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omments1.xml" ContentType="application/vnd.openxmlformats-officedocument.spreadsheetml.comments+xml"/>
  <Override PartName="/xl/threadedComments/threadedComment1.xml" ContentType="application/vnd.ms-excel.threadedcomments+xml"/>
  <Override PartName="/xl/customProperty7.bin" ContentType="application/vnd.openxmlformats-officedocument.spreadsheetml.customProperty"/>
  <Override PartName="/xl/drawings/drawing2.xml" ContentType="application/vnd.openxmlformats-officedocument.drawing+xml"/>
  <Override PartName="/xl/customProperty8.bin" ContentType="application/vnd.openxmlformats-officedocument.spreadsheetml.customProperty"/>
  <Override PartName="/xl/customProperty9.bin" ContentType="application/vnd.openxmlformats-officedocument.spreadsheetml.customProperty"/>
  <Override PartName="/xl/drawings/drawing3.xml" ContentType="application/vnd.openxmlformats-officedocument.drawing+xml"/>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4.xml" ContentType="application/vnd.openxmlformats-officedocument.drawing+xml"/>
  <Override PartName="/xl/customProperty21.bin" ContentType="application/vnd.openxmlformats-officedocument.spreadsheetml.customProperty"/>
  <Override PartName="/xl/drawings/drawing5.xml" ContentType="application/vnd.openxmlformats-officedocument.drawing+xml"/>
  <Override PartName="/xl/customProperty22.bin" ContentType="application/vnd.openxmlformats-officedocument.spreadsheetml.customProperty"/>
  <Override PartName="/xl/customProperty23.bin" ContentType="application/vnd.openxmlformats-officedocument.spreadsheetml.customProperty"/>
  <Override PartName="/xl/customProperty24.bin" ContentType="application/vnd.openxmlformats-officedocument.spreadsheetml.customProperty"/>
  <Override PartName="/xl/customProperty25.bin" ContentType="application/vnd.openxmlformats-officedocument.spreadsheetml.customProperty"/>
  <Override PartName="/xl/drawings/drawing6.xml" ContentType="application/vnd.openxmlformats-officedocument.drawing+xml"/>
  <Override PartName="/xl/comments2.xml" ContentType="application/vnd.openxmlformats-officedocument.spreadsheetml.comments+xml"/>
  <Override PartName="/xl/threadedComments/threadedComment2.xml" ContentType="application/vnd.ms-excel.threadedcomments+xml"/>
  <Override PartName="/xl/customProperty26.bin" ContentType="application/vnd.openxmlformats-officedocument.spreadsheetml.customProperty"/>
  <Override PartName="/xl/customProperty27.bin" ContentType="application/vnd.openxmlformats-officedocument.spreadsheetml.customProperty"/>
  <Override PartName="/xl/drawings/drawing7.xml" ContentType="application/vnd.openxmlformats-officedocument.drawing+xml"/>
  <Override PartName="/xl/customProperty28.bin" ContentType="application/vnd.openxmlformats-officedocument.spreadsheetml.customProperty"/>
  <Override PartName="/xl/drawings/drawing8.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9.xml" ContentType="application/vnd.openxmlformats-officedocument.drawing+xml"/>
  <Override PartName="/xl/customProperty31.bin" ContentType="application/vnd.openxmlformats-officedocument.spreadsheetml.customProperty"/>
  <Override PartName="/xl/comments3.xml" ContentType="application/vnd.openxmlformats-officedocument.spreadsheetml.comments+xml"/>
  <Override PartName="/xl/threadedComments/threadedComment3.xml" ContentType="application/vnd.ms-excel.threadedcomments+xml"/>
  <Override PartName="/xl/documenttasks/documenttask1.xml" ContentType="application/vnd.ms-excel.documenttasks+xml"/>
  <Override PartName="/xl/customProperty32.bin" ContentType="application/vnd.openxmlformats-officedocument.spreadsheetml.customProperty"/>
  <Override PartName="/xl/customProperty33.bin" ContentType="application/vnd.openxmlformats-officedocument.spreadsheetml.customProperty"/>
  <Override PartName="/xl/customProperty34.bin" ContentType="application/vnd.openxmlformats-officedocument.spreadsheetml.customProperty"/>
  <Override PartName="/xl/customProperty35.bin" ContentType="application/vnd.openxmlformats-officedocument.spreadsheetml.customProperty"/>
  <Override PartName="/xl/customProperty36.bin" ContentType="application/vnd.openxmlformats-officedocument.spreadsheetml.customProperty"/>
  <Override PartName="/xl/customProperty37.bin" ContentType="application/vnd.openxmlformats-officedocument.spreadsheetml.customProperty"/>
  <Override PartName="/xl/comments4.xml" ContentType="application/vnd.openxmlformats-officedocument.spreadsheetml.comments+xml"/>
  <Override PartName="/xl/threadedComments/threadedComment4.xml" ContentType="application/vnd.ms-excel.threadedcomments+xml"/>
  <Override PartName="/xl/customProperty38.bin" ContentType="application/vnd.openxmlformats-officedocument.spreadsheetml.customProperty"/>
  <Override PartName="/xl/drawings/drawing10.xml" ContentType="application/vnd.openxmlformats-officedocument.drawing+xml"/>
  <Override PartName="/xl/customProperty39.bin" ContentType="application/vnd.openxmlformats-officedocument.spreadsheetml.customProperty"/>
  <Override PartName="/xl/drawings/drawing11.xml" ContentType="application/vnd.openxmlformats-officedocument.drawing+xml"/>
  <Override PartName="/xl/customProperty40.bin" ContentType="application/vnd.openxmlformats-officedocument.spreadsheetml.customProperty"/>
  <Override PartName="/xl/drawings/drawing12.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13.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14.xml" ContentType="application/vnd.openxmlformats-officedocument.drawing+xml"/>
  <Override PartName="/xl/comments5.xml" ContentType="application/vnd.openxmlformats-officedocument.spreadsheetml.comments+xml"/>
  <Override PartName="/xl/customProperty45.bin" ContentType="application/vnd.openxmlformats-officedocument.spreadsheetml.customProperty"/>
  <Override PartName="/xl/drawings/drawing15.xml" ContentType="application/vnd.openxmlformats-officedocument.drawing+xml"/>
  <Override PartName="/xl/customProperty46.bin" ContentType="application/vnd.openxmlformats-officedocument.spreadsheetml.customProperty"/>
  <Override PartName="/xl/customProperty47.bin" ContentType="application/vnd.openxmlformats-officedocument.spreadsheetml.customProperty"/>
  <Override PartName="/xl/customProperty48.bin" ContentType="application/vnd.openxmlformats-officedocument.spreadsheetml.customProperty"/>
  <Override PartName="/xl/customProperty49.bin" ContentType="application/vnd.openxmlformats-officedocument.spreadsheetml.customProperty"/>
  <Override PartName="/xl/customProperty50.bin" ContentType="application/vnd.openxmlformats-officedocument.spreadsheetml.customProperty"/>
  <Override PartName="/xl/customProperty51.bin" ContentType="application/vnd.openxmlformats-officedocument.spreadsheetml.customProperty"/>
  <Override PartName="/xl/customProperty52.bin" ContentType="application/vnd.openxmlformats-officedocument.spreadsheetml.customProperty"/>
  <Override PartName="/xl/customProperty53.bin" ContentType="application/vnd.openxmlformats-officedocument.spreadsheetml.customProperty"/>
  <Override PartName="/xl/drawings/drawing16.xml" ContentType="application/vnd.openxmlformats-officedocument.drawing+xml"/>
  <Override PartName="/xl/customProperty54.bin" ContentType="application/vnd.openxmlformats-officedocument.spreadsheetml.customProperty"/>
  <Override PartName="/xl/customProperty55.bin" ContentType="application/vnd.openxmlformats-officedocument.spreadsheetml.customProperty"/>
  <Override PartName="/xl/customProperty56.bin" ContentType="application/vnd.openxmlformats-officedocument.spreadsheetml.customProperty"/>
  <Override PartName="/xl/customProperty57.bin" ContentType="application/vnd.openxmlformats-officedocument.spreadsheetml.customProperty"/>
  <Override PartName="/xl/customProperty58.bin" ContentType="application/vnd.openxmlformats-officedocument.spreadsheetml.customProperty"/>
  <Override PartName="/xl/customProperty59.bin" ContentType="application/vnd.openxmlformats-officedocument.spreadsheetml.customProperty"/>
  <Override PartName="/xl/customProperty60.bin" ContentType="application/vnd.openxmlformats-officedocument.spreadsheetml.customProperty"/>
  <Override PartName="/xl/customProperty61.bin" ContentType="application/vnd.openxmlformats-officedocument.spreadsheetml.customProperty"/>
  <Override PartName="/xl/customProperty62.bin" ContentType="application/vnd.openxmlformats-officedocument.spreadsheetml.customProperty"/>
  <Override PartName="/xl/customProperty63.bin" ContentType="application/vnd.openxmlformats-officedocument.spreadsheetml.customProperty"/>
  <Override PartName="/xl/customProperty64.bin" ContentType="application/vnd.openxmlformats-officedocument.spreadsheetml.customProperty"/>
  <Override PartName="/xl/customProperty65.bin" ContentType="application/vnd.openxmlformats-officedocument.spreadsheetml.customProperty"/>
  <Override PartName="/xl/customProperty66.bin" ContentType="application/vnd.openxmlformats-officedocument.spreadsheetml.customProperty"/>
  <Override PartName="/xl/customProperty67.bin" ContentType="application/vnd.openxmlformats-officedocument.spreadsheetml.customProperty"/>
  <Override PartName="/xl/drawings/drawing17.xml" ContentType="application/vnd.openxmlformats-officedocument.drawing+xml"/>
  <Override PartName="/xl/customProperty68.bin" ContentType="application/vnd.openxmlformats-officedocument.spreadsheetml.customProperty"/>
  <Override PartName="/xl/drawings/drawing18.xml" ContentType="application/vnd.openxmlformats-officedocument.drawing+xml"/>
  <Override PartName="/xl/customProperty69.bin" ContentType="application/vnd.openxmlformats-officedocument.spreadsheetml.customProperty"/>
  <Override PartName="/xl/customProperty70.bin" ContentType="application/vnd.openxmlformats-officedocument.spreadsheetml.customProperty"/>
  <Override PartName="/xl/customProperty71.bin" ContentType="application/vnd.openxmlformats-officedocument.spreadsheetml.customProperty"/>
  <Override PartName="/xl/customProperty72.bin" ContentType="application/vnd.openxmlformats-officedocument.spreadsheetml.customProperty"/>
  <Override PartName="/xl/customProperty73.bin" ContentType="application/vnd.openxmlformats-officedocument.spreadsheetml.customProperty"/>
  <Override PartName="/xl/customProperty74.bin" ContentType="application/vnd.openxmlformats-officedocument.spreadsheetml.customProperty"/>
  <Override PartName="/xl/drawings/drawing19.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heme/themeOverride1.xml" ContentType="application/vnd.openxmlformats-officedocument.themeOverrid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2.xml" ContentType="application/vnd.openxmlformats-officedocument.themeOverride+xml"/>
  <Override PartName="/xl/customProperty75.bin" ContentType="application/vnd.openxmlformats-officedocument.spreadsheetml.customProperty"/>
  <Override PartName="/xl/drawings/drawing20.xml" ContentType="application/vnd.openxmlformats-officedocument.drawing+xml"/>
  <Override PartName="/xl/customProperty76.bin" ContentType="application/vnd.openxmlformats-officedocument.spreadsheetml.customProperty"/>
  <Override PartName="/xl/drawings/drawing21.xml" ContentType="application/vnd.openxmlformats-officedocument.drawing+xml"/>
  <Override PartName="/xl/customProperty77.bin" ContentType="application/vnd.openxmlformats-officedocument.spreadsheetml.customProperty"/>
  <Override PartName="/xl/drawings/drawing22.xml" ContentType="application/vnd.openxmlformats-officedocument.drawing+xml"/>
  <Override PartName="/xl/customProperty78.bin" ContentType="application/vnd.openxmlformats-officedocument.spreadsheetml.customProperty"/>
  <Override PartName="/xl/drawings/drawing23.xml" ContentType="application/vnd.openxmlformats-officedocument.drawing+xml"/>
  <Override PartName="/xl/customProperty79.bin" ContentType="application/vnd.openxmlformats-officedocument.spreadsheetml.customProperty"/>
  <Override PartName="/xl/drawings/drawing24.xml" ContentType="application/vnd.openxmlformats-officedocument.drawing+xml"/>
  <Override PartName="/xl/customProperty80.bin" ContentType="application/vnd.openxmlformats-officedocument.spreadsheetml.customProperty"/>
  <Override PartName="/xl/drawings/drawing25.xml" ContentType="application/vnd.openxmlformats-officedocument.drawing+xml"/>
  <Override PartName="/xl/customProperty81.bin" ContentType="application/vnd.openxmlformats-officedocument.spreadsheetml.customProperty"/>
  <Override PartName="/xl/drawings/drawing26.xml" ContentType="application/vnd.openxmlformats-officedocument.drawing+xml"/>
  <Override PartName="/xl/customProperty82.bin" ContentType="application/vnd.openxmlformats-officedocument.spreadsheetml.customProperty"/>
  <Override PartName="/xl/drawings/drawing27.xml" ContentType="application/vnd.openxmlformats-officedocument.drawing+xml"/>
  <Override PartName="/xl/customProperty83.bin" ContentType="application/vnd.openxmlformats-officedocument.spreadsheetml.customProperty"/>
  <Override PartName="/xl/drawings/drawing28.xml" ContentType="application/vnd.openxmlformats-officedocument.drawing+xml"/>
  <Override PartName="/xl/customProperty84.bin" ContentType="application/vnd.openxmlformats-officedocument.spreadsheetml.customProperty"/>
  <Override PartName="/xl/drawings/drawing29.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30.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31.xml" ContentType="application/vnd.openxmlformats-officedocument.drawingml.chartshapes+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drawings/drawing32.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33.xml" ContentType="application/vnd.openxmlformats-officedocument.drawingml.chartshapes+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4.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5.xml" ContentType="application/vnd.openxmlformats-officedocument.drawingml.chartshapes+xml"/>
  <Override PartName="/xl/customProperty85.bin" ContentType="application/vnd.openxmlformats-officedocument.spreadsheetml.customProperty"/>
  <Override PartName="/xl/customProperty86.bin" ContentType="application/vnd.openxmlformats-officedocument.spreadsheetml.customProperty"/>
  <Override PartName="/xl/customProperty87.bin" ContentType="application/vnd.openxmlformats-officedocument.spreadsheetml.customProperty"/>
  <Override PartName="/xl/customProperty88.bin" ContentType="application/vnd.openxmlformats-officedocument.spreadsheetml.customProperty"/>
  <Override PartName="/xl/customProperty89.bin" ContentType="application/vnd.openxmlformats-officedocument.spreadsheetml.customProperty"/>
  <Override PartName="/xl/customProperty90.bin" ContentType="application/vnd.openxmlformats-officedocument.spreadsheetml.customProperty"/>
  <Override PartName="/xl/drawings/drawing36.xml" ContentType="application/vnd.openxmlformats-officedocument.drawing+xml"/>
  <Override PartName="/xl/customProperty91.bin" ContentType="application/vnd.openxmlformats-officedocument.spreadsheetml.customProperty"/>
  <Override PartName="/xl/drawings/drawing37.xml" ContentType="application/vnd.openxmlformats-officedocument.drawing+xml"/>
  <Override PartName="/xl/customProperty92.bin" ContentType="application/vnd.openxmlformats-officedocument.spreadsheetml.customProperty"/>
  <Override PartName="/xl/drawings/drawing38.xml" ContentType="application/vnd.openxmlformats-officedocument.drawing+xml"/>
  <Override PartName="/xl/customProperty93.bin" ContentType="application/vnd.openxmlformats-officedocument.spreadsheetml.customProperty"/>
  <Override PartName="/xl/drawings/drawing39.xml" ContentType="application/vnd.openxmlformats-officedocument.drawing+xml"/>
  <Override PartName="/xl/customProperty94.bin" ContentType="application/vnd.openxmlformats-officedocument.spreadsheetml.customProperty"/>
  <Override PartName="/xl/customProperty95.bin" ContentType="application/vnd.openxmlformats-officedocument.spreadsheetml.customProperty"/>
  <Override PartName="/xl/customProperty96.bin" ContentType="application/vnd.openxmlformats-officedocument.spreadsheetml.customProperty"/>
  <Override PartName="/xl/drawings/drawing40.xml" ContentType="application/vnd.openxmlformats-officedocument.drawing+xml"/>
  <Override PartName="/xl/customProperty97.bin" ContentType="application/vnd.openxmlformats-officedocument.spreadsheetml.customProperty"/>
  <Override PartName="/xl/customProperty98.bin" ContentType="application/vnd.openxmlformats-officedocument.spreadsheetml.customProperty"/>
  <Override PartName="/xl/customProperty99.bin" ContentType="application/vnd.openxmlformats-officedocument.spreadsheetml.customProperty"/>
  <Override PartName="/xl/customProperty100.bin" ContentType="application/vnd.openxmlformats-officedocument.spreadsheetml.customProperty"/>
  <Override PartName="/xl/customProperty101.bin" ContentType="application/vnd.openxmlformats-officedocument.spreadsheetml.customProperty"/>
  <Override PartName="/xl/customProperty102.bin" ContentType="application/vnd.openxmlformats-officedocument.spreadsheetml.customProperty"/>
  <Override PartName="/xl/customProperty103.bin" ContentType="application/vnd.openxmlformats-officedocument.spreadsheetml.customProperty"/>
  <Override PartName="/xl/customProperty104.bin" ContentType="application/vnd.openxmlformats-officedocument.spreadsheetml.customProperty"/>
  <Override PartName="/xl/customProperty105.bin" ContentType="application/vnd.openxmlformats-officedocument.spreadsheetml.customProperty"/>
  <Override PartName="/xl/customProperty106.bin" ContentType="application/vnd.openxmlformats-officedocument.spreadsheetml.customProperty"/>
  <Override PartName="/xl/drawings/drawing41.xml" ContentType="application/vnd.openxmlformats-officedocument.drawing+xml"/>
  <Override PartName="/xl/comments6.xml" ContentType="application/vnd.openxmlformats-officedocument.spreadsheetml.comments+xml"/>
  <Override PartName="/xl/threadedComments/threadedComment5.xml" ContentType="application/vnd.ms-excel.threadedcomment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ustomProperty107.bin" ContentType="application/vnd.openxmlformats-officedocument.spreadsheetml.customProperty"/>
  <Override PartName="/xl/customProperty108.bin" ContentType="application/vnd.openxmlformats-officedocument.spreadsheetml.customProperty"/>
  <Override PartName="/xl/comments7.xml" ContentType="application/vnd.openxmlformats-officedocument.spreadsheetml.comments+xml"/>
  <Override PartName="/xl/threadedComments/threadedComment6.xml" ContentType="application/vnd.ms-excel.threadedcomments+xml"/>
  <Override PartName="/xl/comments8.xml" ContentType="application/vnd.openxmlformats-officedocument.spreadsheetml.comments+xml"/>
  <Override PartName="/xl/threadedComments/threadedComment7.xml" ContentType="application/vnd.ms-excel.threadedcomments+xml"/>
  <Override PartName="/xl/customProperty109.bin" ContentType="application/vnd.openxmlformats-officedocument.spreadsheetml.customProperty"/>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L:\GCRM\TALMA\BSLA\BSA\Reporting\Pillar III\2021\Covid Template Resub\"/>
    </mc:Choice>
  </mc:AlternateContent>
  <xr:revisionPtr revIDLastSave="0" documentId="13_ncr:1_{3FA51021-9EEF-4545-B939-CEE6F60452BC}" xr6:coauthVersionLast="46" xr6:coauthVersionMax="46" xr10:uidLastSave="{00000000-0000-0000-0000-000000000000}"/>
  <bookViews>
    <workbookView xWindow="1110" yWindow="2460" windowWidth="21600" windowHeight="11385" tabRatio="959" firstSheet="85" activeTab="108" xr2:uid="{2806D1AF-93B2-4479-A652-564BC458923F}"/>
  </bookViews>
  <sheets>
    <sheet name="Development " sheetId="62" r:id="rId1"/>
    <sheet name="Key metrics" sheetId="63" r:id="rId2"/>
    <sheet name="Key risks" sheetId="64" r:id="rId3"/>
    <sheet name="Capital Position -&gt;" sheetId="60" r:id="rId4"/>
    <sheet name="1" sheetId="65" r:id="rId5"/>
    <sheet name="2" sheetId="66" r:id="rId6"/>
    <sheet name="3" sheetId="67" r:id="rId7"/>
    <sheet name="4" sheetId="68" r:id="rId8"/>
    <sheet name="5" sheetId="69" r:id="rId9"/>
    <sheet name="6" sheetId="70" r:id="rId10"/>
    <sheet name="7" sheetId="71" r:id="rId11"/>
    <sheet name="Credit Risk -&gt;" sheetId="61" r:id="rId12"/>
    <sheet name="8" sheetId="72" r:id="rId13"/>
    <sheet name="9" sheetId="73" r:id="rId14"/>
    <sheet name="10" sheetId="74" r:id="rId15"/>
    <sheet name="11" sheetId="75" r:id="rId16"/>
    <sheet name="12" sheetId="76" r:id="rId17"/>
    <sheet name="13" sheetId="77" r:id="rId18"/>
    <sheet name="14" sheetId="78" r:id="rId19"/>
    <sheet name="15" sheetId="15" r:id="rId20"/>
    <sheet name="16" sheetId="16" r:id="rId21"/>
    <sheet name="17" sheetId="136" r:id="rId22"/>
    <sheet name="18" sheetId="80" r:id="rId23"/>
    <sheet name="19" sheetId="81" r:id="rId24"/>
    <sheet name="20" sheetId="82" r:id="rId25"/>
    <sheet name="21" sheetId="83" r:id="rId26"/>
    <sheet name="22" sheetId="84" r:id="rId27"/>
    <sheet name="23" sheetId="85" r:id="rId28"/>
    <sheet name="24" sheetId="86" r:id="rId29"/>
    <sheet name="25" sheetId="87" r:id="rId30"/>
    <sheet name="26" sheetId="35" r:id="rId31"/>
    <sheet name="27" sheetId="88" r:id="rId32"/>
    <sheet name="28" sheetId="89" r:id="rId33"/>
    <sheet name="29" sheetId="90" r:id="rId34"/>
    <sheet name="30" sheetId="91" r:id="rId35"/>
    <sheet name="31" sheetId="92" r:id="rId36"/>
    <sheet name="32" sheetId="33" r:id="rId37"/>
    <sheet name="33" sheetId="18" r:id="rId38"/>
    <sheet name="34" sheetId="20" r:id="rId39"/>
    <sheet name="35" sheetId="19" r:id="rId40"/>
    <sheet name="36" sheetId="21" r:id="rId41"/>
    <sheet name="37" sheetId="25" r:id="rId42"/>
    <sheet name="38" sheetId="26" r:id="rId43"/>
    <sheet name="39" sheetId="27" r:id="rId44"/>
    <sheet name="40" sheetId="28" r:id="rId45"/>
    <sheet name="41" sheetId="93" r:id="rId46"/>
    <sheet name="42" sheetId="34" r:id="rId47"/>
    <sheet name="43" sheetId="94" r:id="rId48"/>
    <sheet name="CCR-&gt;" sheetId="95" r:id="rId49"/>
    <sheet name="44" sheetId="120" r:id="rId50"/>
    <sheet name="45" sheetId="121" r:id="rId51"/>
    <sheet name="46" sheetId="96" r:id="rId52"/>
    <sheet name="47" sheetId="97" r:id="rId53"/>
    <sheet name="48" sheetId="122" r:id="rId54"/>
    <sheet name="49" sheetId="123" r:id="rId55"/>
    <sheet name="50" sheetId="124" r:id="rId56"/>
    <sheet name="51" sheetId="125" r:id="rId57"/>
    <sheet name="52" sheetId="126" r:id="rId58"/>
    <sheet name="53" sheetId="98" r:id="rId59"/>
    <sheet name="Securitisation-&gt;" sheetId="99" r:id="rId60"/>
    <sheet name="54" sheetId="100" r:id="rId61"/>
    <sheet name="MR-&gt;" sheetId="101" r:id="rId62"/>
    <sheet name="55" sheetId="127" r:id="rId63"/>
    <sheet name="56" sheetId="103" r:id="rId64"/>
    <sheet name="57" sheetId="104" r:id="rId65"/>
    <sheet name="58" sheetId="105" r:id="rId66"/>
    <sheet name="59" sheetId="135" r:id="rId67"/>
    <sheet name="60" sheetId="133" r:id="rId68"/>
    <sheet name="61" sheetId="36" r:id="rId69"/>
    <sheet name="62" sheetId="39" r:id="rId70"/>
    <sheet name="63" sheetId="132" r:id="rId71"/>
    <sheet name="64" sheetId="106" r:id="rId72"/>
    <sheet name="Op Risk -&gt;" sheetId="102" r:id="rId73"/>
    <sheet name="65" sheetId="37" r:id="rId74"/>
    <sheet name="LR -&gt;" sheetId="115" r:id="rId75"/>
    <sheet name="66" sheetId="137" r:id="rId76"/>
    <sheet name="67" sheetId="50" r:id="rId77"/>
    <sheet name="68" sheetId="51" r:id="rId78"/>
    <sheet name="69" sheetId="52" r:id="rId79"/>
    <sheet name="70" sheetId="53" r:id="rId80"/>
    <sheet name="71" sheetId="54" r:id="rId81"/>
    <sheet name="72" sheetId="55" r:id="rId82"/>
    <sheet name="73" sheetId="56" r:id="rId83"/>
    <sheet name="74" sheetId="57" r:id="rId84"/>
    <sheet name="75" sheetId="58" r:id="rId85"/>
    <sheet name="Other -&gt;" sheetId="107" r:id="rId86"/>
    <sheet name="76" sheetId="108" r:id="rId87"/>
    <sheet name="77" sheetId="109" r:id="rId88"/>
    <sheet name="78" sheetId="110" r:id="rId89"/>
    <sheet name="79" sheetId="128" r:id="rId90"/>
    <sheet name="80" sheetId="112" r:id="rId91"/>
    <sheet name="81" sheetId="22" r:id="rId92"/>
    <sheet name="82" sheetId="23" r:id="rId93"/>
    <sheet name="83" sheetId="24" r:id="rId94"/>
    <sheet name="84" sheetId="113" r:id="rId95"/>
    <sheet name="85" sheetId="114" r:id="rId96"/>
    <sheet name="86" sheetId="59" r:id="rId97"/>
    <sheet name="NLP -&gt;" sheetId="116" r:id="rId98"/>
    <sheet name="90" sheetId="40" r:id="rId99"/>
    <sheet name="91" sheetId="41" r:id="rId100"/>
    <sheet name="92" sheetId="42" r:id="rId101"/>
    <sheet name="93" sheetId="43" r:id="rId102"/>
    <sheet name="94" sheetId="44" r:id="rId103"/>
    <sheet name="95" sheetId="45" r:id="rId104"/>
    <sheet name="96" sheetId="46" r:id="rId105"/>
    <sheet name="97" sheetId="47" r:id="rId106"/>
    <sheet name="98" sheetId="48" r:id="rId107"/>
    <sheet name="Covid 19 -&gt;" sheetId="117" r:id="rId108"/>
    <sheet name="Covid1" sheetId="129" r:id="rId109"/>
    <sheet name="Covid2" sheetId="138" r:id="rId110"/>
    <sheet name="Covid3" sheetId="131" r:id="rId111"/>
  </sheets>
  <externalReferences>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s>
  <definedNames>
    <definedName name="___EUR2003">'[1]Calculated forecast'!$O$2</definedName>
    <definedName name="__EUR2003">'[1]Calculated forecast'!$O$2</definedName>
    <definedName name="__inv1" localSheetId="36">#REF!</definedName>
    <definedName name="__inv1">#REF!</definedName>
    <definedName name="__Key1" localSheetId="36">#REF!</definedName>
    <definedName name="__Key1">#REF!</definedName>
    <definedName name="__key2" localSheetId="36">#REF!</definedName>
    <definedName name="__key2">#REF!</definedName>
    <definedName name="_AMO_UniqueIdentifier" localSheetId="36" hidden="1">"'50da6b7d-56f2-4eb9-b430-6f61ba74a240'"</definedName>
    <definedName name="_AMO_UniqueIdentifier" localSheetId="37" hidden="1">"'50da6b7d-56f2-4eb9-b430-6f61ba74a240'"</definedName>
    <definedName name="_AMO_UniqueIdentifier" localSheetId="46" hidden="1">"'8a91dc0e-9832-47ca-94b1-580e0fd2671a'"</definedName>
    <definedName name="_AMO_UniqueIdentifier" localSheetId="91" hidden="1">"'50da6b7d-56f2-4eb9-b430-6f61ba74a240'"</definedName>
    <definedName name="_AMO_UniqueIdentifier" hidden="1">"'50da6b7d-56f2-4eb9-b430-6f61ba74a240'"</definedName>
    <definedName name="_aum2" localSheetId="36">#REF!</definedName>
    <definedName name="_aum2">#REF!</definedName>
    <definedName name="_EUR2003">'[1]Calculated forecast'!$O$2</definedName>
    <definedName name="_inv1" localSheetId="36">#REF!</definedName>
    <definedName name="_inv1" localSheetId="62">#REF!</definedName>
    <definedName name="_inv1" localSheetId="67">#REF!</definedName>
    <definedName name="_inv1" localSheetId="70">#REF!</definedName>
    <definedName name="_inv1">#REF!</definedName>
    <definedName name="_Key1" localSheetId="36">#REF!</definedName>
    <definedName name="_Key1">#REF!</definedName>
    <definedName name="_key2" localSheetId="36">#REF!</definedName>
    <definedName name="_key2">#REF!</definedName>
    <definedName name="_MM1">[2]XXX!$C$38</definedName>
    <definedName name="_Order1" hidden="1">255</definedName>
    <definedName name="_Order2" hidden="1">255</definedName>
    <definedName name="_Sort" localSheetId="36" hidden="1">'[3]Work Sheet'!#REF!</definedName>
    <definedName name="_Sort" hidden="1">'[3]Work Sheet'!#REF!</definedName>
    <definedName name="_YY1">[2]XXX!$C$36</definedName>
    <definedName name="A" localSheetId="36">#REF!</definedName>
    <definedName name="A" localSheetId="62">#REF!</definedName>
    <definedName name="A" localSheetId="67">#REF!</definedName>
    <definedName name="A" localSheetId="70">#REF!</definedName>
    <definedName name="A">#REF!</definedName>
    <definedName name="a5563542ef22f4c5f9cbb1966620cccb1" localSheetId="21" hidden="1">'[4]1'!$A$4:$A$12</definedName>
    <definedName name="a5563542ef22f4c5f9cbb1966620cccb1" localSheetId="60" hidden="1">'[4]1'!$A$4:$A$12</definedName>
    <definedName name="a5563542ef22f4c5f9cbb1966620cccb1" localSheetId="62" hidden="1">'[4]1'!$A$4:$A$12</definedName>
    <definedName name="a5563542ef22f4c5f9cbb1966620cccb1" localSheetId="89" hidden="1">'[4]1'!$A$4:$A$12</definedName>
    <definedName name="a5563542ef22f4c5f9cbb1966620cccb1" hidden="1">'[5]1'!$A$4:$A$12</definedName>
    <definedName name="Accounting">[6]Parameters!$C$109:$C$112</definedName>
    <definedName name="AccountingFramework">"x2"</definedName>
    <definedName name="add7d6184f1014c5ba275da0adb354df7" localSheetId="21" hidden="1">'[4]1'!$A$1:$A$3</definedName>
    <definedName name="add7d6184f1014c5ba275da0adb354df7" localSheetId="60" hidden="1">'[4]1'!$A$1:$A$3</definedName>
    <definedName name="add7d6184f1014c5ba275da0adb354df7" localSheetId="62" hidden="1">'[4]1'!$A$1:$A$3</definedName>
    <definedName name="add7d6184f1014c5ba275da0adb354df7" localSheetId="89" hidden="1">'[4]1'!$A$1:$A$3</definedName>
    <definedName name="add7d6184f1014c5ba275da0adb354df7" hidden="1">'[5]1'!$A$1:$A$3</definedName>
    <definedName name="Afr" localSheetId="36">#REF!</definedName>
    <definedName name="Afr" localSheetId="62">#REF!</definedName>
    <definedName name="Afr" localSheetId="67">#REF!</definedName>
    <definedName name="Afr" localSheetId="70">#REF!</definedName>
    <definedName name="Afr">#REF!</definedName>
    <definedName name="AguWbType" localSheetId="89">"4B396289-617F-4A7C-91A8-1DB2B2FEB639"</definedName>
    <definedName name="AguWbType" hidden="1">"S36F7544E-B8FE-4050-A502-07265FEC05D8"</definedName>
    <definedName name="AguWbType2" hidden="1">"XbrlDPM"</definedName>
    <definedName name="AMKeyFig" localSheetId="36">#REF!</definedName>
    <definedName name="AMKeyFig">#REF!</definedName>
    <definedName name="AMKeyFigLife" localSheetId="36">#REF!</definedName>
    <definedName name="AMKeyFigLife">#REF!</definedName>
    <definedName name="AMVolume" localSheetId="36">#REF!</definedName>
    <definedName name="AMVolume">#REF!</definedName>
    <definedName name="as" localSheetId="36" hidden="1">{"5 * utfall + budget",#N/A,FALSE,"T-0298";"5 * bolag",#N/A,FALSE,"T-0298";"Unibank, utfall alla",#N/A,FALSE,"T-0298";#N/A,#N/A,FALSE,"Koncernskulder";#N/A,#N/A,FALSE,"Koncernfakturering"}</definedName>
    <definedName name="as" localSheetId="62" hidden="1">{"5 * utfall + budget",#N/A,FALSE,"T-0298";"5 * bolag",#N/A,FALSE,"T-0298";"Unibank, utfall alla",#N/A,FALSE,"T-0298";#N/A,#N/A,FALSE,"Koncernskulder";#N/A,#N/A,FALSE,"Koncernfakturering"}</definedName>
    <definedName name="as" localSheetId="67" hidden="1">{"5 * utfall + budget",#N/A,FALSE,"T-0298";"5 * bolag",#N/A,FALSE,"T-0298";"Unibank, utfall alla",#N/A,FALSE,"T-0298";#N/A,#N/A,FALSE,"Koncernskulder";#N/A,#N/A,FALSE,"Koncernfakturering"}</definedName>
    <definedName name="as" localSheetId="70" hidden="1">{"5 * utfall + budget",#N/A,FALSE,"T-0298";"5 * bolag",#N/A,FALSE,"T-0298";"Unibank, utfall alla",#N/A,FALSE,"T-0298";#N/A,#N/A,FALSE,"Koncernskulder";#N/A,#N/A,FALSE,"Koncernfakturering"}</definedName>
    <definedName name="as" localSheetId="75" hidden="1">{"5 * utfall + budget",#N/A,FALSE,"T-0298";"5 * bolag",#N/A,FALSE,"T-0298";"Unibank, utfall alla",#N/A,FALSE,"T-0298";#N/A,#N/A,FALSE,"Koncernskulder";#N/A,#N/A,FALSE,"Koncernfakturering"}</definedName>
    <definedName name="as" localSheetId="109" hidden="1">{"5 * utfall + budget",#N/A,FALSE,"T-0298";"5 * bolag",#N/A,FALSE,"T-0298";"Unibank, utfall alla",#N/A,FALSE,"T-0298";#N/A,#N/A,FALSE,"Koncernskulder";#N/A,#N/A,FALSE,"Koncernfakturering"}</definedName>
    <definedName name="as" hidden="1">{"5 * utfall + budget",#N/A,FALSE,"T-0298";"5 * bolag",#N/A,FALSE,"T-0298";"Unibank, utfall alla",#N/A,FALSE,"T-0298";#N/A,#N/A,FALSE,"Koncernskulder";#N/A,#N/A,FALSE,"Koncernfakturering"}</definedName>
    <definedName name="asset" localSheetId="36">#REF!</definedName>
    <definedName name="asset">#REF!</definedName>
    <definedName name="asset1" localSheetId="36">#REF!</definedName>
    <definedName name="asset1">#REF!</definedName>
    <definedName name="aum" localSheetId="36">#REF!</definedName>
    <definedName name="aum">#REF!</definedName>
    <definedName name="AUMs">#REF!</definedName>
    <definedName name="balance">#REF!</definedName>
    <definedName name="Balance_sheet__end_of_period">#REF!</definedName>
    <definedName name="balancesheet">#REF!</definedName>
    <definedName name="bankBaltics">#REF!</definedName>
    <definedName name="bankingRussia">#REF!</definedName>
    <definedName name="bankPoland">#REF!</definedName>
    <definedName name="BankType">[6]Parameters!$C$113:$C$115</definedName>
    <definedName name="Basel">[7]Parameters!$C$32:$C$33</definedName>
    <definedName name="Basel12" localSheetId="21">#REF!</definedName>
    <definedName name="Basel12" localSheetId="62">#REF!</definedName>
    <definedName name="Basel12" localSheetId="67">#REF!</definedName>
    <definedName name="Basel12" localSheetId="70">#REF!</definedName>
    <definedName name="Basel12" localSheetId="89">#REF!</definedName>
    <definedName name="Basel12">#REF!</definedName>
    <definedName name="BAtable" localSheetId="62">#REF!</definedName>
    <definedName name="BAtable" localSheetId="67">#REF!</definedName>
    <definedName name="BAtable" localSheetId="70">#REF!</definedName>
    <definedName name="BAtable">#REF!</definedName>
    <definedName name="BB">[8]Försäkringar!$AD$2</definedName>
    <definedName name="Bol">'[8]Konto koncern'!$A$6:$A$337</definedName>
    <definedName name="BPS">OFFSET([9]Chart!$Z$11,1,0,COUNTA([9]Chart!$Z$11:$Z$38)-1,1)</definedName>
    <definedName name="BPSVerticalchart">IF([9]Chart!$AG$16=1,OFFSET([9]Chart!$Z$11,1,0,COUNTA([9]Chart!$Z$11:$Z$33)-1,1),IF([9]Chart!$AG$16=2,OFFSET([9]Chart!$Z$11,1,0,COUNTA([9]Chart!$Z$11:$Z$38)-1,1),IF([9]Chart!$AG$16=3,OFFSET([9]Chart!$Z$11,1,0,COUNTA([9]Chart!$Z$11:$Z$21)-1,1),IF([9]Chart!$AG$16=4,OFFSET([9]Chart!$Z$11,1,0,COUNTA([9]Chart!$Z$11:$Z$28)-1,1)))))</definedName>
    <definedName name="business" localSheetId="36">#REF!</definedName>
    <definedName name="business">#REF!</definedName>
    <definedName name="cap.adequacy" localSheetId="36">#REF!</definedName>
    <definedName name="cap.adequacy">#REF!</definedName>
    <definedName name="Capital_adequacy">#REF!</definedName>
    <definedName name="cashflow">#REF!</definedName>
    <definedName name="CCROTC" localSheetId="21">#REF!</definedName>
    <definedName name="CCROTC" localSheetId="62">#REF!</definedName>
    <definedName name="CCROTC" localSheetId="89">#REF!</definedName>
    <definedName name="CCROTC">#REF!</definedName>
    <definedName name="CCRSFT" localSheetId="21">#REF!</definedName>
    <definedName name="CCRSFT" localSheetId="62">#REF!</definedName>
    <definedName name="CCRSFT" localSheetId="89">#REF!</definedName>
    <definedName name="CCRSFT">#REF!</definedName>
    <definedName name="CCY_DKK" localSheetId="21">[10]Dashboard!$D$28</definedName>
    <definedName name="CCY_DKK" localSheetId="60">[10]Dashboard!$D$28</definedName>
    <definedName name="CCY_DKK" localSheetId="62">[10]Dashboard!$D$28</definedName>
    <definedName name="CCY_DKK" localSheetId="89">[10]Dashboard!$D$28</definedName>
    <definedName name="CCY_DKK">[11]Dashboard!$D$28</definedName>
    <definedName name="CCY_NOK" localSheetId="21">[10]Dashboard!$D$26</definedName>
    <definedName name="CCY_NOK" localSheetId="60">[10]Dashboard!$D$26</definedName>
    <definedName name="CCY_NOK" localSheetId="62">[10]Dashboard!$D$26</definedName>
    <definedName name="CCY_NOK" localSheetId="89">[10]Dashboard!$D$26</definedName>
    <definedName name="CCY_NOK">[11]Dashboard!$D$26</definedName>
    <definedName name="CCY_SEK" localSheetId="21">[10]Dashboard!$D$27</definedName>
    <definedName name="CCY_SEK" localSheetId="60">[10]Dashboard!$D$27</definedName>
    <definedName name="CCY_SEK" localSheetId="62">[10]Dashboard!$D$27</definedName>
    <definedName name="CCY_SEK" localSheetId="89">[10]Dashboard!$D$27</definedName>
    <definedName name="CCY_SEK">[11]Dashboard!$D$27</definedName>
    <definedName name="CIBKeyFig" localSheetId="36">#REF!</definedName>
    <definedName name="CIBKeyFig" localSheetId="62">#REF!</definedName>
    <definedName name="CIBKeyFig" localSheetId="67">#REF!</definedName>
    <definedName name="CIBKeyFig" localSheetId="70">#REF!</definedName>
    <definedName name="CIBKeyFig">#REF!</definedName>
    <definedName name="CIBOP" localSheetId="36">#REF!</definedName>
    <definedName name="CIBOP">#REF!</definedName>
    <definedName name="cmb" localSheetId="36">#REF!</definedName>
    <definedName name="cmb">#REF!</definedName>
    <definedName name="cmb_cmb">#REF!</definedName>
    <definedName name="cmp">#REF!</definedName>
    <definedName name="Cobo_DK_CB" localSheetId="21">[10]Cobo!$J$162</definedName>
    <definedName name="Cobo_DK_CB" localSheetId="60">[10]Cobo!$J$162</definedName>
    <definedName name="Cobo_DK_CB" localSheetId="62">[10]Cobo!$J$162</definedName>
    <definedName name="Cobo_DK_CB" localSheetId="89">[10]Cobo!$J$162</definedName>
    <definedName name="Cobo_DK_CB">[11]Cobo!$J$162</definedName>
    <definedName name="Cobo_DK_Fininst" localSheetId="21">[10]Cobo!$J$163</definedName>
    <definedName name="Cobo_DK_Fininst" localSheetId="60">[10]Cobo!$J$163</definedName>
    <definedName name="Cobo_DK_Fininst" localSheetId="62">[10]Cobo!$J$163</definedName>
    <definedName name="Cobo_DK_Fininst" localSheetId="89">[10]Cobo!$J$163</definedName>
    <definedName name="Cobo_DK_Fininst">[11]Cobo!$J$163</definedName>
    <definedName name="Cobo_DK_House" localSheetId="21">[10]Cobo!$J$166</definedName>
    <definedName name="Cobo_DK_House" localSheetId="60">[10]Cobo!$J$166</definedName>
    <definedName name="Cobo_DK_House" localSheetId="62">[10]Cobo!$J$166</definedName>
    <definedName name="Cobo_DK_House" localSheetId="89">[10]Cobo!$J$166</definedName>
    <definedName name="Cobo_DK_House">[11]Cobo!$J$166</definedName>
    <definedName name="Cobo_DK_House_mort" localSheetId="21">[10]Cobo!$J$167</definedName>
    <definedName name="Cobo_DK_House_mort" localSheetId="60">[10]Cobo!$J$167</definedName>
    <definedName name="Cobo_DK_House_mort" localSheetId="62">[10]Cobo!$J$167</definedName>
    <definedName name="Cobo_DK_House_mort" localSheetId="89">[10]Cobo!$J$167</definedName>
    <definedName name="Cobo_DK_House_mort">[11]Cobo!$J$167</definedName>
    <definedName name="Cobo_DK_Nonfin" localSheetId="21">[10]Cobo!$J$164</definedName>
    <definedName name="Cobo_DK_Nonfin" localSheetId="60">[10]Cobo!$J$164</definedName>
    <definedName name="Cobo_DK_Nonfin" localSheetId="62">[10]Cobo!$J$164</definedName>
    <definedName name="Cobo_DK_Nonfin" localSheetId="89">[10]Cobo!$J$164</definedName>
    <definedName name="Cobo_DK_Nonfin">[11]Cobo!$J$164</definedName>
    <definedName name="Cobo_DK_Nonfin_mort" localSheetId="21">[10]Cobo!$J$165</definedName>
    <definedName name="Cobo_DK_Nonfin_mort" localSheetId="60">[10]Cobo!$J$165</definedName>
    <definedName name="Cobo_DK_Nonfin_mort" localSheetId="62">[10]Cobo!$J$165</definedName>
    <definedName name="Cobo_DK_Nonfin_mort" localSheetId="89">[10]Cobo!$J$165</definedName>
    <definedName name="Cobo_DK_Nonfin_mort">[11]Cobo!$J$165</definedName>
    <definedName name="Cobo_factor_DK" localSheetId="21">[10]Cobo!$J$155</definedName>
    <definedName name="Cobo_factor_DK" localSheetId="60">[10]Cobo!$J$155</definedName>
    <definedName name="Cobo_factor_DK" localSheetId="62">[10]Cobo!$J$155</definedName>
    <definedName name="Cobo_factor_DK" localSheetId="89">[10]Cobo!$J$155</definedName>
    <definedName name="Cobo_factor_DK">[11]Cobo!$J$155</definedName>
    <definedName name="Cobo_factor_FI" localSheetId="21">[10]Cobo!$H$155</definedName>
    <definedName name="Cobo_factor_FI" localSheetId="60">[10]Cobo!$H$155</definedName>
    <definedName name="Cobo_factor_FI" localSheetId="62">[10]Cobo!$H$155</definedName>
    <definedName name="Cobo_factor_FI" localSheetId="89">[10]Cobo!$H$155</definedName>
    <definedName name="Cobo_factor_FI">[11]Cobo!$H$155</definedName>
    <definedName name="Cobo_factor_NO" localSheetId="21">[10]Cobo!$I$155</definedName>
    <definedName name="Cobo_factor_NO" localSheetId="60">[10]Cobo!$I$155</definedName>
    <definedName name="Cobo_factor_NO" localSheetId="62">[10]Cobo!$I$155</definedName>
    <definedName name="Cobo_factor_NO" localSheetId="89">[10]Cobo!$I$155</definedName>
    <definedName name="Cobo_factor_NO">[11]Cobo!$I$155</definedName>
    <definedName name="Cobo_factor_SE" localSheetId="21">[10]Cobo!$G$155</definedName>
    <definedName name="Cobo_factor_SE" localSheetId="60">[10]Cobo!$G$155</definedName>
    <definedName name="Cobo_factor_SE" localSheetId="62">[10]Cobo!$G$155</definedName>
    <definedName name="Cobo_factor_SE" localSheetId="89">[10]Cobo!$G$155</definedName>
    <definedName name="Cobo_factor_SE">[11]Cobo!$G$155</definedName>
    <definedName name="Cobo_FI_CB" localSheetId="21">[10]Cobo!$H$162</definedName>
    <definedName name="Cobo_FI_CB" localSheetId="60">[10]Cobo!$H$162</definedName>
    <definedName name="Cobo_FI_CB" localSheetId="62">[10]Cobo!$H$162</definedName>
    <definedName name="Cobo_FI_CB" localSheetId="89">[10]Cobo!$H$162</definedName>
    <definedName name="Cobo_FI_CB">[11]Cobo!$H$162</definedName>
    <definedName name="Cobo_FI_Fininst" localSheetId="21">[10]Cobo!$H$163</definedName>
    <definedName name="Cobo_FI_Fininst" localSheetId="60">[10]Cobo!$H$163</definedName>
    <definedName name="Cobo_FI_Fininst" localSheetId="62">[10]Cobo!$H$163</definedName>
    <definedName name="Cobo_FI_Fininst" localSheetId="89">[10]Cobo!$H$163</definedName>
    <definedName name="Cobo_FI_Fininst">[11]Cobo!$H$163</definedName>
    <definedName name="Cobo_FI_House" localSheetId="21">[10]Cobo!$H$166</definedName>
    <definedName name="Cobo_FI_House" localSheetId="60">[10]Cobo!$H$166</definedName>
    <definedName name="Cobo_FI_House" localSheetId="62">[10]Cobo!$H$166</definedName>
    <definedName name="Cobo_FI_House" localSheetId="89">[10]Cobo!$H$166</definedName>
    <definedName name="Cobo_FI_House">[11]Cobo!$H$166</definedName>
    <definedName name="Cobo_FI_House_mort" localSheetId="21">[10]Cobo!$H$167</definedName>
    <definedName name="Cobo_FI_House_mort" localSheetId="60">[10]Cobo!$H$167</definedName>
    <definedName name="Cobo_FI_House_mort" localSheetId="62">[10]Cobo!$H$167</definedName>
    <definedName name="Cobo_FI_House_mort" localSheetId="89">[10]Cobo!$H$167</definedName>
    <definedName name="Cobo_FI_House_mort">[11]Cobo!$H$167</definedName>
    <definedName name="Cobo_FI_Nonfin" localSheetId="21">[10]Cobo!$H$164</definedName>
    <definedName name="Cobo_FI_Nonfin" localSheetId="60">[10]Cobo!$H$164</definedName>
    <definedName name="Cobo_FI_Nonfin" localSheetId="62">[10]Cobo!$H$164</definedName>
    <definedName name="Cobo_FI_Nonfin" localSheetId="89">[10]Cobo!$H$164</definedName>
    <definedName name="Cobo_FI_Nonfin">[11]Cobo!$H$164</definedName>
    <definedName name="Cobo_FI_Nonfin_mort" localSheetId="21">[10]Cobo!$H$165</definedName>
    <definedName name="Cobo_FI_Nonfin_mort" localSheetId="60">[10]Cobo!$H$165</definedName>
    <definedName name="Cobo_FI_Nonfin_mort" localSheetId="62">[10]Cobo!$H$165</definedName>
    <definedName name="Cobo_FI_Nonfin_mort" localSheetId="89">[10]Cobo!$H$165</definedName>
    <definedName name="Cobo_FI_Nonfin_mort">[11]Cobo!$H$165</definedName>
    <definedName name="Cobo_NO_CB" localSheetId="21">[10]Cobo!$I$162</definedName>
    <definedName name="Cobo_NO_CB" localSheetId="60">[10]Cobo!$I$162</definedName>
    <definedName name="Cobo_NO_CB" localSheetId="62">[10]Cobo!$I$162</definedName>
    <definedName name="Cobo_NO_CB" localSheetId="89">[10]Cobo!$I$162</definedName>
    <definedName name="Cobo_NO_CB">[11]Cobo!$I$162</definedName>
    <definedName name="Cobo_NO_Fininst" localSheetId="21">[10]Cobo!$I$163</definedName>
    <definedName name="Cobo_NO_Fininst" localSheetId="60">[10]Cobo!$I$163</definedName>
    <definedName name="Cobo_NO_Fininst" localSheetId="62">[10]Cobo!$I$163</definedName>
    <definedName name="Cobo_NO_Fininst" localSheetId="89">[10]Cobo!$I$163</definedName>
    <definedName name="Cobo_NO_Fininst">[11]Cobo!$I$163</definedName>
    <definedName name="Cobo_NO_House" localSheetId="21">[10]Cobo!$I$166</definedName>
    <definedName name="Cobo_NO_House" localSheetId="60">[10]Cobo!$I$166</definedName>
    <definedName name="Cobo_NO_House" localSheetId="62">[10]Cobo!$I$166</definedName>
    <definedName name="Cobo_NO_House" localSheetId="89">[10]Cobo!$I$166</definedName>
    <definedName name="Cobo_NO_House">[11]Cobo!$I$166</definedName>
    <definedName name="Cobo_NO_House_mort" localSheetId="21">[10]Cobo!$I$167</definedName>
    <definedName name="Cobo_NO_House_mort" localSheetId="60">[10]Cobo!$I$167</definedName>
    <definedName name="Cobo_NO_House_mort" localSheetId="62">[10]Cobo!$I$167</definedName>
    <definedName name="Cobo_NO_House_mort" localSheetId="89">[10]Cobo!$I$167</definedName>
    <definedName name="Cobo_NO_House_mort">[11]Cobo!$I$167</definedName>
    <definedName name="Cobo_NO_Nonfin" localSheetId="21">[10]Cobo!$I$164</definedName>
    <definedName name="Cobo_NO_Nonfin" localSheetId="60">[10]Cobo!$I$164</definedName>
    <definedName name="Cobo_NO_Nonfin" localSheetId="62">[10]Cobo!$I$164</definedName>
    <definedName name="Cobo_NO_Nonfin" localSheetId="89">[10]Cobo!$I$164</definedName>
    <definedName name="Cobo_NO_Nonfin">[11]Cobo!$I$164</definedName>
    <definedName name="Cobo_NO_Nonfin_mort" localSheetId="21">[10]Cobo!$I$165</definedName>
    <definedName name="Cobo_NO_Nonfin_mort" localSheetId="60">[10]Cobo!$I$165</definedName>
    <definedName name="Cobo_NO_Nonfin_mort" localSheetId="62">[10]Cobo!$I$165</definedName>
    <definedName name="Cobo_NO_Nonfin_mort" localSheetId="89">[10]Cobo!$I$165</definedName>
    <definedName name="Cobo_NO_Nonfin_mort">[11]Cobo!$I$165</definedName>
    <definedName name="Cobo_SE_CB" localSheetId="21">[10]Cobo!$G$162</definedName>
    <definedName name="Cobo_SE_CB" localSheetId="60">[10]Cobo!$G$162</definedName>
    <definedName name="Cobo_SE_CB" localSheetId="62">[10]Cobo!$G$162</definedName>
    <definedName name="Cobo_SE_CB" localSheetId="89">[10]Cobo!$G$162</definedName>
    <definedName name="Cobo_SE_CB">[11]Cobo!$G$162</definedName>
    <definedName name="Cobo_SE_Fininst" localSheetId="21">[10]Cobo!$G$163</definedName>
    <definedName name="Cobo_SE_Fininst" localSheetId="60">[10]Cobo!$G$163</definedName>
    <definedName name="Cobo_SE_Fininst" localSheetId="62">[10]Cobo!$G$163</definedName>
    <definedName name="Cobo_SE_Fininst" localSheetId="89">[10]Cobo!$G$163</definedName>
    <definedName name="Cobo_SE_Fininst">[11]Cobo!$G$163</definedName>
    <definedName name="Cobo_SE_House" localSheetId="21">[10]Cobo!$G$166</definedName>
    <definedName name="Cobo_SE_House" localSheetId="60">[10]Cobo!$G$166</definedName>
    <definedName name="Cobo_SE_House" localSheetId="62">[10]Cobo!$G$166</definedName>
    <definedName name="Cobo_SE_House" localSheetId="89">[10]Cobo!$G$166</definedName>
    <definedName name="Cobo_SE_House">[11]Cobo!$G$166</definedName>
    <definedName name="Cobo_SE_House_mort" localSheetId="21">[10]Cobo!$G$167</definedName>
    <definedName name="Cobo_SE_House_mort" localSheetId="60">[10]Cobo!$G$167</definedName>
    <definedName name="Cobo_SE_House_mort" localSheetId="62">[10]Cobo!$G$167</definedName>
    <definedName name="Cobo_SE_House_mort" localSheetId="89">[10]Cobo!$G$167</definedName>
    <definedName name="Cobo_SE_House_mort">[11]Cobo!$G$167</definedName>
    <definedName name="Cobo_SE_Nonfin" localSheetId="21">[10]Cobo!$G$164</definedName>
    <definedName name="Cobo_SE_Nonfin" localSheetId="60">[10]Cobo!$G$164</definedName>
    <definedName name="Cobo_SE_Nonfin" localSheetId="62">[10]Cobo!$G$164</definedName>
    <definedName name="Cobo_SE_Nonfin" localSheetId="89">[10]Cobo!$G$164</definedName>
    <definedName name="Cobo_SE_Nonfin">[11]Cobo!$G$164</definedName>
    <definedName name="Cobo_SE_Nonfin_mort" localSheetId="21">[10]Cobo!$G$165</definedName>
    <definedName name="Cobo_SE_Nonfin_mort" localSheetId="60">[10]Cobo!$G$165</definedName>
    <definedName name="Cobo_SE_Nonfin_mort" localSheetId="62">[10]Cobo!$G$165</definedName>
    <definedName name="Cobo_SE_Nonfin_mort" localSheetId="89">[10]Cobo!$G$165</definedName>
    <definedName name="Cobo_SE_Nonfin_mort">[11]Cobo!$G$165</definedName>
    <definedName name="CONS">OFFSET('[12]Chart Losses'!$M$7,COUNT('[12]Chart Losses'!$M$7:$M$50)-'[12]Chart Losses'!$H$1,,'[12]Chart Losses'!$H$1)</definedName>
    <definedName name="CORP">OFFSET('[12]Chart Losses'!$J$7,COUNT('[12]Chart Losses'!$J$7:$J$50)-'[12]Chart Losses'!$H$1,,'[12]Chart Losses'!$H$1)</definedName>
    <definedName name="corp.inst" localSheetId="36">#REF!</definedName>
    <definedName name="corp.inst">#REF!</definedName>
    <definedName name="corp1" localSheetId="36">#REF!</definedName>
    <definedName name="corp1">#REF!</definedName>
    <definedName name="CP" localSheetId="19">[13]Frontpage!$C$4</definedName>
    <definedName name="CP" localSheetId="20">[13]Frontpage!$C$4</definedName>
    <definedName name="CP" localSheetId="21">[13]Frontpage!$C$4</definedName>
    <definedName name="CP" localSheetId="29">[14]Frontpage!$C$4</definedName>
    <definedName name="CP" localSheetId="37">[13]Frontpage!$C$4</definedName>
    <definedName name="CP" localSheetId="38">[13]Frontpage!$C$4</definedName>
    <definedName name="CP" localSheetId="39">[13]Frontpage!$C$4</definedName>
    <definedName name="CP" localSheetId="40">[13]Frontpage!$C$4</definedName>
    <definedName name="CP" localSheetId="41">[13]Frontpage!$C$4</definedName>
    <definedName name="CP" localSheetId="42">[13]Frontpage!$C$4</definedName>
    <definedName name="CP" localSheetId="43">[13]Frontpage!$C$4</definedName>
    <definedName name="CP" localSheetId="44">[13]Frontpage!$C$4</definedName>
    <definedName name="CP" localSheetId="60">[14]Frontpage!$C$4</definedName>
    <definedName name="CP" localSheetId="67">[13]Frontpage!$C$4</definedName>
    <definedName name="CP" localSheetId="75">[13]Frontpage!$C$4</definedName>
    <definedName name="CP" localSheetId="76">[13]Frontpage!$C$4</definedName>
    <definedName name="CP" localSheetId="77">[13]Frontpage!$C$4</definedName>
    <definedName name="CP" localSheetId="78">[13]Frontpage!$C$4</definedName>
    <definedName name="CP" localSheetId="79">[13]Frontpage!$C$4</definedName>
    <definedName name="CP" localSheetId="80">[13]Frontpage!$C$4</definedName>
    <definedName name="CP" localSheetId="81">[13]Frontpage!$C$4</definedName>
    <definedName name="CP" localSheetId="82">[13]Frontpage!$C$4</definedName>
    <definedName name="CP" localSheetId="83">[13]Frontpage!$C$4</definedName>
    <definedName name="CP" localSheetId="84">[13]Frontpage!$C$4</definedName>
    <definedName name="CP" localSheetId="89">[13]Frontpage!$C$4</definedName>
    <definedName name="CP" localSheetId="91">[13]Frontpage!$C$4</definedName>
    <definedName name="CP" localSheetId="92">[13]Frontpage!$C$4</definedName>
    <definedName name="CP" localSheetId="93">[13]Frontpage!$C$4</definedName>
    <definedName name="CP" localSheetId="96">[14]Frontpage!$C$4</definedName>
    <definedName name="CP" localSheetId="2">[15]Frontpage!$C$4</definedName>
    <definedName name="CP">[14]Frontpage!$C$4</definedName>
    <definedName name="_xlnm.Criteria" localSheetId="36">#REF!</definedName>
    <definedName name="_xlnm.Criteria" localSheetId="62">#REF!</definedName>
    <definedName name="_xlnm.Criteria" localSheetId="67">#REF!</definedName>
    <definedName name="_xlnm.Criteria" localSheetId="70">#REF!</definedName>
    <definedName name="_xlnm.Criteria">#REF!</definedName>
    <definedName name="cru_ytd" localSheetId="36">#REF!</definedName>
    <definedName name="cru_ytd">#REF!</definedName>
    <definedName name="cru_ytd_eng" localSheetId="36">#REF!</definedName>
    <definedName name="cru_ytd_eng">#REF!</definedName>
    <definedName name="csAllowDetailBudgeting">1</definedName>
    <definedName name="csAllowLocalConsolidation">1</definedName>
    <definedName name="csAppName">"FlFcBkFmGhGaFj@bAeDmE`CoA`DbAk"</definedName>
    <definedName name="csDesignMode">1</definedName>
    <definedName name="csDetailBudgetingURL">"FlFcBkFmGhGaD`@c@eEj@oFdFhEdAlAgEoE`@iAeBmBdDkAn@fDoEgFdCcEeEfAaEkEhAjEcBgFoDi@d@aAeGdCkCgAjCkA`DmEbAnDnAnBdDjEaCbDkDaGf@cDb@m@dD`EiE`GhClBeDoAb@eDcEkBl"</definedName>
    <definedName name="csKeepAlive">5</definedName>
    <definedName name="csLocalConsolidationOnSubmit">1</definedName>
    <definedName name="csNFC_XL_Pensionfunds_Dim01">"="</definedName>
    <definedName name="csNFC_XL_Pensionfunds_Dim02">"="</definedName>
    <definedName name="csNFC_XL_Pensionfunds_Dim03">"="</definedName>
    <definedName name="csNFC_XL_Pensionfunds_Dim04">"="</definedName>
    <definedName name="csNFC_XL_Pensionfunds_Dim05">"="</definedName>
    <definedName name="csNFC_XL_Pensionfunds_Dim06">"="</definedName>
    <definedName name="csNFC_XL_Pensionfunds_Dim07">"="</definedName>
    <definedName name="csNFC_XL_Pensionfunds_Dim08">"="</definedName>
    <definedName name="csNFC_XL_Pensionfunds_Dim09">"="</definedName>
    <definedName name="csNFC_XL_Pensionfunds_Dim10">"="</definedName>
    <definedName name="csNFC_XL_Pensionfunds_Dim11" localSheetId="36">#REF!</definedName>
    <definedName name="csNFC_XL_Pensionfunds_Dim11">#REF!</definedName>
    <definedName name="csNFC_XL_Pensionfunds_Dim12">"="</definedName>
    <definedName name="csNFC_XL_PensionfundsAnchor" localSheetId="36">#REF!</definedName>
    <definedName name="csNFC_XL_PensionfundsAnchor">#REF!</definedName>
    <definedName name="csRefreshOnOpen">1</definedName>
    <definedName name="csRefreshOnRotate">1</definedName>
    <definedName name="Currency">[16]Factors!$B$13</definedName>
    <definedName name="cust" localSheetId="36">#REF!</definedName>
    <definedName name="cust" localSheetId="62">#REF!</definedName>
    <definedName name="cust" localSheetId="67">#REF!</definedName>
    <definedName name="cust" localSheetId="70">#REF!</definedName>
    <definedName name="cust">#REF!</definedName>
    <definedName name="cust_segm" localSheetId="36">#REF!</definedName>
    <definedName name="cust_segm">#REF!</definedName>
    <definedName name="d" localSheetId="14" hidden="1">{"'YTD'!$A$6:$P$133"}</definedName>
    <definedName name="d" localSheetId="15" hidden="1">{"'YTD'!$A$6:$P$133"}</definedName>
    <definedName name="d" localSheetId="19" hidden="1">{"'YTD'!$A$6:$P$133"}</definedName>
    <definedName name="d" localSheetId="20" hidden="1">{"'YTD'!$A$6:$P$133"}</definedName>
    <definedName name="d" localSheetId="21" hidden="1">{"'YTD'!$A$6:$P$133"}</definedName>
    <definedName name="d" localSheetId="5" hidden="1">{"'YTD'!$A$6:$P$133"}</definedName>
    <definedName name="d" localSheetId="28" hidden="1">{"'YTD'!$A$6:$P$133"}</definedName>
    <definedName name="d" localSheetId="29" hidden="1">{"'YTD'!$A$6:$P$133"}</definedName>
    <definedName name="d" localSheetId="31" hidden="1">{"'YTD'!$A$6:$P$133"}</definedName>
    <definedName name="d" localSheetId="6" hidden="1">{"'YTD'!$A$6:$P$133"}</definedName>
    <definedName name="d" localSheetId="36" hidden="1">{"'YTD'!$A$6:$P$133"}</definedName>
    <definedName name="d" localSheetId="37" hidden="1">{"'YTD'!$A$6:$P$133"}</definedName>
    <definedName name="d" localSheetId="38" hidden="1">{"'YTD'!$A$6:$P$133"}</definedName>
    <definedName name="d" localSheetId="39" hidden="1">{"'YTD'!$A$6:$P$133"}</definedName>
    <definedName name="d" localSheetId="40" hidden="1">{"'YTD'!$A$6:$P$133"}</definedName>
    <definedName name="d" localSheetId="41" hidden="1">{"'YTD'!$A$6:$P$133"}</definedName>
    <definedName name="d" localSheetId="42" hidden="1">{"'YTD'!$A$6:$P$133"}</definedName>
    <definedName name="d" localSheetId="43" hidden="1">{"'YTD'!$A$6:$P$133"}</definedName>
    <definedName name="d" localSheetId="7" hidden="1">{"'YTD'!$A$6:$P$133"}</definedName>
    <definedName name="d" localSheetId="44" hidden="1">{"'YTD'!$A$6:$P$133"}</definedName>
    <definedName name="d" localSheetId="51" hidden="1">{"'YTD'!$A$6:$P$133"}</definedName>
    <definedName name="d" localSheetId="52" hidden="1">{"'YTD'!$A$6:$P$133"}</definedName>
    <definedName name="d" localSheetId="55" hidden="1">{"'YTD'!$A$6:$P$133"}</definedName>
    <definedName name="d" localSheetId="60" hidden="1">{"'YTD'!$A$6:$P$133"}</definedName>
    <definedName name="d" localSheetId="62" hidden="1">{"'YTD'!$A$6:$P$133"}</definedName>
    <definedName name="d" localSheetId="63" hidden="1">{"'YTD'!$A$6:$P$133"}</definedName>
    <definedName name="d" localSheetId="64" hidden="1">{"'YTD'!$A$6:$P$133"}</definedName>
    <definedName name="d" localSheetId="67" hidden="1">{"'YTD'!$A$6:$P$133"}</definedName>
    <definedName name="d" localSheetId="69" hidden="1">{"'YTD'!$A$6:$P$133"}</definedName>
    <definedName name="d" localSheetId="70" hidden="1">{"'YTD'!$A$6:$P$133"}</definedName>
    <definedName name="d" localSheetId="73" hidden="1">{"'YTD'!$A$6:$P$133"}</definedName>
    <definedName name="d" localSheetId="75" hidden="1">{"'YTD'!$A$6:$P$133"}</definedName>
    <definedName name="d" localSheetId="76" hidden="1">{"'YTD'!$A$6:$P$133"}</definedName>
    <definedName name="d" localSheetId="77" hidden="1">{"'YTD'!$A$6:$P$133"}</definedName>
    <definedName name="d" localSheetId="78" hidden="1">{"'YTD'!$A$6:$P$133"}</definedName>
    <definedName name="d" localSheetId="10" hidden="1">{"'YTD'!$A$6:$P$133"}</definedName>
    <definedName name="d" localSheetId="79" hidden="1">{"'YTD'!$A$6:$P$133"}</definedName>
    <definedName name="d" localSheetId="80" hidden="1">{"'YTD'!$A$6:$P$133"}</definedName>
    <definedName name="d" localSheetId="81" hidden="1">{"'YTD'!$A$6:$P$133"}</definedName>
    <definedName name="d" localSheetId="82" hidden="1">{"'YTD'!$A$6:$P$133"}</definedName>
    <definedName name="d" localSheetId="83" hidden="1">{"'YTD'!$A$6:$P$133"}</definedName>
    <definedName name="d" localSheetId="84" hidden="1">{"'YTD'!$A$6:$P$133"}</definedName>
    <definedName name="d" localSheetId="87" hidden="1">{"'YTD'!$A$6:$P$133"}</definedName>
    <definedName name="d" localSheetId="89" hidden="1">{"'YTD'!$A$6:$P$133"}</definedName>
    <definedName name="d" localSheetId="91" hidden="1">{"'YTD'!$A$6:$P$133"}</definedName>
    <definedName name="d" localSheetId="92" hidden="1">{"'YTD'!$A$6:$P$133"}</definedName>
    <definedName name="d" localSheetId="93" hidden="1">{"'YTD'!$A$6:$P$133"}</definedName>
    <definedName name="d" localSheetId="96" hidden="1">{"'YTD'!$A$6:$P$133"}</definedName>
    <definedName name="d" localSheetId="109" hidden="1">{"'YTD'!$A$6:$P$133"}</definedName>
    <definedName name="d" localSheetId="0" hidden="1">{"'YTD'!$A$6:$P$133"}</definedName>
    <definedName name="d" hidden="1">{"'YTD'!$A$6:$P$133"}</definedName>
    <definedName name="DanskMdRapport">[17]Månedsrapport!$A$1:$F$103</definedName>
    <definedName name="data_imp_start" localSheetId="36">[18]Beholdningsdata!#REF!</definedName>
    <definedName name="data_imp_start">[18]Beholdningsdata!#REF!</definedName>
    <definedName name="_xlnm.Database" localSheetId="36">#REF!</definedName>
    <definedName name="_xlnm.Database" localSheetId="62">#REF!</definedName>
    <definedName name="_xlnm.Database" localSheetId="67">#REF!</definedName>
    <definedName name="_xlnm.Database" localSheetId="70">#REF!</definedName>
    <definedName name="_xlnm.Database">#REF!</definedName>
    <definedName name="Date">'[19]Input Sheet'!$A$1</definedName>
    <definedName name="DatoValg">[17]HelpSheet!$C$5:$C$16</definedName>
    <definedName name="DATUM">OFFSET('[12]Chart Losses'!$H$7,COUNT('[12]Chart Losses'!$H$7:$H$50)-'[12]Chart Losses'!$H$1,,'[12]Chart Losses'!$H$1)</definedName>
    <definedName name="DB">'[8]Konto koncern'!$A$3:$O$335</definedName>
    <definedName name="dd" localSheetId="15">#REF!</definedName>
    <definedName name="dd" localSheetId="19">#REF!</definedName>
    <definedName name="dd" localSheetId="20">#REF!</definedName>
    <definedName name="dd" localSheetId="21">#REF!</definedName>
    <definedName name="dd" localSheetId="5">#REF!</definedName>
    <definedName name="dd" localSheetId="28">#REF!</definedName>
    <definedName name="dd" localSheetId="29">#REF!</definedName>
    <definedName name="dd" localSheetId="31">#REF!</definedName>
    <definedName name="dd" localSheetId="6">#REF!</definedName>
    <definedName name="dd" localSheetId="36">#REF!</definedName>
    <definedName name="dd" localSheetId="37">#REF!</definedName>
    <definedName name="dd" localSheetId="38">#REF!</definedName>
    <definedName name="dd" localSheetId="39">#REF!</definedName>
    <definedName name="dd" localSheetId="40">#REF!</definedName>
    <definedName name="dd" localSheetId="41">#REF!</definedName>
    <definedName name="dd" localSheetId="42">#REF!</definedName>
    <definedName name="dd" localSheetId="43">#REF!</definedName>
    <definedName name="dd" localSheetId="7">#REF!</definedName>
    <definedName name="dd" localSheetId="44">#REF!</definedName>
    <definedName name="dd" localSheetId="51">#REF!</definedName>
    <definedName name="dd" localSheetId="55">#REF!</definedName>
    <definedName name="dd" localSheetId="60">#REF!</definedName>
    <definedName name="dd" localSheetId="62">#REF!</definedName>
    <definedName name="dd" localSheetId="67">#REF!</definedName>
    <definedName name="dd" localSheetId="69">#REF!</definedName>
    <definedName name="dd" localSheetId="73">#REF!</definedName>
    <definedName name="dd" localSheetId="75">#REF!</definedName>
    <definedName name="dd" localSheetId="76">#REF!</definedName>
    <definedName name="dd" localSheetId="77">#REF!</definedName>
    <definedName name="dd" localSheetId="78">#REF!</definedName>
    <definedName name="dd" localSheetId="10">#REF!</definedName>
    <definedName name="dd" localSheetId="79">#REF!</definedName>
    <definedName name="dd" localSheetId="80">#REF!</definedName>
    <definedName name="dd" localSheetId="81">#REF!</definedName>
    <definedName name="dd" localSheetId="82">#REF!</definedName>
    <definedName name="dd" localSheetId="83">#REF!</definedName>
    <definedName name="dd" localSheetId="84">#REF!</definedName>
    <definedName name="dd" localSheetId="87">#REF!</definedName>
    <definedName name="dd" localSheetId="89">#REF!</definedName>
    <definedName name="dd" localSheetId="91">#REF!</definedName>
    <definedName name="dd" localSheetId="92">#REF!</definedName>
    <definedName name="dd" localSheetId="93">#REF!</definedName>
    <definedName name="dd" localSheetId="96">#REF!</definedName>
    <definedName name="dd" localSheetId="0">#REF!</definedName>
    <definedName name="dd">#REF!</definedName>
    <definedName name="dddd" localSheetId="36" hidden="1">{#N/A,#N/A,TRUE,"Forside";#N/A,#N/A,TRUE,"Contents";#N/A,#N/A,TRUE,"Opera. income stat.";#N/A,#N/A,TRUE,"Business area ";#N/A,#N/A,TRUE,"Statutory income statem."}</definedName>
    <definedName name="dddd" localSheetId="62" hidden="1">{#N/A,#N/A,TRUE,"Forside";#N/A,#N/A,TRUE,"Contents";#N/A,#N/A,TRUE,"Opera. income stat.";#N/A,#N/A,TRUE,"Business area ";#N/A,#N/A,TRUE,"Statutory income statem."}</definedName>
    <definedName name="dddd" localSheetId="67" hidden="1">{#N/A,#N/A,TRUE,"Forside";#N/A,#N/A,TRUE,"Contents";#N/A,#N/A,TRUE,"Opera. income stat.";#N/A,#N/A,TRUE,"Business area ";#N/A,#N/A,TRUE,"Statutory income statem."}</definedName>
    <definedName name="dddd" localSheetId="70" hidden="1">{#N/A,#N/A,TRUE,"Forside";#N/A,#N/A,TRUE,"Contents";#N/A,#N/A,TRUE,"Opera. income stat.";#N/A,#N/A,TRUE,"Business area ";#N/A,#N/A,TRUE,"Statutory income statem."}</definedName>
    <definedName name="dddd" localSheetId="75" hidden="1">{#N/A,#N/A,TRUE,"Forside";#N/A,#N/A,TRUE,"Contents";#N/A,#N/A,TRUE,"Opera. income stat.";#N/A,#N/A,TRUE,"Business area ";#N/A,#N/A,TRUE,"Statutory income statem."}</definedName>
    <definedName name="dddd" localSheetId="109" hidden="1">{#N/A,#N/A,TRUE,"Forside";#N/A,#N/A,TRUE,"Contents";#N/A,#N/A,TRUE,"Opera. income stat.";#N/A,#N/A,TRUE,"Business area ";#N/A,#N/A,TRUE,"Statutory income statem."}</definedName>
    <definedName name="dddd" hidden="1">{#N/A,#N/A,TRUE,"Forside";#N/A,#N/A,TRUE,"Contents";#N/A,#N/A,TRUE,"Opera. income stat.";#N/A,#N/A,TRUE,"Business area ";#N/A,#N/A,TRUE,"Statutory income statem."}</definedName>
    <definedName name="DeafaultedLoans" localSheetId="36">#REF!</definedName>
    <definedName name="DeafaultedLoans">#REF!</definedName>
    <definedName name="Denmark">[20]Sheet1!$C$17</definedName>
    <definedName name="derivatives" localSheetId="36">#REF!</definedName>
    <definedName name="derivatives" localSheetId="62">#REF!</definedName>
    <definedName name="derivatives" localSheetId="67">#REF!</definedName>
    <definedName name="derivatives" localSheetId="70">#REF!</definedName>
    <definedName name="derivatives">#REF!</definedName>
    <definedName name="dfd" localSheetId="21">[6]Parameters!#REF!</definedName>
    <definedName name="dfd" localSheetId="62">[6]Parameters!#REF!</definedName>
    <definedName name="dfd" localSheetId="67">[6]Parameters!#REF!</definedName>
    <definedName name="dfd" localSheetId="70">[6]Parameters!#REF!</definedName>
    <definedName name="dfd" localSheetId="89">[6]Parameters!#REF!</definedName>
    <definedName name="dfd">[6]Parameters!#REF!</definedName>
    <definedName name="DK_DKK_V">[20]Sheet1!$C$21</definedName>
    <definedName name="DK_EURO_V">[21]Sheet1!$C$12</definedName>
    <definedName name="dollarkurs">[22]Forecast!$C$182</definedName>
    <definedName name="ee" localSheetId="21">#REF!</definedName>
    <definedName name="ee" localSheetId="29">#REF!</definedName>
    <definedName name="ee" localSheetId="60">#REF!</definedName>
    <definedName name="ee" localSheetId="62">#REF!</definedName>
    <definedName name="ee" localSheetId="89">#REF!</definedName>
    <definedName name="ee" localSheetId="96">#REF!</definedName>
    <definedName name="ee">#REF!</definedName>
    <definedName name="eeeeee" localSheetId="21">#REF!</definedName>
    <definedName name="eeeeee" localSheetId="29">#REF!</definedName>
    <definedName name="eeeeee" localSheetId="60">#REF!</definedName>
    <definedName name="eeeeee" localSheetId="62">#REF!</definedName>
    <definedName name="eeeeee" localSheetId="89">#REF!</definedName>
    <definedName name="eeeeee" localSheetId="96">#REF!</definedName>
    <definedName name="eeeeee">#REF!</definedName>
    <definedName name="EngelskMdRapport" localSheetId="36">[17]Månedsrapport!#REF!</definedName>
    <definedName name="EngelskMdRapport">[17]Månedsrapport!#REF!</definedName>
    <definedName name="Entity">"GROUP"</definedName>
    <definedName name="EUR">'[23]Budget 2001'!$J$1</definedName>
    <definedName name="EUR_1.kv." localSheetId="36">#REF!</definedName>
    <definedName name="EUR_1.kv." localSheetId="62">#REF!</definedName>
    <definedName name="EUR_1.kv." localSheetId="67">#REF!</definedName>
    <definedName name="EUR_1.kv." localSheetId="70">#REF!</definedName>
    <definedName name="EUR_1.kv.">#REF!</definedName>
    <definedName name="EUR_2.kv." localSheetId="36">#REF!</definedName>
    <definedName name="EUR_2.kv.">#REF!</definedName>
    <definedName name="EUR_3.kv." localSheetId="36">#REF!</definedName>
    <definedName name="EUR_3.kv.">#REF!</definedName>
    <definedName name="EUR_30.06.">#REF!</definedName>
    <definedName name="EUR_30.09.">#REF!</definedName>
    <definedName name="EUR_31.03.">#REF!</definedName>
    <definedName name="EUR_4.kv.">#REF!</definedName>
    <definedName name="EUR_Primo">#REF!</definedName>
    <definedName name="EUR_Ultimo">#REF!</definedName>
    <definedName name="euro">'[24]KF 97-01'!$Q$39</definedName>
    <definedName name="Euro01">[17]Valutakurser!$F$8</definedName>
    <definedName name="Euro02">[17]Valutakurser!$G$8</definedName>
    <definedName name="Euro03">[17]Valutakurser!$H$8</definedName>
    <definedName name="Euro04">[17]Valutakurser!$I$8</definedName>
    <definedName name="Euro05">[17]Valutakurser!$J$8</definedName>
    <definedName name="Euro06">[17]Valutakurser!$K$8</definedName>
    <definedName name="Euro07">[17]Valutakurser!$L$8</definedName>
    <definedName name="Euro08">[17]Valutakurser!$M$8</definedName>
    <definedName name="Euro09">[17]Valutakurser!$N$8</definedName>
    <definedName name="Euro10">[17]Valutakurser!$O$8</definedName>
    <definedName name="Euro11">[17]Valutakurser!$P$8</definedName>
    <definedName name="Euro12">[17]Valutakurser!$Q$8</definedName>
    <definedName name="EuroBeregnet">[17]Investment_assets!$C$47:$AX$55</definedName>
    <definedName name="EuroKurs1">[17]HelpSheet!$G$21</definedName>
    <definedName name="EuroKurs2">[17]HelpSheet!$G$23</definedName>
    <definedName name="EuroKurs3">[17]HelpSheet!$G$25</definedName>
    <definedName name="EuroLastYear">[17]Valutakurser!$E$8</definedName>
    <definedName name="Exch.rate">'[25]LTS&amp;L'!$I$5</definedName>
    <definedName name="exchange" localSheetId="36">#REF!</definedName>
    <definedName name="exchange" localSheetId="62">#REF!</definedName>
    <definedName name="exchange" localSheetId="67">#REF!</definedName>
    <definedName name="exchange" localSheetId="70">#REF!</definedName>
    <definedName name="exchange">#REF!</definedName>
    <definedName name="Exchange_rates_applied" localSheetId="36">#REF!</definedName>
    <definedName name="Exchange_rates_applied">#REF!</definedName>
    <definedName name="exportRange" localSheetId="21">#REF!</definedName>
    <definedName name="exportRange" localSheetId="62">#REF!</definedName>
    <definedName name="exportRange" localSheetId="89">#REF!</definedName>
    <definedName name="exportRange">#REF!</definedName>
    <definedName name="_xlnm.Extract" localSheetId="36">#REF!</definedName>
    <definedName name="_xlnm.Extract">#REF!</definedName>
    <definedName name="f4000A_00.01">TRUE</definedName>
    <definedName name="f4000F_32.01">TRUE</definedName>
    <definedName name="f4000F_32.02">TRUE</definedName>
    <definedName name="f4000F_32.03">TRUE</definedName>
    <definedName name="f4000F_32.04">TRUE</definedName>
    <definedName name="f4000F_33.00">TRUE</definedName>
    <definedName name="f4000F_34.00">TRUE</definedName>
    <definedName name="f4000F_35.00">"removed"</definedName>
    <definedName name="f4000F_36.01">TRUE</definedName>
    <definedName name="f4000F_36.02">TRUE</definedName>
    <definedName name="fBSWEA_00.01">TRUE</definedName>
    <definedName name="fBSWEF_32.01">TRUE</definedName>
    <definedName name="fBSWEF_32.02">TRUE</definedName>
    <definedName name="fBSWEF_32.03">TRUE</definedName>
    <definedName name="fBSWEF_32.04">TRUE</definedName>
    <definedName name="fBSWEF_33.00">TRUE</definedName>
    <definedName name="fBSWEF_34.00" hidden="1">FALSE</definedName>
    <definedName name="fBSWEF_35.00" hidden="1">FALSE</definedName>
    <definedName name="fBSWEF_36.01">TRUE</definedName>
    <definedName name="fBSWEF_36.02">TRUE</definedName>
    <definedName name="ff" localSheetId="21">#REF!</definedName>
    <definedName name="ff" localSheetId="29">#REF!</definedName>
    <definedName name="ff" localSheetId="36">[26]English!$B$162:$I$213</definedName>
    <definedName name="ff" localSheetId="60">#REF!</definedName>
    <definedName name="ff" localSheetId="62">#REF!</definedName>
    <definedName name="ff" localSheetId="89">#REF!</definedName>
    <definedName name="ff" localSheetId="96">#REF!</definedName>
    <definedName name="ff">#REF!</definedName>
    <definedName name="ffg" localSheetId="21">#REF!</definedName>
    <definedName name="ffg" localSheetId="29">#REF!</definedName>
    <definedName name="ffg" localSheetId="60">#REF!</definedName>
    <definedName name="ffg" localSheetId="62">#REF!</definedName>
    <definedName name="ffg" localSheetId="89">#REF!</definedName>
    <definedName name="ffg" localSheetId="96">#REF!</definedName>
    <definedName name="ffg">#REF!</definedName>
    <definedName name="fGROUPA_00.01">TRUE</definedName>
    <definedName name="fGROUPF_32.01">TRUE</definedName>
    <definedName name="fGROUPF_32.02">TRUE</definedName>
    <definedName name="fGROUPF_32.03">TRUE</definedName>
    <definedName name="fGROUPF_32.04">TRUE</definedName>
    <definedName name="fGROUPF_33.00">TRUE</definedName>
    <definedName name="fGROUPF_34.00" hidden="1">FALSE</definedName>
    <definedName name="fGROUPF_35.00">TRUE</definedName>
    <definedName name="fGROUPF_36.01">TRUE</definedName>
    <definedName name="fGROUPF_36.02">TRUE</definedName>
    <definedName name="FI_EURO_V">[21]Sheet1!$C$13</definedName>
    <definedName name="FID" localSheetId="36">#REF!</definedName>
    <definedName name="FID" localSheetId="62">#REF!</definedName>
    <definedName name="FID" localSheetId="67">#REF!</definedName>
    <definedName name="FID" localSheetId="70">#REF!</definedName>
    <definedName name="FID">#REF!</definedName>
    <definedName name="fid_sosi" localSheetId="36">#REF!</definedName>
    <definedName name="fid_sosi">#REF!</definedName>
    <definedName name="FIM_1.kv." localSheetId="36">#REF!</definedName>
    <definedName name="FIM_1.kv.">#REF!</definedName>
    <definedName name="FIM_2.kv.">#REF!</definedName>
    <definedName name="FIM_3.kv.">#REF!</definedName>
    <definedName name="FIM_30.06.">#REF!</definedName>
    <definedName name="FIM_30.09.">#REF!</definedName>
    <definedName name="FIM_31.03.">#REF!</definedName>
    <definedName name="FIM_4.kv.">#REF!</definedName>
    <definedName name="FIM_balansdagskurs">[22]Forecast!$D$27</definedName>
    <definedName name="FIM_genomsnittskurs">[22]Forecast!$D$28</definedName>
    <definedName name="FIM_investeringskurs">[22]Forecast!$D$24</definedName>
    <definedName name="FIM_Investeringskurs_950405" localSheetId="36">[22]Forecast!#REF!</definedName>
    <definedName name="FIM_Investeringskurs_950405">[22]Forecast!#REF!</definedName>
    <definedName name="FIM_Investeringskurs_951109" localSheetId="36">[22]Forecast!#REF!</definedName>
    <definedName name="FIM_Investeringskurs_951109">[22]Forecast!#REF!</definedName>
    <definedName name="FIM_Investeringskurs_AÄtillskott">[22]Forecast!$D$25</definedName>
    <definedName name="FIM_Primo" localSheetId="36">#REF!</definedName>
    <definedName name="FIM_Primo" localSheetId="62">#REF!</definedName>
    <definedName name="FIM_Primo" localSheetId="67">#REF!</definedName>
    <definedName name="FIM_Primo" localSheetId="70">#REF!</definedName>
    <definedName name="FIM_Primo">#REF!</definedName>
    <definedName name="FIM_Ultimo" localSheetId="36">#REF!</definedName>
    <definedName name="FIM_Ultimo">#REF!</definedName>
    <definedName name="Finland">[20]Sheet1!$C$18</definedName>
    <definedName name="FX_Rates" localSheetId="21">[27]AE_ADV_help!$AM$3:$AN$6</definedName>
    <definedName name="FX_Rates" localSheetId="60">[27]AE_ADV_help!$AM$3:$AN$6</definedName>
    <definedName name="FX_Rates" localSheetId="62">[27]AE_ADV_help!$AM$3:$AN$6</definedName>
    <definedName name="FX_Rates" localSheetId="89">[27]AE_ADV_help!$AM$3:$AN$6</definedName>
    <definedName name="FX_Rates">[28]AE_ADV_help!$AM$3:$AN$6</definedName>
    <definedName name="GBP_1.kv." localSheetId="36">#REF!</definedName>
    <definedName name="GBP_1.kv." localSheetId="62">#REF!</definedName>
    <definedName name="GBP_1.kv." localSheetId="67">#REF!</definedName>
    <definedName name="GBP_1.kv." localSheetId="70">#REF!</definedName>
    <definedName name="GBP_1.kv.">#REF!</definedName>
    <definedName name="GBP_2.kv." localSheetId="36">#REF!</definedName>
    <definedName name="GBP_2.kv.">#REF!</definedName>
    <definedName name="GBP_3.kv." localSheetId="36">#REF!</definedName>
    <definedName name="GBP_3.kv.">#REF!</definedName>
    <definedName name="GBP_30.06.">#REF!</definedName>
    <definedName name="GBP_30.09.">#REF!</definedName>
    <definedName name="GBP_31.03.">#REF!</definedName>
    <definedName name="GBP_4.kv.">#REF!</definedName>
    <definedName name="GBP_Primo">#REF!</definedName>
    <definedName name="GBP_Ultimo">#REF!</definedName>
    <definedName name="gcc">#REF!</definedName>
    <definedName name="gcc_other">#REF!</definedName>
    <definedName name="General">#REF!</definedName>
    <definedName name="general1">#REF!</definedName>
    <definedName name="GenInsKeyFig">#REF!</definedName>
    <definedName name="ggg" localSheetId="36" hidden="1">{"5 * utfall + budget",#N/A,FALSE,"T-0298";"5 * bolag",#N/A,FALSE,"T-0298";"Unibank, utfall alla",#N/A,FALSE,"T-0298";#N/A,#N/A,FALSE,"Koncernskulder";#N/A,#N/A,FALSE,"Koncernfakturering"}</definedName>
    <definedName name="ggg" localSheetId="62" hidden="1">{"5 * utfall + budget",#N/A,FALSE,"T-0298";"5 * bolag",#N/A,FALSE,"T-0298";"Unibank, utfall alla",#N/A,FALSE,"T-0298";#N/A,#N/A,FALSE,"Koncernskulder";#N/A,#N/A,FALSE,"Koncernfakturering"}</definedName>
    <definedName name="ggg" localSheetId="67" hidden="1">{"5 * utfall + budget",#N/A,FALSE,"T-0298";"5 * bolag",#N/A,FALSE,"T-0298";"Unibank, utfall alla",#N/A,FALSE,"T-0298";#N/A,#N/A,FALSE,"Koncernskulder";#N/A,#N/A,FALSE,"Koncernfakturering"}</definedName>
    <definedName name="ggg" localSheetId="70" hidden="1">{"5 * utfall + budget",#N/A,FALSE,"T-0298";"5 * bolag",#N/A,FALSE,"T-0298";"Unibank, utfall alla",#N/A,FALSE,"T-0298";#N/A,#N/A,FALSE,"Koncernskulder";#N/A,#N/A,FALSE,"Koncernfakturering"}</definedName>
    <definedName name="ggg" localSheetId="75" hidden="1">{"5 * utfall + budget",#N/A,FALSE,"T-0298";"5 * bolag",#N/A,FALSE,"T-0298";"Unibank, utfall alla",#N/A,FALSE,"T-0298";#N/A,#N/A,FALSE,"Koncernskulder";#N/A,#N/A,FALSE,"Koncernfakturering"}</definedName>
    <definedName name="ggg" localSheetId="109" hidden="1">{"5 * utfall + budget",#N/A,FALSE,"T-0298";"5 * bolag",#N/A,FALSE,"T-0298";"Unibank, utfall alla",#N/A,FALSE,"T-0298";#N/A,#N/A,FALSE,"Koncernskulder";#N/A,#N/A,FALSE,"Koncernfakturering"}</definedName>
    <definedName name="ggg" hidden="1">{"5 * utfall + budget",#N/A,FALSE,"T-0298";"5 * bolag",#N/A,FALSE,"T-0298";"Unibank, utfall alla",#N/A,FALSE,"T-0298";#N/A,#N/A,FALSE,"Koncernskulder";#N/A,#N/A,FALSE,"Koncernfakturering"}</definedName>
    <definedName name="Group" localSheetId="21">[6]Parameters!$C$93:$C$94</definedName>
    <definedName name="Group" localSheetId="60">[6]Parameters!$C$93:$C$94</definedName>
    <definedName name="Group" localSheetId="62">[6]Parameters!$C$93:$C$94</definedName>
    <definedName name="Group" localSheetId="89">[6]Parameters!$C$93:$C$94</definedName>
    <definedName name="GROUP">OFFSET('[12]Chart Losses'!$I$7,COUNT('[12]Chart Losses'!$I$7:$I$50)-'[12]Chart Losses'!$H$1,,'[12]Chart Losses'!$H$1)</definedName>
    <definedName name="Group_Code" localSheetId="89">[29]FQ_OF_CA2_13_01!$B$2</definedName>
    <definedName name="Group_Code">[29]FQ_OF_CA2_13_01!$B$2</definedName>
    <definedName name="Group2">[30]Parameters!$C$42:$C$43</definedName>
    <definedName name="GroupQ" localSheetId="36">#REF!</definedName>
    <definedName name="GroupQ" localSheetId="62">#REF!</definedName>
    <definedName name="GroupQ" localSheetId="67">#REF!</definedName>
    <definedName name="GroupQ" localSheetId="70">#REF!</definedName>
    <definedName name="GroupQ">#REF!</definedName>
    <definedName name="GroupYTD" localSheetId="36">#REF!</definedName>
    <definedName name="GroupYTD">#REF!</definedName>
    <definedName name="gw" localSheetId="36" hidden="1">{"5 * utfall + budget",#N/A,FALSE,"T-0298";"5 * bolag",#N/A,FALSE,"T-0298";"Unibank, utfall alla",#N/A,FALSE,"T-0298";#N/A,#N/A,FALSE,"Koncernskulder";#N/A,#N/A,FALSE,"Koncernfakturering"}</definedName>
    <definedName name="gw" localSheetId="62" hidden="1">{"5 * utfall + budget",#N/A,FALSE,"T-0298";"5 * bolag",#N/A,FALSE,"T-0298";"Unibank, utfall alla",#N/A,FALSE,"T-0298";#N/A,#N/A,FALSE,"Koncernskulder";#N/A,#N/A,FALSE,"Koncernfakturering"}</definedName>
    <definedName name="gw" localSheetId="67" hidden="1">{"5 * utfall + budget",#N/A,FALSE,"T-0298";"5 * bolag",#N/A,FALSE,"T-0298";"Unibank, utfall alla",#N/A,FALSE,"T-0298";#N/A,#N/A,FALSE,"Koncernskulder";#N/A,#N/A,FALSE,"Koncernfakturering"}</definedName>
    <definedName name="gw" localSheetId="70" hidden="1">{"5 * utfall + budget",#N/A,FALSE,"T-0298";"5 * bolag",#N/A,FALSE,"T-0298";"Unibank, utfall alla",#N/A,FALSE,"T-0298";#N/A,#N/A,FALSE,"Koncernskulder";#N/A,#N/A,FALSE,"Koncernfakturering"}</definedName>
    <definedName name="gw" localSheetId="75" hidden="1">{"5 * utfall + budget",#N/A,FALSE,"T-0298";"5 * bolag",#N/A,FALSE,"T-0298";"Unibank, utfall alla",#N/A,FALSE,"T-0298";#N/A,#N/A,FALSE,"Koncernskulder";#N/A,#N/A,FALSE,"Koncernfakturering"}</definedName>
    <definedName name="gw" localSheetId="109" hidden="1">{"5 * utfall + budget",#N/A,FALSE,"T-0298";"5 * bolag",#N/A,FALSE,"T-0298";"Unibank, utfall alla",#N/A,FALSE,"T-0298";#N/A,#N/A,FALSE,"Koncernskulder";#N/A,#N/A,FALSE,"Koncernfakturering"}</definedName>
    <definedName name="gw" hidden="1">{"5 * utfall + budget",#N/A,FALSE,"T-0298";"5 * bolag",#N/A,FALSE,"T-0298";"Unibank, utfall alla",#N/A,FALSE,"T-0298";#N/A,#N/A,FALSE,"Koncernskulder";#N/A,#N/A,FALSE,"Koncernfakturering"}</definedName>
    <definedName name="HOUSE">OFFSET('[12]Chart Losses'!$K$7,COUNT('[12]Chart Losses'!$K$7:$K$50)-'[12]Chart Losses'!$H$1,,'[12]Chart Losses'!$H$1)</definedName>
    <definedName name="HTML_CodePage" hidden="1">1252</definedName>
    <definedName name="HTML_Description" hidden="1">""</definedName>
    <definedName name="HTML_Email" hidden="1">""</definedName>
    <definedName name="HTML_Header" hidden="1">"YTD"</definedName>
    <definedName name="HTML_LastUpdate" hidden="1">"2/20/01"</definedName>
    <definedName name="HTML_LineAfter" hidden="1">FALSE</definedName>
    <definedName name="HTML_LineBefore" hidden="1">FALSE</definedName>
    <definedName name="HTML_Name" hidden="1">"MERITA"</definedName>
    <definedName name="HTML_OBDlg2" hidden="1">TRUE</definedName>
    <definedName name="HTML_OBDlg4" hidden="1">TRUE</definedName>
    <definedName name="HTML_OS" hidden="1">0</definedName>
    <definedName name="HTML_PathFile" hidden="1">"G:\INFO\Month-end Results\2001\2001 01 January\Summary\Matrix Income Statement.htm"</definedName>
    <definedName name="HTML_Title" hidden="1">"Matrix Report Jan 2001"</definedName>
    <definedName name="HTML1_1" hidden="1">"'[BILAGOR.XLS]M&amp;I  T-FOND'!$A$1:$Z$62"</definedName>
    <definedName name="HTML1_11" hidden="1">1</definedName>
    <definedName name="HTML1_12" hidden="1">"J:\INTERNT\EKONOMI\BUDGET\MyHTML.htm"</definedName>
    <definedName name="HTML1_2" hidden="1">1</definedName>
    <definedName name="HTML1_3" hidden="1">"BILAGOR"</definedName>
    <definedName name="HTML1_4" hidden="1">"M&amp;I  T-FOND"</definedName>
    <definedName name="HTML1_6" hidden="1">1</definedName>
    <definedName name="HTML1_7" hidden="1">1</definedName>
    <definedName name="HTML1_8" hidden="1">35096</definedName>
    <definedName name="HTML1_9" hidden="1">"-"</definedName>
    <definedName name="HTMLCount" hidden="1">1</definedName>
    <definedName name="iib" localSheetId="36">#REF!</definedName>
    <definedName name="iib">#REF!</definedName>
    <definedName name="iib_total" localSheetId="36">#REF!</definedName>
    <definedName name="iib_total">#REF!</definedName>
    <definedName name="Income">#REF!</definedName>
    <definedName name="Income_statement__________________________________________________________SEKm">#REF!</definedName>
    <definedName name="INPR">#REF!</definedName>
    <definedName name="inv.bank">#REF!</definedName>
    <definedName name="ioio" localSheetId="20" hidden="1">{"'YTD'!$A$6:$P$133"}</definedName>
    <definedName name="ioio" localSheetId="21" hidden="1">{"'YTD'!$A$6:$P$133"}</definedName>
    <definedName name="ioio" localSheetId="29" hidden="1">{"'YTD'!$A$6:$P$133"}</definedName>
    <definedName name="ioio" localSheetId="37" hidden="1">{"'YTD'!$A$6:$P$133"}</definedName>
    <definedName name="ioio" localSheetId="38" hidden="1">{"'YTD'!$A$6:$P$133"}</definedName>
    <definedName name="ioio" localSheetId="39" hidden="1">{"'YTD'!$A$6:$P$133"}</definedName>
    <definedName name="ioio" localSheetId="40" hidden="1">{"'YTD'!$A$6:$P$133"}</definedName>
    <definedName name="ioio" localSheetId="41" hidden="1">{"'YTD'!$A$6:$P$133"}</definedName>
    <definedName name="ioio" localSheetId="42" hidden="1">{"'YTD'!$A$6:$P$133"}</definedName>
    <definedName name="ioio" localSheetId="43" hidden="1">{"'YTD'!$A$6:$P$133"}</definedName>
    <definedName name="ioio" localSheetId="44" hidden="1">{"'YTD'!$A$6:$P$133"}</definedName>
    <definedName name="ioio" localSheetId="60" hidden="1">{"'YTD'!$A$6:$P$133"}</definedName>
    <definedName name="ioio" localSheetId="62" hidden="1">{"'YTD'!$A$6:$P$133"}</definedName>
    <definedName name="ioio" localSheetId="67" hidden="1">{"'YTD'!$A$6:$P$133"}</definedName>
    <definedName name="ioio" localSheetId="70" hidden="1">{"'YTD'!$A$6:$P$133"}</definedName>
    <definedName name="ioio" localSheetId="75" hidden="1">{"'YTD'!$A$6:$P$133"}</definedName>
    <definedName name="ioio" localSheetId="76" hidden="1">{"'YTD'!$A$6:$P$133"}</definedName>
    <definedName name="ioio" localSheetId="77" hidden="1">{"'YTD'!$A$6:$P$133"}</definedName>
    <definedName name="ioio" localSheetId="78" hidden="1">{"'YTD'!$A$6:$P$133"}</definedName>
    <definedName name="ioio" localSheetId="79" hidden="1">{"'YTD'!$A$6:$P$133"}</definedName>
    <definedName name="ioio" localSheetId="80" hidden="1">{"'YTD'!$A$6:$P$133"}</definedName>
    <definedName name="ioio" localSheetId="81" hidden="1">{"'YTD'!$A$6:$P$133"}</definedName>
    <definedName name="ioio" localSheetId="82" hidden="1">{"'YTD'!$A$6:$P$133"}</definedName>
    <definedName name="ioio" localSheetId="83" hidden="1">{"'YTD'!$A$6:$P$133"}</definedName>
    <definedName name="ioio" localSheetId="84" hidden="1">{"'YTD'!$A$6:$P$133"}</definedName>
    <definedName name="ioio" localSheetId="89" hidden="1">{"'YTD'!$A$6:$P$133"}</definedName>
    <definedName name="ioio" localSheetId="91" hidden="1">{"'YTD'!$A$6:$P$133"}</definedName>
    <definedName name="ioio" localSheetId="92" hidden="1">{"'YTD'!$A$6:$P$133"}</definedName>
    <definedName name="ioio" localSheetId="93" hidden="1">{"'YTD'!$A$6:$P$133"}</definedName>
    <definedName name="ioio" localSheetId="96" hidden="1">{"'YTD'!$A$6:$P$133"}</definedName>
    <definedName name="ioio" localSheetId="109" hidden="1">{"'YTD'!$A$6:$P$133"}</definedName>
    <definedName name="ioio" localSheetId="0" hidden="1">{"'YTD'!$A$6:$P$133"}</definedName>
    <definedName name="ioio" hidden="1">{"'YTD'!$A$6:$P$133"}</definedName>
    <definedName name="IQ_CH">110000</definedName>
    <definedName name="IQ_CQ">5000</definedName>
    <definedName name="IQ_CY">10000</definedName>
    <definedName name="IQ_DAILY">500000</definedName>
    <definedName name="IQ_DNTM" hidden="1">700000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MTD" hidden="1">800000</definedName>
    <definedName name="IQ_NAMES_REVISION_DATE_" hidden="1">"03/14/2016 09:05:37"</definedName>
    <definedName name="IQ_NTM">6000</definedName>
    <definedName name="IQ_QTD" hidden="1">750000</definedName>
    <definedName name="IQ_TODAY" hidden="1">0</definedName>
    <definedName name="IQ_WEEK">50000</definedName>
    <definedName name="IQ_YTD">3000</definedName>
    <definedName name="IQ_YTDMONTH" hidden="1">130000</definedName>
    <definedName name="iuiui" localSheetId="21">#REF!</definedName>
    <definedName name="iuiui" localSheetId="29">#REF!</definedName>
    <definedName name="iuiui" localSheetId="60">#REF!</definedName>
    <definedName name="iuiui" localSheetId="62">#REF!</definedName>
    <definedName name="iuiui" localSheetId="89">#REF!</definedName>
    <definedName name="iuiui">#REF!</definedName>
    <definedName name="j" localSheetId="21">[13]Frontpage!$C$4</definedName>
    <definedName name="j" localSheetId="89">[13]Frontpage!$C$4</definedName>
    <definedName name="j">[14]Frontpage!$C$4</definedName>
    <definedName name="jkj" localSheetId="21">#REF!</definedName>
    <definedName name="jkj" localSheetId="29">#REF!</definedName>
    <definedName name="jkj" localSheetId="60">#REF!</definedName>
    <definedName name="jkj" localSheetId="62">#REF!</definedName>
    <definedName name="jkj" localSheetId="89">#REF!</definedName>
    <definedName name="jkj" localSheetId="96">#REF!</definedName>
    <definedName name="jkj">#REF!</definedName>
    <definedName name="jkjkjkj" localSheetId="21">[13]Frontpage!$N$5</definedName>
    <definedName name="jkjkjkj" localSheetId="89">[13]Frontpage!$N$5</definedName>
    <definedName name="jkjkjkj">[14]Frontpage!$N$5</definedName>
    <definedName name="jooioioioi" localSheetId="21">#REF!</definedName>
    <definedName name="jooioioioi" localSheetId="29">#REF!</definedName>
    <definedName name="jooioioioi" localSheetId="60">#REF!</definedName>
    <definedName name="jooioioioi" localSheetId="62">#REF!</definedName>
    <definedName name="jooioioioi" localSheetId="89">#REF!</definedName>
    <definedName name="jooioioioi" localSheetId="96">#REF!</definedName>
    <definedName name="jooioioioi">#REF!</definedName>
    <definedName name="just" localSheetId="36">#REF!</definedName>
    <definedName name="just">#REF!</definedName>
    <definedName name="Key" localSheetId="36">#REF!</definedName>
    <definedName name="Key">#REF!</definedName>
    <definedName name="key_life">#REF!</definedName>
    <definedName name="keyratio">#REF!</definedName>
    <definedName name="kjjkhj" localSheetId="21">#REF!</definedName>
    <definedName name="kjjkhj" localSheetId="29">#REF!</definedName>
    <definedName name="kjjkhj" localSheetId="60">#REF!</definedName>
    <definedName name="kjjkhj" localSheetId="62">#REF!</definedName>
    <definedName name="kjjkhj" localSheetId="89">#REF!</definedName>
    <definedName name="kjjkhj" localSheetId="96">#REF!</definedName>
    <definedName name="kjjkhj">#REF!</definedName>
    <definedName name="kk">[31]Syöttöpohja!$F$4</definedName>
    <definedName name="klk" localSheetId="21">#REF!</definedName>
    <definedName name="klk" localSheetId="29">#REF!</definedName>
    <definedName name="klk" localSheetId="60">#REF!</definedName>
    <definedName name="klk" localSheetId="62">#REF!</definedName>
    <definedName name="klk" localSheetId="89">#REF!</definedName>
    <definedName name="klk" localSheetId="96">#REF!</definedName>
    <definedName name="klk">#REF!</definedName>
    <definedName name="KolIndeks0">[17]HelpSheet!$G$9</definedName>
    <definedName name="KolIndeks1">[17]HelpSheet!$G$11</definedName>
    <definedName name="KolIndeks2">[17]HelpSheet!$G$13</definedName>
    <definedName name="KolIndeks3">[17]HelpSheet!$G$15</definedName>
    <definedName name="kop" localSheetId="36">#REF!</definedName>
    <definedName name="kop" localSheetId="62">#REF!</definedName>
    <definedName name="kop" localSheetId="67">#REF!</definedName>
    <definedName name="kop" localSheetId="70">#REF!</definedName>
    <definedName name="kop">#REF!</definedName>
    <definedName name="KvtKolIndeks1">[17]HelpSheet!$I$3</definedName>
    <definedName name="KvtKolIndeks2">[17]HelpSheet!$I$5</definedName>
    <definedName name="KvtKolIndeks3">[17]HelpSheet!$I$7</definedName>
    <definedName name="KvtKolIndeks4">[17]HelpSheet!$I$9</definedName>
    <definedName name="l_factor" localSheetId="21">#REF!</definedName>
    <definedName name="l_factor" localSheetId="62">#REF!</definedName>
    <definedName name="l_factor" localSheetId="67">#REF!</definedName>
    <definedName name="l_factor" localSheetId="70">#REF!</definedName>
    <definedName name="l_factor" localSheetId="89">#REF!</definedName>
    <definedName name="l_factor">#REF!</definedName>
    <definedName name="l_share" localSheetId="21">#REF!</definedName>
    <definedName name="l_share" localSheetId="62">#REF!</definedName>
    <definedName name="l_share" localSheetId="89">#REF!</definedName>
    <definedName name="l_share">#REF!</definedName>
    <definedName name="label.current" localSheetId="19">'[32]Input sheet'!$E$7</definedName>
    <definedName name="label.current" localSheetId="20">'[32]Input sheet'!$E$7</definedName>
    <definedName name="label.current" localSheetId="21">'[32]Input sheet'!$E$7</definedName>
    <definedName name="label.current" localSheetId="29">'[33]Input sheet'!$E$7</definedName>
    <definedName name="label.current" localSheetId="37">'[32]Input sheet'!$E$7</definedName>
    <definedName name="label.current" localSheetId="38">'[32]Input sheet'!$E$7</definedName>
    <definedName name="label.current" localSheetId="39">'[32]Input sheet'!$E$7</definedName>
    <definedName name="label.current" localSheetId="40">'[32]Input sheet'!$E$7</definedName>
    <definedName name="label.current" localSheetId="41">'[32]Input sheet'!$E$7</definedName>
    <definedName name="label.current" localSheetId="42">'[32]Input sheet'!$E$7</definedName>
    <definedName name="label.current" localSheetId="43">'[32]Input sheet'!$E$7</definedName>
    <definedName name="label.current" localSheetId="44">'[32]Input sheet'!$E$7</definedName>
    <definedName name="label.current" localSheetId="60">'[33]Input sheet'!$E$7</definedName>
    <definedName name="label.current" localSheetId="67">'[32]Input sheet'!$E$7</definedName>
    <definedName name="label.current" localSheetId="75">'[32]Input sheet'!$E$7</definedName>
    <definedName name="label.current" localSheetId="76">'[32]Input sheet'!$E$7</definedName>
    <definedName name="label.current" localSheetId="77">'[32]Input sheet'!$E$7</definedName>
    <definedName name="label.current" localSheetId="78">'[32]Input sheet'!$E$7</definedName>
    <definedName name="label.current" localSheetId="79">'[32]Input sheet'!$E$7</definedName>
    <definedName name="label.current" localSheetId="80">'[32]Input sheet'!$E$7</definedName>
    <definedName name="label.current" localSheetId="81">'[32]Input sheet'!$E$7</definedName>
    <definedName name="label.current" localSheetId="82">'[32]Input sheet'!$E$7</definedName>
    <definedName name="label.current" localSheetId="83">'[32]Input sheet'!$E$7</definedName>
    <definedName name="label.current" localSheetId="84">'[32]Input sheet'!$E$7</definedName>
    <definedName name="label.current" localSheetId="89">'[32]Input sheet'!$E$7</definedName>
    <definedName name="label.current" localSheetId="91">'[32]Input sheet'!$E$7</definedName>
    <definedName name="label.current" localSheetId="92">'[32]Input sheet'!$E$7</definedName>
    <definedName name="label.current" localSheetId="93">'[32]Input sheet'!$E$7</definedName>
    <definedName name="label.current" localSheetId="96">'[33]Input sheet'!$E$7</definedName>
    <definedName name="label.current">'[33]Input sheet'!$E$7</definedName>
    <definedName name="Life" localSheetId="36">#REF!</definedName>
    <definedName name="Life" localSheetId="62">#REF!</definedName>
    <definedName name="Life" localSheetId="67">#REF!</definedName>
    <definedName name="Life" localSheetId="70">#REF!</definedName>
    <definedName name="Life">#REF!</definedName>
    <definedName name="life_sam" localSheetId="36">#REF!</definedName>
    <definedName name="life_sam">#REF!</definedName>
    <definedName name="life1" localSheetId="36">#REF!</definedName>
    <definedName name="life1">#REF!</definedName>
    <definedName name="life2">#REF!</definedName>
    <definedName name="loansPortfolio">#REF!</definedName>
    <definedName name="Månad" localSheetId="36">#REF!</definedName>
    <definedName name="Månad" localSheetId="67">#REF!</definedName>
    <definedName name="Månad" localSheetId="70">#REF!</definedName>
    <definedName name="Månad">#REF!</definedName>
    <definedName name="måned02">'[34]Schedule 8010'!$T$82:$U$93</definedName>
    <definedName name="måneder" localSheetId="36">'[35]Dansk 31.03.2003'!#REF!</definedName>
    <definedName name="måneder">'[35]Dansk 31.03.2003'!#REF!</definedName>
    <definedName name="mar" localSheetId="36" hidden="1">{#N/A,#N/A,TRUE,"Forside";#N/A,#N/A,TRUE,"Contents";#N/A,#N/A,TRUE,"Opera. income stat.";#N/A,#N/A,TRUE,"Business area ";#N/A,#N/A,TRUE,"Statutory income statem."}</definedName>
    <definedName name="mar" localSheetId="62" hidden="1">{#N/A,#N/A,TRUE,"Forside";#N/A,#N/A,TRUE,"Contents";#N/A,#N/A,TRUE,"Opera. income stat.";#N/A,#N/A,TRUE,"Business area ";#N/A,#N/A,TRUE,"Statutory income statem."}</definedName>
    <definedName name="mar" localSheetId="67" hidden="1">{#N/A,#N/A,TRUE,"Forside";#N/A,#N/A,TRUE,"Contents";#N/A,#N/A,TRUE,"Opera. income stat.";#N/A,#N/A,TRUE,"Business area ";#N/A,#N/A,TRUE,"Statutory income statem."}</definedName>
    <definedName name="mar" localSheetId="70" hidden="1">{#N/A,#N/A,TRUE,"Forside";#N/A,#N/A,TRUE,"Contents";#N/A,#N/A,TRUE,"Opera. income stat.";#N/A,#N/A,TRUE,"Business area ";#N/A,#N/A,TRUE,"Statutory income statem."}</definedName>
    <definedName name="mar" localSheetId="75" hidden="1">{#N/A,#N/A,TRUE,"Forside";#N/A,#N/A,TRUE,"Contents";#N/A,#N/A,TRUE,"Opera. income stat.";#N/A,#N/A,TRUE,"Business area ";#N/A,#N/A,TRUE,"Statutory income statem."}</definedName>
    <definedName name="mar" localSheetId="109" hidden="1">{#N/A,#N/A,TRUE,"Forside";#N/A,#N/A,TRUE,"Contents";#N/A,#N/A,TRUE,"Opera. income stat.";#N/A,#N/A,TRUE,"Business area ";#N/A,#N/A,TRUE,"Statutory income statem."}</definedName>
    <definedName name="mar" hidden="1">{#N/A,#N/A,TRUE,"Forside";#N/A,#N/A,TRUE,"Contents";#N/A,#N/A,TRUE,"Opera. income stat.";#N/A,#N/A,TRUE,"Business area ";#N/A,#N/A,TRUE,"Statutory income statem."}</definedName>
    <definedName name="Margins">[21]Sheet1!$C$10</definedName>
    <definedName name="Markets" localSheetId="36">#REF!</definedName>
    <definedName name="Markets" localSheetId="62">#REF!</definedName>
    <definedName name="Markets" localSheetId="67">#REF!</definedName>
    <definedName name="Markets" localSheetId="70">#REF!</definedName>
    <definedName name="Markets">#REF!</definedName>
    <definedName name="Meng">[2]XXX!$C$27</definedName>
    <definedName name="MM0">[2]XXX!$C$37</definedName>
    <definedName name="Month">[36]Input!$C$5</definedName>
    <definedName name="MORT">OFFSET('[12]Chart Losses'!$L$7,COUNT('[12]Chart Losses'!$L$7:$L$50)-'[12]Chart Losses'!$H$1,,'[12]Chart Losses'!$H$1)</definedName>
    <definedName name="Movements_in_shareholders__equity__EURm" localSheetId="36">#REF!</definedName>
    <definedName name="Movements_in_shareholders__equity__EURm">#REF!</definedName>
    <definedName name="msfile">[20]Sheet1!$B$5</definedName>
    <definedName name="nb_den" localSheetId="36">#REF!</definedName>
    <definedName name="nb_den" localSheetId="62">#REF!</definedName>
    <definedName name="nb_den" localSheetId="67">#REF!</definedName>
    <definedName name="nb_den" localSheetId="70">#REF!</definedName>
    <definedName name="nb_den">#REF!</definedName>
    <definedName name="nb_denmark" localSheetId="36">#REF!</definedName>
    <definedName name="nb_denmark">#REF!</definedName>
    <definedName name="nb_denmark_msh" localSheetId="36">#REF!</definedName>
    <definedName name="nb_denmark_msh">#REF!</definedName>
    <definedName name="NB_EURO">[20]Sheet1!$C$4</definedName>
    <definedName name="NB_EURO_V">[21]Sheet1!$C$11</definedName>
    <definedName name="nb_fin" localSheetId="36">#REF!</definedName>
    <definedName name="nb_fin" localSheetId="62">#REF!</definedName>
    <definedName name="nb_fin" localSheetId="67">#REF!</definedName>
    <definedName name="nb_fin" localSheetId="70">#REF!</definedName>
    <definedName name="nb_fin">#REF!</definedName>
    <definedName name="nb_Finland" localSheetId="36">#REF!</definedName>
    <definedName name="nb_Finland">#REF!</definedName>
    <definedName name="nb_Finland_Msh" localSheetId="36">#REF!</definedName>
    <definedName name="nb_Finland_Msh">#REF!</definedName>
    <definedName name="nb_iib">#REF!</definedName>
    <definedName name="nb_nor">#REF!</definedName>
    <definedName name="nb_nordic">#REF!</definedName>
    <definedName name="nb_norway">#REF!</definedName>
    <definedName name="nb_norway_msh">#REF!</definedName>
    <definedName name="nb_swe">#REF!</definedName>
    <definedName name="nb_Sweden">#REF!</definedName>
    <definedName name="nb_sweden_msh">#REF!</definedName>
    <definedName name="NBHbalancesheet">#REF!</definedName>
    <definedName name="nem">#REF!</definedName>
    <definedName name="New_1" localSheetId="21" hidden="1">{"'YTD'!$A$6:$P$133"}</definedName>
    <definedName name="New_1" localSheetId="29" hidden="1">{"'YTD'!$A$6:$P$133"}</definedName>
    <definedName name="New_1" localSheetId="60" hidden="1">{"'YTD'!$A$6:$P$133"}</definedName>
    <definedName name="New_1" localSheetId="62" hidden="1">{"'YTD'!$A$6:$P$133"}</definedName>
    <definedName name="New_1" localSheetId="67" hidden="1">{"'YTD'!$A$6:$P$133"}</definedName>
    <definedName name="New_1" localSheetId="70" hidden="1">{"'YTD'!$A$6:$P$133"}</definedName>
    <definedName name="New_1" localSheetId="75" hidden="1">{"'YTD'!$A$6:$P$133"}</definedName>
    <definedName name="New_1" localSheetId="89" hidden="1">{"'YTD'!$A$6:$P$133"}</definedName>
    <definedName name="New_1" localSheetId="109" hidden="1">{"'YTD'!$A$6:$P$133"}</definedName>
    <definedName name="New_1" localSheetId="0" hidden="1">{"'YTD'!$A$6:$P$133"}</definedName>
    <definedName name="New_1" hidden="1">{"'YTD'!$A$6:$P$133"}</definedName>
    <definedName name="New_BU_Q3">#REF!</definedName>
    <definedName name="nmnm" localSheetId="21">[13]Frontpage!$C$5</definedName>
    <definedName name="nmnm" localSheetId="89">[13]Frontpage!$C$5</definedName>
    <definedName name="nmnm">[14]Frontpage!$C$5</definedName>
    <definedName name="NO_EURO_V">[21]Sheet1!$C$14</definedName>
    <definedName name="NO_NOK_V">[20]Sheet1!$C$22</definedName>
    <definedName name="NOK_1.kv." localSheetId="36">#REF!</definedName>
    <definedName name="NOK_1.kv." localSheetId="62">#REF!</definedName>
    <definedName name="NOK_1.kv." localSheetId="67">#REF!</definedName>
    <definedName name="NOK_1.kv." localSheetId="70">#REF!</definedName>
    <definedName name="NOK_1.kv.">#REF!</definedName>
    <definedName name="NOK_2.kv." localSheetId="36">#REF!</definedName>
    <definedName name="NOK_2.kv.">#REF!</definedName>
    <definedName name="NOK_3.kv." localSheetId="36">#REF!</definedName>
    <definedName name="NOK_3.kv.">#REF!</definedName>
    <definedName name="NOK_30.06.">#REF!</definedName>
    <definedName name="NOK_30.09.">#REF!</definedName>
    <definedName name="NOK_31.03.">#REF!</definedName>
    <definedName name="NOK_4.kv.">#REF!</definedName>
    <definedName name="NOK_Primo">#REF!</definedName>
    <definedName name="NOK_Ultimo">#REF!</definedName>
    <definedName name="NokLastYear">[17]Valutakurser!$E$7</definedName>
    <definedName name="Nordea_Estonia" localSheetId="36">#REF!</definedName>
    <definedName name="Nordea_Estonia" localSheetId="62">#REF!</definedName>
    <definedName name="Nordea_Estonia" localSheetId="67">#REF!</definedName>
    <definedName name="Nordea_Estonia" localSheetId="70">#REF!</definedName>
    <definedName name="Nordea_Estonia">#REF!</definedName>
    <definedName name="Nordea_IOM" localSheetId="36">#REF!</definedName>
    <definedName name="Nordea_IOM">#REF!</definedName>
    <definedName name="Nordea_Latvia" localSheetId="36">#REF!</definedName>
    <definedName name="Nordea_Latvia">#REF!</definedName>
    <definedName name="Nordea_life_Ass_LTD_Finland">#REF!</definedName>
    <definedName name="Nordea_life_Ass_LTD_Sverige">#REF!</definedName>
    <definedName name="Nordea_life_I">#REF!</definedName>
    <definedName name="Nordea_life_II">#REF!</definedName>
    <definedName name="Nordea_Lux">#REF!</definedName>
    <definedName name="Nordea_Pension">#REF!</definedName>
    <definedName name="Nordea_PTE">#REF!</definedName>
    <definedName name="Nordea_Zycie">#REF!</definedName>
    <definedName name="NordeaAB">#REF!</definedName>
    <definedName name="Norway">[20]Sheet1!$C$19</definedName>
    <definedName name="Note1" localSheetId="36">#REF!</definedName>
    <definedName name="Note1" localSheetId="62">#REF!</definedName>
    <definedName name="Note1" localSheetId="67">#REF!</definedName>
    <definedName name="Note1" localSheetId="70">#REF!</definedName>
    <definedName name="Note1">#REF!</definedName>
    <definedName name="Note2" localSheetId="36">#REF!</definedName>
    <definedName name="Note2">#REF!</definedName>
    <definedName name="Note3" localSheetId="36">#REF!</definedName>
    <definedName name="Note3">#REF!</definedName>
    <definedName name="Note4">#REF!</definedName>
    <definedName name="Note4b">#REF!</definedName>
    <definedName name="Note5">#REF!</definedName>
    <definedName name="Note6">#REF!</definedName>
    <definedName name="Note7">#REF!</definedName>
    <definedName name="now">'[19]Raw Data Sheet'!$A$37</definedName>
    <definedName name="nybps">IF([9]Chart!$AG$16=1,OFFSET([9]Chart!$Z$11,1,0,COUNTA([9]Chart!$Z$11:$Z$33)-1,1),IF([9]Chart!$AG$16=2,OFFSET([9]Chart!$Z$11,1,0,COUNTA([9]Chart!$Z$11:$Z$38)-1,1)))</definedName>
    <definedName name="oiiiooi" localSheetId="21">[37]Overview!$AR$1:$AR$3</definedName>
    <definedName name="oiiiooi" localSheetId="60">[37]Overview!$AR$1:$AR$3</definedName>
    <definedName name="oiiiooi" localSheetId="62">[37]Overview!$AR$1:$AR$3</definedName>
    <definedName name="oiiiooi" localSheetId="89">[37]Overview!$AR$1:$AR$3</definedName>
    <definedName name="oiiiooi">[38]Overview!$AR$1:$AR$3</definedName>
    <definedName name="oioioiiioiooi" localSheetId="21">[13]Frontpage!$C$7</definedName>
    <definedName name="oioioiiioiooi" localSheetId="89">[13]Frontpage!$C$7</definedName>
    <definedName name="oioioiiioiooi">[14]Frontpage!$C$7</definedName>
    <definedName name="OIS" localSheetId="36">#REF!</definedName>
    <definedName name="OIS" localSheetId="62">#REF!</definedName>
    <definedName name="OIS" localSheetId="67">#REF!</definedName>
    <definedName name="OIS" localSheetId="70">#REF!</definedName>
    <definedName name="OIS">#REF!</definedName>
    <definedName name="oooj" localSheetId="21">#REF!</definedName>
    <definedName name="oooj" localSheetId="29">#REF!</definedName>
    <definedName name="oooj" localSheetId="60">#REF!</definedName>
    <definedName name="oooj" localSheetId="62">#REF!</definedName>
    <definedName name="oooj" localSheetId="89">#REF!</definedName>
    <definedName name="oooj" localSheetId="96">#REF!</definedName>
    <definedName name="oooj">#REF!</definedName>
    <definedName name="Operational_Income_Statement" localSheetId="36">#REF!</definedName>
    <definedName name="Operational_Income_Statement">#REF!</definedName>
    <definedName name="OpRisk" localSheetId="21">#REF!</definedName>
    <definedName name="OpRisk" localSheetId="62">#REF!</definedName>
    <definedName name="OpRisk" localSheetId="89">#REF!</definedName>
    <definedName name="OpRisk">#REF!</definedName>
    <definedName name="OptionButtonValg">[17]HelpSheet!$G$18</definedName>
    <definedName name="other" localSheetId="36">#REF!</definedName>
    <definedName name="other" localSheetId="62">#REF!</definedName>
    <definedName name="other" localSheetId="67">#REF!</definedName>
    <definedName name="other" localSheetId="70">#REF!</definedName>
    <definedName name="other">#REF!</definedName>
    <definedName name="Overskrift">[17]Investment_assets!$A$4</definedName>
    <definedName name="Page2" localSheetId="36">#REF!</definedName>
    <definedName name="Page2" localSheetId="62">#REF!</definedName>
    <definedName name="Page2" localSheetId="67">#REF!</definedName>
    <definedName name="Page2" localSheetId="70">#REF!</definedName>
    <definedName name="Page2">#REF!</definedName>
    <definedName name="Page8" localSheetId="36">#REF!</definedName>
    <definedName name="Page8">#REF!</definedName>
    <definedName name="Period" localSheetId="19">[13]Frontpage!$L$5:$L$16</definedName>
    <definedName name="Period" localSheetId="20">[13]Frontpage!$L$5:$L$16</definedName>
    <definedName name="Period" localSheetId="21">[13]Frontpage!$L$5:$L$16</definedName>
    <definedName name="Period" localSheetId="29">[14]Frontpage!$L$5:$L$16</definedName>
    <definedName name="Period" localSheetId="37">[13]Frontpage!$L$5:$L$16</definedName>
    <definedName name="Period" localSheetId="38">[13]Frontpage!$L$5:$L$16</definedName>
    <definedName name="Period" localSheetId="39">[13]Frontpage!$L$5:$L$16</definedName>
    <definedName name="Period" localSheetId="40">[13]Frontpage!$L$5:$L$16</definedName>
    <definedName name="Period" localSheetId="41">[13]Frontpage!$L$5:$L$16</definedName>
    <definedName name="Period" localSheetId="42">[13]Frontpage!$L$5:$L$16</definedName>
    <definedName name="Period" localSheetId="43">[13]Frontpage!$L$5:$L$16</definedName>
    <definedName name="Period" localSheetId="44">[13]Frontpage!$L$5:$L$16</definedName>
    <definedName name="Period" localSheetId="60">[14]Frontpage!$L$5:$L$16</definedName>
    <definedName name="Period" localSheetId="67">[13]Frontpage!$L$5:$L$16</definedName>
    <definedName name="Period" localSheetId="75">[13]Frontpage!$L$5:$L$16</definedName>
    <definedName name="Period" localSheetId="76">[13]Frontpage!$L$5:$L$16</definedName>
    <definedName name="Period" localSheetId="77">[13]Frontpage!$L$5:$L$16</definedName>
    <definedName name="Period" localSheetId="78">[13]Frontpage!$L$5:$L$16</definedName>
    <definedName name="Period" localSheetId="79">[13]Frontpage!$L$5:$L$16</definedName>
    <definedName name="Period" localSheetId="80">[13]Frontpage!$L$5:$L$16</definedName>
    <definedName name="Period" localSheetId="81">[13]Frontpage!$L$5:$L$16</definedName>
    <definedName name="Period" localSheetId="82">[13]Frontpage!$L$5:$L$16</definedName>
    <definedName name="Period" localSheetId="83">[13]Frontpage!$L$5:$L$16</definedName>
    <definedName name="Period" localSheetId="84">[13]Frontpage!$L$5:$L$16</definedName>
    <definedName name="Period" localSheetId="89">[13]Frontpage!$L$5:$L$16</definedName>
    <definedName name="Period" localSheetId="91">[13]Frontpage!$L$5:$L$16</definedName>
    <definedName name="Period" localSheetId="92">[13]Frontpage!$L$5:$L$16</definedName>
    <definedName name="Period" localSheetId="93">[13]Frontpage!$L$5:$L$16</definedName>
    <definedName name="Period" localSheetId="96">[14]Frontpage!$L$5:$L$16</definedName>
    <definedName name="Period" localSheetId="2">[15]Frontpage!$L$5:$L$16</definedName>
    <definedName name="Period">[14]Frontpage!$L$5:$L$16</definedName>
    <definedName name="perioder" localSheetId="36">'[35]Dansk 31.03.2003'!#REF!</definedName>
    <definedName name="perioder">'[35]Dansk 31.03.2003'!#REF!</definedName>
    <definedName name="PIII" localSheetId="36">#REF!</definedName>
    <definedName name="PIII" localSheetId="62">#REF!</definedName>
    <definedName name="PIII" localSheetId="67">#REF!</definedName>
    <definedName name="PIII" localSheetId="70">#REF!</definedName>
    <definedName name="PIII">#REF!</definedName>
    <definedName name="PLN_1.kv." localSheetId="36">#REF!</definedName>
    <definedName name="PLN_1.kv.">#REF!</definedName>
    <definedName name="PLN_2.kv." localSheetId="36">#REF!</definedName>
    <definedName name="PLN_2.kv.">#REF!</definedName>
    <definedName name="PLN_3.kv.">#REF!</definedName>
    <definedName name="PLN_30.06.">#REF!</definedName>
    <definedName name="PLN_30.09.">#REF!</definedName>
    <definedName name="PLN_31.03.">#REF!</definedName>
    <definedName name="PLN_4.kv.">#REF!</definedName>
    <definedName name="PLN_Primo">#REF!</definedName>
    <definedName name="PLN_Ultimo">#REF!</definedName>
    <definedName name="PlnLastYear">[17]Valutakurser!$E$9</definedName>
    <definedName name="Plot">OFFSET([9]Chart!$AB$11,1,0,COUNTA([9]Chart!$AB$11:$AB$38)-1,1)</definedName>
    <definedName name="PP" localSheetId="19">[13]Frontpage!$C$5</definedName>
    <definedName name="PP" localSheetId="20">[13]Frontpage!$C$5</definedName>
    <definedName name="PP" localSheetId="21">[13]Frontpage!$C$5</definedName>
    <definedName name="PP" localSheetId="29">[14]Frontpage!$C$5</definedName>
    <definedName name="PP" localSheetId="37">[13]Frontpage!$C$5</definedName>
    <definedName name="PP" localSheetId="38">[13]Frontpage!$C$5</definedName>
    <definedName name="PP" localSheetId="39">[13]Frontpage!$C$5</definedName>
    <definedName name="PP" localSheetId="40">[13]Frontpage!$C$5</definedName>
    <definedName name="PP" localSheetId="41">[13]Frontpage!$C$5</definedName>
    <definedName name="PP" localSheetId="42">[13]Frontpage!$C$5</definedName>
    <definedName name="PP" localSheetId="43">[13]Frontpage!$C$5</definedName>
    <definedName name="PP" localSheetId="44">[13]Frontpage!$C$5</definedName>
    <definedName name="PP" localSheetId="60">[14]Frontpage!$C$5</definedName>
    <definedName name="PP" localSheetId="67">[13]Frontpage!$C$5</definedName>
    <definedName name="PP" localSheetId="75">[13]Frontpage!$C$5</definedName>
    <definedName name="PP" localSheetId="76">[13]Frontpage!$C$5</definedName>
    <definedName name="PP" localSheetId="77">[13]Frontpage!$C$5</definedName>
    <definedName name="PP" localSheetId="78">[13]Frontpage!$C$5</definedName>
    <definedName name="PP" localSheetId="79">[13]Frontpage!$C$5</definedName>
    <definedName name="PP" localSheetId="80">[13]Frontpage!$C$5</definedName>
    <definedName name="PP" localSheetId="81">[13]Frontpage!$C$5</definedName>
    <definedName name="PP" localSheetId="82">[13]Frontpage!$C$5</definedName>
    <definedName name="PP" localSheetId="83">[13]Frontpage!$C$5</definedName>
    <definedName name="PP" localSheetId="84">[13]Frontpage!$C$5</definedName>
    <definedName name="PP" localSheetId="89">[13]Frontpage!$C$5</definedName>
    <definedName name="PP" localSheetId="91">[13]Frontpage!$C$5</definedName>
    <definedName name="PP" localSheetId="92">[13]Frontpage!$C$5</definedName>
    <definedName name="PP" localSheetId="93">[13]Frontpage!$C$5</definedName>
    <definedName name="PP" localSheetId="96">[14]Frontpage!$C$5</definedName>
    <definedName name="PP" localSheetId="2">[15]Frontpage!$C$5</definedName>
    <definedName name="PP">[14]Frontpage!$C$5</definedName>
    <definedName name="_xlnm.Print_Area" localSheetId="19">'15'!$A$1:$E$35</definedName>
    <definedName name="_xlnm.Print_Area" localSheetId="20">'16'!$A$1:$D$26</definedName>
    <definedName name="_xlnm.Print_Area" localSheetId="21">'17'!$A$1:$AE$17</definedName>
    <definedName name="_xlnm.Print_Area" localSheetId="30">'26'!$A$1:$I$67</definedName>
    <definedName name="_xlnm.Print_Area" localSheetId="34">'30'!$A$1:$F$56</definedName>
    <definedName name="_xlnm.Print_Area" localSheetId="36">'32'!$A$1:$G$100</definedName>
    <definedName name="_xlnm.Print_Area" localSheetId="37">'33'!$A$1:$I$98</definedName>
    <definedName name="_xlnm.Print_Area" localSheetId="38">'34'!$A$1:$O$110</definedName>
    <definedName name="_xlnm.Print_Area" localSheetId="39">'35'!$A$1:$F$31</definedName>
    <definedName name="_xlnm.Print_Area" localSheetId="40">'36'!$A$1:$G$110</definedName>
    <definedName name="_xlnm.Print_Area" localSheetId="41">'37'!$A$1:$K$48</definedName>
    <definedName name="_xlnm.Print_Area" localSheetId="42">'38'!$A$1:$N$70</definedName>
    <definedName name="_xlnm.Print_Area" localSheetId="43">'39'!$A$1:$R$67</definedName>
    <definedName name="_xlnm.Print_Area" localSheetId="44">'40'!$A$1:$G$38</definedName>
    <definedName name="_xlnm.Print_Area" localSheetId="46">'42'!$A$1:$I$31</definedName>
    <definedName name="_xlnm.Print_Area" localSheetId="60">'54'!$A$1:$H$42</definedName>
    <definedName name="_xlnm.Print_Area" localSheetId="62">'55'!$A$1:$AX$32</definedName>
    <definedName name="_xlnm.Print_Area" localSheetId="73">'65'!$A$1:$F$56</definedName>
    <definedName name="_xlnm.Print_Area" localSheetId="87">'77'!$B$1:$F$40</definedName>
    <definedName name="_xlnm.Print_Area" localSheetId="89">'79'!$A$1:$E$150</definedName>
    <definedName name="_xlnm.Print_Area" localSheetId="92">'82'!$A$1:$F$14</definedName>
    <definedName name="_xlnm.Print_Area" localSheetId="96">'86'!$A$1:$I$111</definedName>
    <definedName name="_xlnm.Print_Area" localSheetId="106">'98'!$A$1:$K$21</definedName>
    <definedName name="_xlnm.Print_Area" localSheetId="110">Covid3!$A$1:$F$29</definedName>
    <definedName name="_xlnm.Print_Area" localSheetId="0">'Development '!$A$1:$Q$41</definedName>
    <definedName name="_xlnm.Print_Area" localSheetId="1">'Key metrics'!$A$1:$C$41</definedName>
    <definedName name="Privatebanking" localSheetId="36">#REF!</definedName>
    <definedName name="Privatebanking" localSheetId="62">#REF!</definedName>
    <definedName name="Privatebanking" localSheetId="67">#REF!</definedName>
    <definedName name="Privatebanking" localSheetId="70">#REF!</definedName>
    <definedName name="Privatebanking">#REF!</definedName>
    <definedName name="prob.loans" localSheetId="36">#REF!</definedName>
    <definedName name="prob.loans">#REF!</definedName>
    <definedName name="prod" localSheetId="36">#REF!</definedName>
    <definedName name="prod">#REF!</definedName>
    <definedName name="prod_group">#REF!</definedName>
    <definedName name="Property">#REF!</definedName>
    <definedName name="Protocol">"Sweden"</definedName>
    <definedName name="q" localSheetId="36" hidden="1">{"5 * utfall + budget",#N/A,FALSE,"T-0298";"5 * bolag",#N/A,FALSE,"T-0298";"Unibank, utfall alla",#N/A,FALSE,"T-0298";#N/A,#N/A,FALSE,"Koncernskulder";#N/A,#N/A,FALSE,"Koncernfakturering"}</definedName>
    <definedName name="q" localSheetId="62" hidden="1">{"5 * utfall + budget",#N/A,FALSE,"T-0298";"5 * bolag",#N/A,FALSE,"T-0298";"Unibank, utfall alla",#N/A,FALSE,"T-0298";#N/A,#N/A,FALSE,"Koncernskulder";#N/A,#N/A,FALSE,"Koncernfakturering"}</definedName>
    <definedName name="q" localSheetId="67" hidden="1">{"5 * utfall + budget",#N/A,FALSE,"T-0298";"5 * bolag",#N/A,FALSE,"T-0298";"Unibank, utfall alla",#N/A,FALSE,"T-0298";#N/A,#N/A,FALSE,"Koncernskulder";#N/A,#N/A,FALSE,"Koncernfakturering"}</definedName>
    <definedName name="q" localSheetId="70" hidden="1">{"5 * utfall + budget",#N/A,FALSE,"T-0298";"5 * bolag",#N/A,FALSE,"T-0298";"Unibank, utfall alla",#N/A,FALSE,"T-0298";#N/A,#N/A,FALSE,"Koncernskulder";#N/A,#N/A,FALSE,"Koncernfakturering"}</definedName>
    <definedName name="q" localSheetId="75" hidden="1">{"5 * utfall + budget",#N/A,FALSE,"T-0298";"5 * bolag",#N/A,FALSE,"T-0298";"Unibank, utfall alla",#N/A,FALSE,"T-0298";#N/A,#N/A,FALSE,"Koncernskulder";#N/A,#N/A,FALSE,"Koncernfakturering"}</definedName>
    <definedName name="q" localSheetId="109" hidden="1">{"5 * utfall + budget",#N/A,FALSE,"T-0298";"5 * bolag",#N/A,FALSE,"T-0298";"Unibank, utfall alla",#N/A,FALSE,"T-0298";#N/A,#N/A,FALSE,"Koncernskulder";#N/A,#N/A,FALSE,"Koncernfakturering"}</definedName>
    <definedName name="q" hidden="1">{"5 * utfall + budget",#N/A,FALSE,"T-0298";"5 * bolag",#N/A,FALSE,"T-0298";"Unibank, utfall alla",#N/A,FALSE,"T-0298";#N/A,#N/A,FALSE,"Koncernskulder";#N/A,#N/A,FALSE,"Koncernfakturering"}</definedName>
    <definedName name="qe" localSheetId="36" hidden="1">{"5 * utfall + budget",#N/A,FALSE,"T-0298";"5 * bolag",#N/A,FALSE,"T-0298";"Unibank, utfall alla",#N/A,FALSE,"T-0298";#N/A,#N/A,FALSE,"Koncernskulder";#N/A,#N/A,FALSE,"Koncernfakturering"}</definedName>
    <definedName name="qe" localSheetId="62" hidden="1">{"5 * utfall + budget",#N/A,FALSE,"T-0298";"5 * bolag",#N/A,FALSE,"T-0298";"Unibank, utfall alla",#N/A,FALSE,"T-0298";#N/A,#N/A,FALSE,"Koncernskulder";#N/A,#N/A,FALSE,"Koncernfakturering"}</definedName>
    <definedName name="qe" localSheetId="67" hidden="1">{"5 * utfall + budget",#N/A,FALSE,"T-0298";"5 * bolag",#N/A,FALSE,"T-0298";"Unibank, utfall alla",#N/A,FALSE,"T-0298";#N/A,#N/A,FALSE,"Koncernskulder";#N/A,#N/A,FALSE,"Koncernfakturering"}</definedName>
    <definedName name="qe" localSheetId="70" hidden="1">{"5 * utfall + budget",#N/A,FALSE,"T-0298";"5 * bolag",#N/A,FALSE,"T-0298";"Unibank, utfall alla",#N/A,FALSE,"T-0298";#N/A,#N/A,FALSE,"Koncernskulder";#N/A,#N/A,FALSE,"Koncernfakturering"}</definedName>
    <definedName name="qe" localSheetId="75" hidden="1">{"5 * utfall + budget",#N/A,FALSE,"T-0298";"5 * bolag",#N/A,FALSE,"T-0298";"Unibank, utfall alla",#N/A,FALSE,"T-0298";#N/A,#N/A,FALSE,"Koncernskulder";#N/A,#N/A,FALSE,"Koncernfakturering"}</definedName>
    <definedName name="qe" localSheetId="109" hidden="1">{"5 * utfall + budget",#N/A,FALSE,"T-0298";"5 * bolag",#N/A,FALSE,"T-0298";"Unibank, utfall alla",#N/A,FALSE,"T-0298";#N/A,#N/A,FALSE,"Koncernskulder";#N/A,#N/A,FALSE,"Koncernfakturering"}</definedName>
    <definedName name="qe" hidden="1">{"5 * utfall + budget",#N/A,FALSE,"T-0298";"5 * bolag",#N/A,FALSE,"T-0298";"Unibank, utfall alla",#N/A,FALSE,"T-0298";#N/A,#N/A,FALSE,"Koncernskulder";#N/A,#N/A,FALSE,"Koncernfakturering"}</definedName>
    <definedName name="Quarterly" localSheetId="36">#REF!</definedName>
    <definedName name="Quarterly">#REF!</definedName>
    <definedName name="qwe" localSheetId="21">#REF!</definedName>
    <definedName name="qwe" localSheetId="29">#REF!</definedName>
    <definedName name="qwe" localSheetId="60">#REF!</definedName>
    <definedName name="qwe" localSheetId="62">#REF!</definedName>
    <definedName name="qwe" localSheetId="89">#REF!</definedName>
    <definedName name="qwe" localSheetId="96">#REF!</definedName>
    <definedName name="qwe">#REF!</definedName>
    <definedName name="qwq" localSheetId="21">#REF!</definedName>
    <definedName name="qwq" localSheetId="29">#REF!</definedName>
    <definedName name="qwq" localSheetId="60">#REF!</definedName>
    <definedName name="qwq" localSheetId="62">#REF!</definedName>
    <definedName name="qwq" localSheetId="89">#REF!</definedName>
    <definedName name="qwq" localSheetId="96">#REF!</definedName>
    <definedName name="qwq">#REF!</definedName>
    <definedName name="Rapport">#REF!</definedName>
    <definedName name="Ratios">#REF!</definedName>
    <definedName name="RBother">#REF!</definedName>
    <definedName name="RBother2">#REF!</definedName>
    <definedName name="rcMapperType">"COREP"</definedName>
    <definedName name="rcMapperWorkbook">"AGU_COREP_v222_i"</definedName>
    <definedName name="reconciliation" localSheetId="36">#REF!</definedName>
    <definedName name="reconciliation">#REF!</definedName>
    <definedName name="Region">OFFSET([9]Chart!$X$11,1,0,COUNTA([9]Chart!$X$11:$X$38)-1,1)</definedName>
    <definedName name="Regionlosses">OFFSET([9]Chart!$Y$11,1,0,COUNTA([9]Chart!$Y$11:$Y$38)-1,1)</definedName>
    <definedName name="Reporting_Date" localSheetId="21">[27]Dashboard!$D$7</definedName>
    <definedName name="Reporting_Date" localSheetId="60">[27]Dashboard!$D$7</definedName>
    <definedName name="Reporting_Date" localSheetId="62">[27]Dashboard!$D$7</definedName>
    <definedName name="Reporting_Date" localSheetId="89">[27]Dashboard!$D$7</definedName>
    <definedName name="Reporting_Date">[28]Dashboard!$D$7</definedName>
    <definedName name="Reporting_entity" comment="Reporting entity scope" localSheetId="21">[10]Dashboard!$C$2</definedName>
    <definedName name="Reporting_entity" comment="Reporting entity scope" localSheetId="60">[10]Dashboard!$C$2</definedName>
    <definedName name="Reporting_entity" comment="Reporting entity scope" localSheetId="62">[10]Dashboard!$C$2</definedName>
    <definedName name="Reporting_entity" comment="Reporting entity scope" localSheetId="89">[10]Dashboard!$C$2</definedName>
    <definedName name="Reporting_entity" comment="Reporting entity scope">[11]Dashboard!$C$2</definedName>
    <definedName name="Reporting_purpose" localSheetId="21">[10]Dashboard!$C$4</definedName>
    <definedName name="Reporting_purpose" localSheetId="60">[10]Dashboard!$C$4</definedName>
    <definedName name="Reporting_purpose" localSheetId="62">[10]Dashboard!$C$4</definedName>
    <definedName name="Reporting_purpose" localSheetId="89">[10]Dashboard!$C$4</definedName>
    <definedName name="Reporting_purpose">[11]Dashboard!$C$4</definedName>
    <definedName name="RepPosDate" localSheetId="21">[39]Ref!$B$29</definedName>
    <definedName name="RepPosDate" localSheetId="60">[39]Ref!$B$29</definedName>
    <definedName name="RepPosDate" localSheetId="62">[39]Ref!$B$29</definedName>
    <definedName name="RepPosDate" localSheetId="89">[39]Ref!$B$29</definedName>
    <definedName name="RepPosDate">[40]Ref!$B$29</definedName>
    <definedName name="retail" localSheetId="36">#REF!</definedName>
    <definedName name="retail" localSheetId="62">#REF!</definedName>
    <definedName name="retail" localSheetId="67">#REF!</definedName>
    <definedName name="retail" localSheetId="70">#REF!</definedName>
    <definedName name="retail">#REF!</definedName>
    <definedName name="retail1" localSheetId="36">#REF!</definedName>
    <definedName name="retail1">#REF!</definedName>
    <definedName name="RetailKeyFig" localSheetId="36">#REF!</definedName>
    <definedName name="RetailKeyFig">#REF!</definedName>
    <definedName name="RetailOP">#REF!</definedName>
    <definedName name="RetailVol">#REF!</definedName>
    <definedName name="RptDate">"2017-09-30T00:00:00.0000000"</definedName>
    <definedName name="RptType" localSheetId="89">"COREP"</definedName>
    <definedName name="RptType">"AE"</definedName>
    <definedName name="rtt" localSheetId="21">'[32]Input sheet'!$E$7</definedName>
    <definedName name="rtt" localSheetId="89">'[32]Input sheet'!$E$7</definedName>
    <definedName name="rtt">'[33]Input sheet'!$E$7</definedName>
    <definedName name="sam" localSheetId="36">#REF!</definedName>
    <definedName name="sam" localSheetId="62">#REF!</definedName>
    <definedName name="sam" localSheetId="67">#REF!</definedName>
    <definedName name="sam" localSheetId="70">#REF!</definedName>
    <definedName name="sam">#REF!</definedName>
    <definedName name="samlet" localSheetId="36">#REF!</definedName>
    <definedName name="samlet">#REF!</definedName>
    <definedName name="samlet2" localSheetId="36">#REF!</definedName>
    <definedName name="samlet2">#REF!</definedName>
    <definedName name="SAPBEXdnldView" hidden="1">"4ZD0L7XBN5QAFUWLD0ZQ4XQFQ"</definedName>
    <definedName name="SAPBEXrevision" localSheetId="36" hidden="1">1</definedName>
    <definedName name="SAPBEXrevision" hidden="1">2</definedName>
    <definedName name="SAPBEXsysID" hidden="1">"DDP"</definedName>
    <definedName name="SAPBEXwbID" localSheetId="36" hidden="1">"4IKCR4U7DC37TEMEHPMJ33OR9"</definedName>
    <definedName name="SAPBEXwbID" hidden="1">"484RD2PAZ5SPDY63LI31JPBTH"</definedName>
    <definedName name="SAPCrosstab1" localSheetId="19">#REF!</definedName>
    <definedName name="SAPCrosstab1" localSheetId="20">#REF!</definedName>
    <definedName name="SAPCrosstab1" localSheetId="21">#REF!</definedName>
    <definedName name="SAPCrosstab1" localSheetId="28">#REF!</definedName>
    <definedName name="SAPCrosstab1" localSheetId="29">#REF!</definedName>
    <definedName name="SAPCrosstab1" localSheetId="37">#REF!</definedName>
    <definedName name="SAPCrosstab1" localSheetId="38">#REF!</definedName>
    <definedName name="SAPCrosstab1" localSheetId="39">#REF!</definedName>
    <definedName name="SAPCrosstab1" localSheetId="40">#REF!</definedName>
    <definedName name="SAPCrosstab1" localSheetId="41">#REF!</definedName>
    <definedName name="SAPCrosstab1" localSheetId="42">#REF!</definedName>
    <definedName name="SAPCrosstab1" localSheetId="43">#REF!</definedName>
    <definedName name="SAPCrosstab1" localSheetId="44">#REF!</definedName>
    <definedName name="SAPCrosstab1" localSheetId="55">#REF!</definedName>
    <definedName name="SAPCrosstab1" localSheetId="60">#REF!</definedName>
    <definedName name="SAPCrosstab1" localSheetId="67">#REF!</definedName>
    <definedName name="SAPCrosstab1" localSheetId="69">#REF!</definedName>
    <definedName name="SAPCrosstab1" localSheetId="73">#REF!</definedName>
    <definedName name="SAPCrosstab1" localSheetId="75">#REF!</definedName>
    <definedName name="SAPCrosstab1" localSheetId="76">#REF!</definedName>
    <definedName name="SAPCrosstab1" localSheetId="77">#REF!</definedName>
    <definedName name="SAPCrosstab1" localSheetId="78">#REF!</definedName>
    <definedName name="SAPCrosstab1" localSheetId="79">#REF!</definedName>
    <definedName name="SAPCrosstab1" localSheetId="80">#REF!</definedName>
    <definedName name="SAPCrosstab1" localSheetId="81">#REF!</definedName>
    <definedName name="SAPCrosstab1" localSheetId="82">#REF!</definedName>
    <definedName name="SAPCrosstab1" localSheetId="83">#REF!</definedName>
    <definedName name="SAPCrosstab1" localSheetId="84">#REF!</definedName>
    <definedName name="SAPCrosstab1" localSheetId="91">#REF!</definedName>
    <definedName name="SAPCrosstab1" localSheetId="92">#REF!</definedName>
    <definedName name="SAPCrosstab1" localSheetId="93">#REF!</definedName>
    <definedName name="SAPCrosstab1" localSheetId="96">#REF!</definedName>
    <definedName name="SAPCrosstab1">#REF!</definedName>
    <definedName name="SAPCrosstab11" localSheetId="36">#REF!</definedName>
    <definedName name="SAPCrosstab11">#REF!</definedName>
    <definedName name="SAPCrosstab12" localSheetId="36">#REF!</definedName>
    <definedName name="SAPCrosstab12">#REF!</definedName>
    <definedName name="SAPCrosstab2" localSheetId="21">#REF!</definedName>
    <definedName name="SAPCrosstab2" localSheetId="28">#REF!</definedName>
    <definedName name="SAPCrosstab2" localSheetId="29">#REF!</definedName>
    <definedName name="SAPCrosstab2" localSheetId="55">#REF!</definedName>
    <definedName name="SAPCrosstab2" localSheetId="60">#REF!</definedName>
    <definedName name="SAPCrosstab2" localSheetId="73">#REF!</definedName>
    <definedName name="SAPCrosstab2" localSheetId="96">#REF!</definedName>
    <definedName name="SAPCrosstab2">#REF!</definedName>
    <definedName name="SAPCrosstab20" localSheetId="36">#REF!</definedName>
    <definedName name="SAPCrosstab20">#REF!</definedName>
    <definedName name="SAPCrosstab3" localSheetId="19">#REF!</definedName>
    <definedName name="SAPCrosstab3" localSheetId="20">#REF!</definedName>
    <definedName name="SAPCrosstab3" localSheetId="21">#REF!</definedName>
    <definedName name="SAPCrosstab3" localSheetId="28">#REF!</definedName>
    <definedName name="SAPCrosstab3" localSheetId="29">#REF!</definedName>
    <definedName name="SAPCrosstab3" localSheetId="37">#REF!</definedName>
    <definedName name="SAPCrosstab3" localSheetId="38">#REF!</definedName>
    <definedName name="SAPCrosstab3" localSheetId="39">#REF!</definedName>
    <definedName name="SAPCrosstab3" localSheetId="40">#REF!</definedName>
    <definedName name="SAPCrosstab3" localSheetId="41">#REF!</definedName>
    <definedName name="SAPCrosstab3" localSheetId="42">#REF!</definedName>
    <definedName name="SAPCrosstab3" localSheetId="43">#REF!</definedName>
    <definedName name="SAPCrosstab3" localSheetId="44">#REF!</definedName>
    <definedName name="SAPCrosstab3" localSheetId="55">#REF!</definedName>
    <definedName name="SAPCrosstab3" localSheetId="60">#REF!</definedName>
    <definedName name="SAPCrosstab3" localSheetId="67">#REF!</definedName>
    <definedName name="SAPCrosstab3" localSheetId="73">#REF!</definedName>
    <definedName name="SAPCrosstab3" localSheetId="75">#REF!</definedName>
    <definedName name="SAPCrosstab3" localSheetId="76">#REF!</definedName>
    <definedName name="SAPCrosstab3" localSheetId="77">#REF!</definedName>
    <definedName name="SAPCrosstab3" localSheetId="78">#REF!</definedName>
    <definedName name="SAPCrosstab3" localSheetId="79">#REF!</definedName>
    <definedName name="SAPCrosstab3" localSheetId="80">#REF!</definedName>
    <definedName name="SAPCrosstab3" localSheetId="81">#REF!</definedName>
    <definedName name="SAPCrosstab3" localSheetId="82">#REF!</definedName>
    <definedName name="SAPCrosstab3" localSheetId="83">#REF!</definedName>
    <definedName name="SAPCrosstab3" localSheetId="84">#REF!</definedName>
    <definedName name="SAPCrosstab3" localSheetId="91">#REF!</definedName>
    <definedName name="SAPCrosstab3" localSheetId="92">#REF!</definedName>
    <definedName name="SAPCrosstab3" localSheetId="93">#REF!</definedName>
    <definedName name="SAPCrosstab3" localSheetId="96">#REF!</definedName>
    <definedName name="SAPCrosstab3">#REF!</definedName>
    <definedName name="SAPCrosstab4" localSheetId="21">#REF!</definedName>
    <definedName name="SAPCrosstab4" localSheetId="28">#REF!</definedName>
    <definedName name="SAPCrosstab4" localSheetId="29">#REF!</definedName>
    <definedName name="SAPCrosstab4" localSheetId="60">#REF!</definedName>
    <definedName name="SAPCrosstab4" localSheetId="62">#REF!</definedName>
    <definedName name="SAPCrosstab4" localSheetId="89">#REF!</definedName>
    <definedName name="SAPCrosstab4" localSheetId="96">#REF!</definedName>
    <definedName name="SAPCrosstab4">#REF!</definedName>
    <definedName name="SAPCrosstab5" localSheetId="21">#REF!</definedName>
    <definedName name="SAPCrosstab5" localSheetId="28">#REF!</definedName>
    <definedName name="SAPCrosstab5" localSheetId="29">#REF!</definedName>
    <definedName name="SAPCrosstab5" localSheetId="60">#REF!</definedName>
    <definedName name="SAPCrosstab5" localSheetId="96">#REF!</definedName>
    <definedName name="SAPCrosstab5" localSheetId="2">#REF!</definedName>
    <definedName name="SAPCrosstab5">#REF!</definedName>
    <definedName name="SAPCrosstab6" localSheetId="19">#REF!</definedName>
    <definedName name="SAPCrosstab6" localSheetId="20">#REF!</definedName>
    <definedName name="SAPCrosstab6" localSheetId="21">#REF!</definedName>
    <definedName name="SAPCrosstab6" localSheetId="28">#REF!</definedName>
    <definedName name="SAPCrosstab6" localSheetId="29">#REF!</definedName>
    <definedName name="SAPCrosstab6" localSheetId="37">#REF!</definedName>
    <definedName name="SAPCrosstab6" localSheetId="38">#REF!</definedName>
    <definedName name="SAPCrosstab6" localSheetId="39">#REF!</definedName>
    <definedName name="SAPCrosstab6" localSheetId="40">#REF!</definedName>
    <definedName name="SAPCrosstab6" localSheetId="41">#REF!</definedName>
    <definedName name="SAPCrosstab6" localSheetId="42">#REF!</definedName>
    <definedName name="SAPCrosstab6" localSheetId="43">#REF!</definedName>
    <definedName name="SAPCrosstab6" localSheetId="44">#REF!</definedName>
    <definedName name="SAPCrosstab6" localSheetId="60">#REF!</definedName>
    <definedName name="SAPCrosstab6" localSheetId="67">#REF!</definedName>
    <definedName name="SAPCrosstab6" localSheetId="75">#REF!</definedName>
    <definedName name="SAPCrosstab6" localSheetId="76">#REF!</definedName>
    <definedName name="SAPCrosstab6" localSheetId="77">#REF!</definedName>
    <definedName name="SAPCrosstab6" localSheetId="78">#REF!</definedName>
    <definedName name="SAPCrosstab6" localSheetId="79">#REF!</definedName>
    <definedName name="SAPCrosstab6" localSheetId="80">#REF!</definedName>
    <definedName name="SAPCrosstab6" localSheetId="81">#REF!</definedName>
    <definedName name="SAPCrosstab6" localSheetId="82">#REF!</definedName>
    <definedName name="SAPCrosstab6" localSheetId="83">#REF!</definedName>
    <definedName name="SAPCrosstab6" localSheetId="84">#REF!</definedName>
    <definedName name="SAPCrosstab6" localSheetId="91">#REF!</definedName>
    <definedName name="SAPCrosstab6" localSheetId="92">#REF!</definedName>
    <definedName name="SAPCrosstab6" localSheetId="93">#REF!</definedName>
    <definedName name="SAPCrosstab6" localSheetId="96">#REF!</definedName>
    <definedName name="SAPCrosstab6" localSheetId="2">#REF!</definedName>
    <definedName name="SAPCrosstab6">#REF!</definedName>
    <definedName name="SAPCrosstab7" localSheetId="21">#REF!</definedName>
    <definedName name="SAPCrosstab7" localSheetId="28">#REF!</definedName>
    <definedName name="SAPCrosstab7" localSheetId="29">#REF!</definedName>
    <definedName name="SAPCrosstab7" localSheetId="96">#REF!</definedName>
    <definedName name="SAPCrosstab7" localSheetId="2">#REF!</definedName>
    <definedName name="SAPCrosstab7">#REF!</definedName>
    <definedName name="SAPCrosstab8" localSheetId="15">#REF!</definedName>
    <definedName name="SAPCrosstab8" localSheetId="19">#REF!</definedName>
    <definedName name="SAPCrosstab8" localSheetId="20">#REF!</definedName>
    <definedName name="SAPCrosstab8" localSheetId="21">#REF!</definedName>
    <definedName name="SAPCrosstab8" localSheetId="5">#REF!</definedName>
    <definedName name="SAPCrosstab8" localSheetId="28">#REF!</definedName>
    <definedName name="SAPCrosstab8" localSheetId="29">#REF!</definedName>
    <definedName name="SAPCrosstab8" localSheetId="31">#REF!</definedName>
    <definedName name="SAPCrosstab8" localSheetId="6">#REF!</definedName>
    <definedName name="SAPCrosstab8" localSheetId="37">#REF!</definedName>
    <definedName name="SAPCrosstab8" localSheetId="38">#REF!</definedName>
    <definedName name="SAPCrosstab8" localSheetId="39">#REF!</definedName>
    <definedName name="SAPCrosstab8" localSheetId="40">#REF!</definedName>
    <definedName name="SAPCrosstab8" localSheetId="41">#REF!</definedName>
    <definedName name="SAPCrosstab8" localSheetId="42">#REF!</definedName>
    <definedName name="SAPCrosstab8" localSheetId="43">#REF!</definedName>
    <definedName name="SAPCrosstab8" localSheetId="7">#REF!</definedName>
    <definedName name="SAPCrosstab8" localSheetId="44">#REF!</definedName>
    <definedName name="SAPCrosstab8" localSheetId="51">#REF!</definedName>
    <definedName name="SAPCrosstab8" localSheetId="67">#REF!</definedName>
    <definedName name="SAPCrosstab8" localSheetId="75">#REF!</definedName>
    <definedName name="SAPCrosstab8" localSheetId="76">#REF!</definedName>
    <definedName name="SAPCrosstab8" localSheetId="77">#REF!</definedName>
    <definedName name="SAPCrosstab8" localSheetId="78">#REF!</definedName>
    <definedName name="SAPCrosstab8" localSheetId="10">#REF!</definedName>
    <definedName name="SAPCrosstab8" localSheetId="79">#REF!</definedName>
    <definedName name="SAPCrosstab8" localSheetId="80">#REF!</definedName>
    <definedName name="SAPCrosstab8" localSheetId="81">#REF!</definedName>
    <definedName name="SAPCrosstab8" localSheetId="82">#REF!</definedName>
    <definedName name="SAPCrosstab8" localSheetId="83">#REF!</definedName>
    <definedName name="SAPCrosstab8" localSheetId="84">#REF!</definedName>
    <definedName name="SAPCrosstab8" localSheetId="87">#REF!</definedName>
    <definedName name="SAPCrosstab8" localSheetId="91">#REF!</definedName>
    <definedName name="SAPCrosstab8" localSheetId="92">#REF!</definedName>
    <definedName name="SAPCrosstab8" localSheetId="93">#REF!</definedName>
    <definedName name="SAPCrosstab8" localSheetId="96">#REF!</definedName>
    <definedName name="SAPCrosstab8" localSheetId="0">#REF!</definedName>
    <definedName name="SAPCrosstab8" localSheetId="2">#REF!</definedName>
    <definedName name="SAPCrosstab8">#REF!</definedName>
    <definedName name="SAPCrosstab9">#REF!</definedName>
    <definedName name="scl" localSheetId="19">[13]Frontpage!$N$5</definedName>
    <definedName name="scl" localSheetId="20">[13]Frontpage!$N$5</definedName>
    <definedName name="scl" localSheetId="21">[13]Frontpage!$N$5</definedName>
    <definedName name="scl" localSheetId="29">[14]Frontpage!$N$5</definedName>
    <definedName name="scl" localSheetId="37">[13]Frontpage!$N$5</definedName>
    <definedName name="scl" localSheetId="38">[13]Frontpage!$N$5</definedName>
    <definedName name="scl" localSheetId="39">[13]Frontpage!$N$5</definedName>
    <definedName name="scl" localSheetId="40">[13]Frontpage!$N$5</definedName>
    <definedName name="scl" localSheetId="41">[13]Frontpage!$N$5</definedName>
    <definedName name="scl" localSheetId="42">[13]Frontpage!$N$5</definedName>
    <definedName name="scl" localSheetId="43">[13]Frontpage!$N$5</definedName>
    <definedName name="scl" localSheetId="44">[13]Frontpage!$N$5</definedName>
    <definedName name="scl" localSheetId="60">[14]Frontpage!$N$5</definedName>
    <definedName name="scl" localSheetId="67">[13]Frontpage!$N$5</definedName>
    <definedName name="scl" localSheetId="75">[13]Frontpage!$N$5</definedName>
    <definedName name="scl" localSheetId="76">[13]Frontpage!$N$5</definedName>
    <definedName name="scl" localSheetId="77">[13]Frontpage!$N$5</definedName>
    <definedName name="scl" localSheetId="78">[13]Frontpage!$N$5</definedName>
    <definedName name="scl" localSheetId="79">[13]Frontpage!$N$5</definedName>
    <definedName name="scl" localSheetId="80">[13]Frontpage!$N$5</definedName>
    <definedName name="scl" localSheetId="81">[13]Frontpage!$N$5</definedName>
    <definedName name="scl" localSheetId="82">[13]Frontpage!$N$5</definedName>
    <definedName name="scl" localSheetId="83">[13]Frontpage!$N$5</definedName>
    <definedName name="scl" localSheetId="84">[13]Frontpage!$N$5</definedName>
    <definedName name="scl" localSheetId="89">[13]Frontpage!$N$5</definedName>
    <definedName name="scl" localSheetId="91">[13]Frontpage!$N$5</definedName>
    <definedName name="scl" localSheetId="92">[13]Frontpage!$N$5</definedName>
    <definedName name="scl" localSheetId="93">[13]Frontpage!$N$5</definedName>
    <definedName name="scl" localSheetId="96">[14]Frontpage!$N$5</definedName>
    <definedName name="scl" localSheetId="2">[15]Frontpage!$N$5</definedName>
    <definedName name="scl">[14]Frontpage!$N$5</definedName>
    <definedName name="Scope">"Consolidated"</definedName>
    <definedName name="sdxxdf">#REF!</definedName>
    <definedName name="SE_EURO_V">[21]Sheet1!$C$15</definedName>
    <definedName name="SE_SEK_V">[20]Sheet1!$C$23</definedName>
    <definedName name="segments" localSheetId="36">#REF!</definedName>
    <definedName name="segments" localSheetId="62">#REF!</definedName>
    <definedName name="segments" localSheetId="67">#REF!</definedName>
    <definedName name="segments" localSheetId="70">#REF!</definedName>
    <definedName name="segments">#REF!</definedName>
    <definedName name="SEK_1.kv." localSheetId="36">#REF!</definedName>
    <definedName name="SEK_1.kv.">#REF!</definedName>
    <definedName name="SEK_2.kv." localSheetId="36">#REF!</definedName>
    <definedName name="SEK_2.kv.">#REF!</definedName>
    <definedName name="SEK_3.kv.">#REF!</definedName>
    <definedName name="SEK_30.06.">#REF!</definedName>
    <definedName name="SEK_30.09.">#REF!</definedName>
    <definedName name="SEK_31.03.">#REF!</definedName>
    <definedName name="SEK_4.kv.">#REF!</definedName>
    <definedName name="SEK_Primo">#REF!</definedName>
    <definedName name="SEK_Ultimo">#REF!</definedName>
    <definedName name="SekLastYear">[17]Valutakurser!$E$10</definedName>
    <definedName name="SEKm" localSheetId="36">#REF!</definedName>
    <definedName name="SEKm" localSheetId="62">#REF!</definedName>
    <definedName name="SEKm" localSheetId="67">#REF!</definedName>
    <definedName name="SEKm" localSheetId="70">#REF!</definedName>
    <definedName name="SEKm">#REF!</definedName>
    <definedName name="Selection_Month" localSheetId="21">[27]AE_ADV_help!$AI$2</definedName>
    <definedName name="Selection_Month" localSheetId="60">[27]AE_ADV_help!$AI$2</definedName>
    <definedName name="Selection_Month" localSheetId="62">[27]AE_ADV_help!$AI$2</definedName>
    <definedName name="Selection_Month" localSheetId="89">[27]AE_ADV_help!$AI$2</definedName>
    <definedName name="Selection_Month">[28]AE_ADV_help!$AI$2</definedName>
    <definedName name="Selection_SmartView_Ccy" localSheetId="21">[27]AE_ADV_help!$AK$2</definedName>
    <definedName name="Selection_SmartView_Ccy" localSheetId="60">[27]AE_ADV_help!$AK$2</definedName>
    <definedName name="Selection_SmartView_Ccy" localSheetId="62">[27]AE_ADV_help!$AK$2</definedName>
    <definedName name="Selection_SmartView_Ccy" localSheetId="89">[27]AE_ADV_help!$AK$2</definedName>
    <definedName name="Selection_SmartView_Ccy">[28]AE_ADV_help!$AK$2</definedName>
    <definedName name="Selection_SmartView_Entity" localSheetId="21">[27]AE_ADV_help!$AJ$2</definedName>
    <definedName name="Selection_SmartView_Entity" localSheetId="60">[27]AE_ADV_help!$AJ$2</definedName>
    <definedName name="Selection_SmartView_Entity" localSheetId="62">[27]AE_ADV_help!$AJ$2</definedName>
    <definedName name="Selection_SmartView_Entity" localSheetId="89">[27]AE_ADV_help!$AJ$2</definedName>
    <definedName name="Selection_SmartView_Entity">[28]AE_ADV_help!$AJ$2</definedName>
    <definedName name="Selection_Year" localSheetId="21">[27]AE_ADV_help!$AH$2</definedName>
    <definedName name="Selection_Year" localSheetId="60">[27]AE_ADV_help!$AH$2</definedName>
    <definedName name="Selection_Year" localSheetId="62">[27]AE_ADV_help!$AH$2</definedName>
    <definedName name="Selection_Year" localSheetId="89">[27]AE_ADV_help!$AH$2</definedName>
    <definedName name="Selection_Year">[28]AE_ADV_help!$AH$2</definedName>
    <definedName name="sg" localSheetId="36" hidden="1">{"5 * utfall + budget",#N/A,FALSE,"T-0298";"5 * bolag",#N/A,FALSE,"T-0298";"Unibank, utfall alla",#N/A,FALSE,"T-0298";#N/A,#N/A,FALSE,"Koncernskulder";#N/A,#N/A,FALSE,"Koncernfakturering"}</definedName>
    <definedName name="sg" localSheetId="62" hidden="1">{"5 * utfall + budget",#N/A,FALSE,"T-0298";"5 * bolag",#N/A,FALSE,"T-0298";"Unibank, utfall alla",#N/A,FALSE,"T-0298";#N/A,#N/A,FALSE,"Koncernskulder";#N/A,#N/A,FALSE,"Koncernfakturering"}</definedName>
    <definedName name="sg" localSheetId="67" hidden="1">{"5 * utfall + budget",#N/A,FALSE,"T-0298";"5 * bolag",#N/A,FALSE,"T-0298";"Unibank, utfall alla",#N/A,FALSE,"T-0298";#N/A,#N/A,FALSE,"Koncernskulder";#N/A,#N/A,FALSE,"Koncernfakturering"}</definedName>
    <definedName name="sg" localSheetId="70" hidden="1">{"5 * utfall + budget",#N/A,FALSE,"T-0298";"5 * bolag",#N/A,FALSE,"T-0298";"Unibank, utfall alla",#N/A,FALSE,"T-0298";#N/A,#N/A,FALSE,"Koncernskulder";#N/A,#N/A,FALSE,"Koncernfakturering"}</definedName>
    <definedName name="sg" localSheetId="75" hidden="1">{"5 * utfall + budget",#N/A,FALSE,"T-0298";"5 * bolag",#N/A,FALSE,"T-0298";"Unibank, utfall alla",#N/A,FALSE,"T-0298";#N/A,#N/A,FALSE,"Koncernskulder";#N/A,#N/A,FALSE,"Koncernfakturering"}</definedName>
    <definedName name="sg" localSheetId="109" hidden="1">{"5 * utfall + budget",#N/A,FALSE,"T-0298";"5 * bolag",#N/A,FALSE,"T-0298";"Unibank, utfall alla",#N/A,FALSE,"T-0298";#N/A,#N/A,FALSE,"Koncernskulder";#N/A,#N/A,FALSE,"Koncernfakturering"}</definedName>
    <definedName name="sg" hidden="1">{"5 * utfall + budget",#N/A,FALSE,"T-0298";"5 * bolag",#N/A,FALSE,"T-0298";"Unibank, utfall alla",#N/A,FALSE,"T-0298";#N/A,#N/A,FALSE,"Koncernskulder";#N/A,#N/A,FALSE,"Koncernfakturering"}</definedName>
    <definedName name="shareholder" localSheetId="36">#REF!</definedName>
    <definedName name="shareholder">#REF!</definedName>
    <definedName name="Shipping" localSheetId="36">#REF!</definedName>
    <definedName name="Shipping">#REF!</definedName>
    <definedName name="SOSI" localSheetId="36">#REF!</definedName>
    <definedName name="SOSI">#REF!</definedName>
    <definedName name="Source_file">[21]Sheet1!$B$4</definedName>
    <definedName name="start" localSheetId="36">#REF!</definedName>
    <definedName name="start" localSheetId="62">#REF!</definedName>
    <definedName name="start" localSheetId="67">#REF!</definedName>
    <definedName name="start" localSheetId="70">#REF!</definedName>
    <definedName name="start">#REF!</definedName>
    <definedName name="Status" localSheetId="15">#REF!</definedName>
    <definedName name="Status" localSheetId="19">#REF!</definedName>
    <definedName name="Status" localSheetId="20">#REF!</definedName>
    <definedName name="Status" localSheetId="21">#REF!</definedName>
    <definedName name="Status" localSheetId="5">#REF!</definedName>
    <definedName name="Status" localSheetId="28">#REF!</definedName>
    <definedName name="Status" localSheetId="29">#REF!</definedName>
    <definedName name="Status" localSheetId="31">#REF!</definedName>
    <definedName name="Status" localSheetId="6">#REF!</definedName>
    <definedName name="Status" localSheetId="36">#REF!</definedName>
    <definedName name="Status" localSheetId="37">#REF!</definedName>
    <definedName name="Status" localSheetId="38">#REF!</definedName>
    <definedName name="Status" localSheetId="39">#REF!</definedName>
    <definedName name="Status" localSheetId="40">#REF!</definedName>
    <definedName name="Status" localSheetId="41">#REF!</definedName>
    <definedName name="Status" localSheetId="42">#REF!</definedName>
    <definedName name="Status" localSheetId="43">#REF!</definedName>
    <definedName name="Status" localSheetId="7">#REF!</definedName>
    <definedName name="Status" localSheetId="44">#REF!</definedName>
    <definedName name="Status" localSheetId="51">#REF!</definedName>
    <definedName name="Status" localSheetId="52">#REF!</definedName>
    <definedName name="Status" localSheetId="55">#REF!</definedName>
    <definedName name="Status" localSheetId="60">#REF!</definedName>
    <definedName name="Status" localSheetId="62">#REF!</definedName>
    <definedName name="Status" localSheetId="67">#REF!</definedName>
    <definedName name="Status" localSheetId="69">#REF!</definedName>
    <definedName name="Status" localSheetId="73">#REF!</definedName>
    <definedName name="Status" localSheetId="75">#REF!</definedName>
    <definedName name="Status" localSheetId="76">#REF!</definedName>
    <definedName name="Status" localSheetId="77">#REF!</definedName>
    <definedName name="Status" localSheetId="78">#REF!</definedName>
    <definedName name="Status" localSheetId="10">#REF!</definedName>
    <definedName name="Status" localSheetId="79">#REF!</definedName>
    <definedName name="Status" localSheetId="80">#REF!</definedName>
    <definedName name="Status" localSheetId="81">#REF!</definedName>
    <definedName name="Status" localSheetId="82">#REF!</definedName>
    <definedName name="Status" localSheetId="83">#REF!</definedName>
    <definedName name="Status" localSheetId="84">#REF!</definedName>
    <definedName name="Status" localSheetId="87">#REF!</definedName>
    <definedName name="Status" localSheetId="89">#REF!</definedName>
    <definedName name="Status" localSheetId="91">#REF!</definedName>
    <definedName name="Status" localSheetId="92">#REF!</definedName>
    <definedName name="Status" localSheetId="93">#REF!</definedName>
    <definedName name="Status" localSheetId="96">#REF!</definedName>
    <definedName name="Status" localSheetId="0">#REF!</definedName>
    <definedName name="Status" localSheetId="2">#REF!</definedName>
    <definedName name="Status">#REF!</definedName>
    <definedName name="statusList" localSheetId="19">[37]Overview!$AR$1:$AR$3</definedName>
    <definedName name="statusList" localSheetId="20">[37]Overview!$AR$1:$AR$3</definedName>
    <definedName name="statusList" localSheetId="21">[37]Overview!$AR$1:$AR$3</definedName>
    <definedName name="statusList" localSheetId="29">[37]Overview!$AR$1:$AR$3</definedName>
    <definedName name="statusList" localSheetId="37">[37]Overview!$AR$1:$AR$3</definedName>
    <definedName name="statusList" localSheetId="38">[37]Overview!$AR$1:$AR$3</definedName>
    <definedName name="statusList" localSheetId="39">[37]Overview!$AR$1:$AR$3</definedName>
    <definedName name="statusList" localSheetId="40">[37]Overview!$AR$1:$AR$3</definedName>
    <definedName name="statusList" localSheetId="41">[37]Overview!$AR$1:$AR$3</definedName>
    <definedName name="statusList" localSheetId="42">[37]Overview!$AR$1:$AR$3</definedName>
    <definedName name="statusList" localSheetId="43">[37]Overview!$AR$1:$AR$3</definedName>
    <definedName name="statusList" localSheetId="44">[37]Overview!$AR$1:$AR$3</definedName>
    <definedName name="statusList" localSheetId="60">[37]Overview!$AR$1:$AR$3</definedName>
    <definedName name="statusList" localSheetId="62">[37]Overview!$AR$1:$AR$3</definedName>
    <definedName name="statusList" localSheetId="67">[37]Overview!$AR$1:$AR$3</definedName>
    <definedName name="statusList" localSheetId="73">[41]Overview!$AR$1:$AR$3</definedName>
    <definedName name="statusList" localSheetId="75">[37]Overview!$AR$1:$AR$3</definedName>
    <definedName name="statusList" localSheetId="76">[37]Overview!$AR$1:$AR$3</definedName>
    <definedName name="statusList" localSheetId="77">[37]Overview!$AR$1:$AR$3</definedName>
    <definedName name="statusList" localSheetId="78">[37]Overview!$AR$1:$AR$3</definedName>
    <definedName name="statusList" localSheetId="79">[37]Overview!$AR$1:$AR$3</definedName>
    <definedName name="statusList" localSheetId="80">[37]Overview!$AR$1:$AR$3</definedName>
    <definedName name="statusList" localSheetId="81">[37]Overview!$AR$1:$AR$3</definedName>
    <definedName name="statusList" localSheetId="82">[37]Overview!$AR$1:$AR$3</definedName>
    <definedName name="statusList" localSheetId="83">[37]Overview!$AR$1:$AR$3</definedName>
    <definedName name="statusList" localSheetId="84">[37]Overview!$AR$1:$AR$3</definedName>
    <definedName name="statusList" localSheetId="89">[37]Overview!$AR$1:$AR$3</definedName>
    <definedName name="statusList" localSheetId="91">[37]Overview!$AR$1:$AR$3</definedName>
    <definedName name="statusList" localSheetId="92">[37]Overview!$AR$1:$AR$3</definedName>
    <definedName name="statusList" localSheetId="93">[37]Overview!$AR$1:$AR$3</definedName>
    <definedName name="statusList" localSheetId="96">[38]Overview!$AR$1:$AR$3</definedName>
    <definedName name="statusList" localSheetId="2">[38]Overview!$AR$1:$AR$3</definedName>
    <definedName name="statusList">[38]Overview!$AR$1:$AR$3</definedName>
    <definedName name="statutory" localSheetId="36">#REF!</definedName>
    <definedName name="statutory" localSheetId="62">#REF!</definedName>
    <definedName name="statutory" localSheetId="67">#REF!</definedName>
    <definedName name="statutory" localSheetId="70">#REF!</definedName>
    <definedName name="statutory">#REF!</definedName>
    <definedName name="Statutory_Income_Statement" localSheetId="36">#REF!</definedName>
    <definedName name="Statutory_Income_Statement">#REF!</definedName>
    <definedName name="stop" localSheetId="36">#REF!</definedName>
    <definedName name="stop">#REF!</definedName>
    <definedName name="Sweden">[20]Sheet1!$C$20</definedName>
    <definedName name="TASESUOM" localSheetId="36">#REF!</definedName>
    <definedName name="TASESUOM" localSheetId="62">#REF!</definedName>
    <definedName name="TASESUOM" localSheetId="67">#REF!</definedName>
    <definedName name="TASESUOM" localSheetId="70">#REF!</definedName>
    <definedName name="TASESUOM">#REF!</definedName>
    <definedName name="tewtwtw" localSheetId="21">#REF!</definedName>
    <definedName name="tewtwtw" localSheetId="29">#REF!</definedName>
    <definedName name="tewtwtw" localSheetId="60">#REF!</definedName>
    <definedName name="tewtwtw" localSheetId="62">#REF!</definedName>
    <definedName name="tewtwtw" localSheetId="89">#REF!</definedName>
    <definedName name="tewtwtw" localSheetId="96">#REF!</definedName>
    <definedName name="tewtwtw">#REF!</definedName>
    <definedName name="tfp" localSheetId="36" hidden="1">{"5 * utfall + budget",#N/A,FALSE,"T-0298";"5 * bolag",#N/A,FALSE,"T-0298";"Unibank, utfall alla",#N/A,FALSE,"T-0298";#N/A,#N/A,FALSE,"Koncernskulder";#N/A,#N/A,FALSE,"Koncernfakturering"}</definedName>
    <definedName name="tfp" localSheetId="62" hidden="1">{"5 * utfall + budget",#N/A,FALSE,"T-0298";"5 * bolag",#N/A,FALSE,"T-0298";"Unibank, utfall alla",#N/A,FALSE,"T-0298";#N/A,#N/A,FALSE,"Koncernskulder";#N/A,#N/A,FALSE,"Koncernfakturering"}</definedName>
    <definedName name="tfp" localSheetId="67" hidden="1">{"5 * utfall + budget",#N/A,FALSE,"T-0298";"5 * bolag",#N/A,FALSE,"T-0298";"Unibank, utfall alla",#N/A,FALSE,"T-0298";#N/A,#N/A,FALSE,"Koncernskulder";#N/A,#N/A,FALSE,"Koncernfakturering"}</definedName>
    <definedName name="tfp" localSheetId="70" hidden="1">{"5 * utfall + budget",#N/A,FALSE,"T-0298";"5 * bolag",#N/A,FALSE,"T-0298";"Unibank, utfall alla",#N/A,FALSE,"T-0298";#N/A,#N/A,FALSE,"Koncernskulder";#N/A,#N/A,FALSE,"Koncernfakturering"}</definedName>
    <definedName name="tfp" localSheetId="75" hidden="1">{"5 * utfall + budget",#N/A,FALSE,"T-0298";"5 * bolag",#N/A,FALSE,"T-0298";"Unibank, utfall alla",#N/A,FALSE,"T-0298";#N/A,#N/A,FALSE,"Koncernskulder";#N/A,#N/A,FALSE,"Koncernfakturering"}</definedName>
    <definedName name="tfp" localSheetId="109" hidden="1">{"5 * utfall + budget",#N/A,FALSE,"T-0298";"5 * bolag",#N/A,FALSE,"T-0298";"Unibank, utfall alla",#N/A,FALSE,"T-0298";#N/A,#N/A,FALSE,"Koncernskulder";#N/A,#N/A,FALSE,"Koncernfakturering"}</definedName>
    <definedName name="tfp" hidden="1">{"5 * utfall + budget",#N/A,FALSE,"T-0298";"5 * bolag",#N/A,FALSE,"T-0298";"Unibank, utfall alla",#N/A,FALSE,"T-0298";#N/A,#N/A,FALSE,"Koncernskulder";#N/A,#N/A,FALSE,"Koncernfakturering"}</definedName>
    <definedName name="Title" localSheetId="19">[13]Frontpage!$C$7</definedName>
    <definedName name="Title" localSheetId="20">[13]Frontpage!$C$7</definedName>
    <definedName name="Title" localSheetId="21">[13]Frontpage!$C$7</definedName>
    <definedName name="Title" localSheetId="29">[14]Frontpage!$C$7</definedName>
    <definedName name="Title" localSheetId="37">[13]Frontpage!$C$7</definedName>
    <definedName name="Title" localSheetId="38">[13]Frontpage!$C$7</definedName>
    <definedName name="Title" localSheetId="39">[13]Frontpage!$C$7</definedName>
    <definedName name="Title" localSheetId="40">[13]Frontpage!$C$7</definedName>
    <definedName name="Title" localSheetId="41">[13]Frontpage!$C$7</definedName>
    <definedName name="Title" localSheetId="42">[13]Frontpage!$C$7</definedName>
    <definedName name="Title" localSheetId="43">[13]Frontpage!$C$7</definedName>
    <definedName name="Title" localSheetId="44">[13]Frontpage!$C$7</definedName>
    <definedName name="Title" localSheetId="60">[14]Frontpage!$C$7</definedName>
    <definedName name="Title" localSheetId="67">[13]Frontpage!$C$7</definedName>
    <definedName name="Title" localSheetId="75">[13]Frontpage!$C$7</definedName>
    <definedName name="Title" localSheetId="76">[13]Frontpage!$C$7</definedName>
    <definedName name="Title" localSheetId="77">[13]Frontpage!$C$7</definedName>
    <definedName name="Title" localSheetId="78">[13]Frontpage!$C$7</definedName>
    <definedName name="Title" localSheetId="79">[13]Frontpage!$C$7</definedName>
    <definedName name="Title" localSheetId="80">[13]Frontpage!$C$7</definedName>
    <definedName name="Title" localSheetId="81">[13]Frontpage!$C$7</definedName>
    <definedName name="Title" localSheetId="82">[13]Frontpage!$C$7</definedName>
    <definedName name="Title" localSheetId="83">[13]Frontpage!$C$7</definedName>
    <definedName name="Title" localSheetId="84">[13]Frontpage!$C$7</definedName>
    <definedName name="Title" localSheetId="89">[13]Frontpage!$C$7</definedName>
    <definedName name="Title" localSheetId="91">[13]Frontpage!$C$7</definedName>
    <definedName name="Title" localSheetId="92">[13]Frontpage!$C$7</definedName>
    <definedName name="Title" localSheetId="93">[13]Frontpage!$C$7</definedName>
    <definedName name="Title" localSheetId="96">[14]Frontpage!$C$7</definedName>
    <definedName name="Title" localSheetId="2">[15]Frontpage!$C$7</definedName>
    <definedName name="Title">[14]Frontpage!$C$7</definedName>
    <definedName name="TotalKol">[17]Investment_assets!$AX$1:$AY$65536</definedName>
    <definedName name="treasury" localSheetId="36">#REF!</definedName>
    <definedName name="treasury" localSheetId="62">#REF!</definedName>
    <definedName name="treasury" localSheetId="67">#REF!</definedName>
    <definedName name="treasury" localSheetId="70">#REF!</definedName>
    <definedName name="treasury">#REF!</definedName>
    <definedName name="TreasuryKeyFig" localSheetId="36">#REF!</definedName>
    <definedName name="TreasuryKeyFig">#REF!</definedName>
    <definedName name="TreasuryOP" localSheetId="36">#REF!</definedName>
    <definedName name="TreasuryOP">#REF!</definedName>
    <definedName name="TULOS">#REF!</definedName>
    <definedName name="type">'[34]Schedule 8010'!$R$96:$S$98</definedName>
    <definedName name="uiui" localSheetId="21">#REF!</definedName>
    <definedName name="uiui" localSheetId="29">#REF!</definedName>
    <definedName name="uiui" localSheetId="60">#REF!</definedName>
    <definedName name="uiui" localSheetId="62">#REF!</definedName>
    <definedName name="uiui" localSheetId="89">#REF!</definedName>
    <definedName name="uiui" localSheetId="96">#REF!</definedName>
    <definedName name="uiui">#REF!</definedName>
    <definedName name="uiuiuuiui" localSheetId="20" hidden="1">{"'YTD'!$A$6:$P$133"}</definedName>
    <definedName name="uiuiuuiui" localSheetId="21" hidden="1">{"'YTD'!$A$6:$P$133"}</definedName>
    <definedName name="uiuiuuiui" localSheetId="29" hidden="1">{"'YTD'!$A$6:$P$133"}</definedName>
    <definedName name="uiuiuuiui" localSheetId="37" hidden="1">{"'YTD'!$A$6:$P$133"}</definedName>
    <definedName name="uiuiuuiui" localSheetId="38" hidden="1">{"'YTD'!$A$6:$P$133"}</definedName>
    <definedName name="uiuiuuiui" localSheetId="39" hidden="1">{"'YTD'!$A$6:$P$133"}</definedName>
    <definedName name="uiuiuuiui" localSheetId="40" hidden="1">{"'YTD'!$A$6:$P$133"}</definedName>
    <definedName name="uiuiuuiui" localSheetId="41" hidden="1">{"'YTD'!$A$6:$P$133"}</definedName>
    <definedName name="uiuiuuiui" localSheetId="42" hidden="1">{"'YTD'!$A$6:$P$133"}</definedName>
    <definedName name="uiuiuuiui" localSheetId="43" hidden="1">{"'YTD'!$A$6:$P$133"}</definedName>
    <definedName name="uiuiuuiui" localSheetId="44" hidden="1">{"'YTD'!$A$6:$P$133"}</definedName>
    <definedName name="uiuiuuiui" localSheetId="60" hidden="1">{"'YTD'!$A$6:$P$133"}</definedName>
    <definedName name="uiuiuuiui" localSheetId="62" hidden="1">{"'YTD'!$A$6:$P$133"}</definedName>
    <definedName name="uiuiuuiui" localSheetId="67" hidden="1">{"'YTD'!$A$6:$P$133"}</definedName>
    <definedName name="uiuiuuiui" localSheetId="70" hidden="1">{"'YTD'!$A$6:$P$133"}</definedName>
    <definedName name="uiuiuuiui" localSheetId="75" hidden="1">{"'YTD'!$A$6:$P$133"}</definedName>
    <definedName name="uiuiuuiui" localSheetId="76" hidden="1">{"'YTD'!$A$6:$P$133"}</definedName>
    <definedName name="uiuiuuiui" localSheetId="77" hidden="1">{"'YTD'!$A$6:$P$133"}</definedName>
    <definedName name="uiuiuuiui" localSheetId="78" hidden="1">{"'YTD'!$A$6:$P$133"}</definedName>
    <definedName name="uiuiuuiui" localSheetId="79" hidden="1">{"'YTD'!$A$6:$P$133"}</definedName>
    <definedName name="uiuiuuiui" localSheetId="80" hidden="1">{"'YTD'!$A$6:$P$133"}</definedName>
    <definedName name="uiuiuuiui" localSheetId="81" hidden="1">{"'YTD'!$A$6:$P$133"}</definedName>
    <definedName name="uiuiuuiui" localSheetId="82" hidden="1">{"'YTD'!$A$6:$P$133"}</definedName>
    <definedName name="uiuiuuiui" localSheetId="83" hidden="1">{"'YTD'!$A$6:$P$133"}</definedName>
    <definedName name="uiuiuuiui" localSheetId="84" hidden="1">{"'YTD'!$A$6:$P$133"}</definedName>
    <definedName name="uiuiuuiui" localSheetId="89" hidden="1">{"'YTD'!$A$6:$P$133"}</definedName>
    <definedName name="uiuiuuiui" localSheetId="91" hidden="1">{"'YTD'!$A$6:$P$133"}</definedName>
    <definedName name="uiuiuuiui" localSheetId="92" hidden="1">{"'YTD'!$A$6:$P$133"}</definedName>
    <definedName name="uiuiuuiui" localSheetId="93" hidden="1">{"'YTD'!$A$6:$P$133"}</definedName>
    <definedName name="uiuiuuiui" localSheetId="96" hidden="1">{"'YTD'!$A$6:$P$133"}</definedName>
    <definedName name="uiuiuuiui" localSheetId="109" hidden="1">{"'YTD'!$A$6:$P$133"}</definedName>
    <definedName name="uiuiuuiui" localSheetId="0" hidden="1">{"'YTD'!$A$6:$P$133"}</definedName>
    <definedName name="uiuiuuiui" hidden="1">{"'YTD'!$A$6:$P$133"}</definedName>
    <definedName name="UltimoLastYear">[17]HelpSheet!$C$3</definedName>
    <definedName name="Unit">[2]XXX!$C$34</definedName>
    <definedName name="ValgtDato1">[17]HelpSheet!$C$21</definedName>
    <definedName name="ValgtDato2">[17]HelpSheet!$C$23</definedName>
    <definedName name="ValgtDato3">[17]HelpSheet!$C$25</definedName>
    <definedName name="ValgtDatoIndex">[17]HelpSheet!$C$19</definedName>
    <definedName name="Valuta">[17]Investment_assets!$A$7:$IV$7</definedName>
    <definedName name="valuta_kurs_ultimo">[17]Valutakurser!$A$7:$Q$10</definedName>
    <definedName name="ValutaFlag">[17]HelpSheet!$G$6</definedName>
    <definedName name="ValutaValg">[17]HelpSheet!$G$3:$G$4</definedName>
    <definedName name="Vesta_life" localSheetId="36">#REF!</definedName>
    <definedName name="Vesta_life" localSheetId="62">#REF!</definedName>
    <definedName name="Vesta_life" localSheetId="67">#REF!</definedName>
    <definedName name="Vesta_life" localSheetId="70">#REF!</definedName>
    <definedName name="Vesta_life">#REF!</definedName>
    <definedName name="vuosi">[31]Syöttöpohja!$U$2</definedName>
    <definedName name="Wealth" localSheetId="36">#REF!</definedName>
    <definedName name="Wealth" localSheetId="62">#REF!</definedName>
    <definedName name="Wealth" localSheetId="67">#REF!</definedName>
    <definedName name="Wealth" localSheetId="70">#REF!</definedName>
    <definedName name="Wealth">#REF!</definedName>
    <definedName name="Wealthother" localSheetId="36">#REF!</definedName>
    <definedName name="Wealthother">#REF!</definedName>
    <definedName name="Wholsalebanking">#REF!</definedName>
    <definedName name="wrn.Bransch." localSheetId="36" hidden="1">{"Sammanst",#N/A,TRUE,"951231";"Sid4",#N/A,TRUE,"4.Slutlig";"Sid2",#N/A,TRUE,"2.Värden";"Sid3",#N/A,TRUE,"3.Justering";"Sid1",#N/A,TRUE,"1.Utgångsläge"}</definedName>
    <definedName name="wrn.Bransch." localSheetId="62" hidden="1">{"Sammanst",#N/A,TRUE,"951231";"Sid4",#N/A,TRUE,"4.Slutlig";"Sid2",#N/A,TRUE,"2.Värden";"Sid3",#N/A,TRUE,"3.Justering";"Sid1",#N/A,TRUE,"1.Utgångsläge"}</definedName>
    <definedName name="wrn.Bransch." localSheetId="67" hidden="1">{"Sammanst",#N/A,TRUE,"951231";"Sid4",#N/A,TRUE,"4.Slutlig";"Sid2",#N/A,TRUE,"2.Värden";"Sid3",#N/A,TRUE,"3.Justering";"Sid1",#N/A,TRUE,"1.Utgångsläge"}</definedName>
    <definedName name="wrn.Bransch." localSheetId="70" hidden="1">{"Sammanst",#N/A,TRUE,"951231";"Sid4",#N/A,TRUE,"4.Slutlig";"Sid2",#N/A,TRUE,"2.Värden";"Sid3",#N/A,TRUE,"3.Justering";"Sid1",#N/A,TRUE,"1.Utgångsläge"}</definedName>
    <definedName name="wrn.Bransch." localSheetId="75" hidden="1">{"Sammanst",#N/A,TRUE,"951231";"Sid4",#N/A,TRUE,"4.Slutlig";"Sid2",#N/A,TRUE,"2.Värden";"Sid3",#N/A,TRUE,"3.Justering";"Sid1",#N/A,TRUE,"1.Utgångsläge"}</definedName>
    <definedName name="wrn.Bransch." localSheetId="109" hidden="1">{"Sammanst",#N/A,TRUE,"951231";"Sid4",#N/A,TRUE,"4.Slutlig";"Sid2",#N/A,TRUE,"2.Värden";"Sid3",#N/A,TRUE,"3.Justering";"Sid1",#N/A,TRUE,"1.Utgångsläge"}</definedName>
    <definedName name="wrn.Bransch." hidden="1">{"Sammanst",#N/A,TRUE,"951231";"Sid4",#N/A,TRUE,"4.Slutlig";"Sid2",#N/A,TRUE,"2.Värden";"Sid3",#N/A,TRUE,"3.Justering";"Sid1",#N/A,TRUE,"1.Utgångsläge"}</definedName>
    <definedName name="wrn.Månadsrapport._.T." localSheetId="36" hidden="1">{"5 * utfall + budget",#N/A,FALSE,"T-0298";"5 * bolag",#N/A,FALSE,"T-0298";"Unibank, utfall alla",#N/A,FALSE,"T-0298";#N/A,#N/A,FALSE,"Koncernskulder";#N/A,#N/A,FALSE,"Koncernfakturering"}</definedName>
    <definedName name="wrn.Månadsrapport._.T." localSheetId="62" hidden="1">{"5 * utfall + budget",#N/A,FALSE,"T-0298";"5 * bolag",#N/A,FALSE,"T-0298";"Unibank, utfall alla",#N/A,FALSE,"T-0298";#N/A,#N/A,FALSE,"Koncernskulder";#N/A,#N/A,FALSE,"Koncernfakturering"}</definedName>
    <definedName name="wrn.Månadsrapport._.T." localSheetId="67" hidden="1">{"5 * utfall + budget",#N/A,FALSE,"T-0298";"5 * bolag",#N/A,FALSE,"T-0298";"Unibank, utfall alla",#N/A,FALSE,"T-0298";#N/A,#N/A,FALSE,"Koncernskulder";#N/A,#N/A,FALSE,"Koncernfakturering"}</definedName>
    <definedName name="wrn.Månadsrapport._.T." localSheetId="70" hidden="1">{"5 * utfall + budget",#N/A,FALSE,"T-0298";"5 * bolag",#N/A,FALSE,"T-0298";"Unibank, utfall alla",#N/A,FALSE,"T-0298";#N/A,#N/A,FALSE,"Koncernskulder";#N/A,#N/A,FALSE,"Koncernfakturering"}</definedName>
    <definedName name="wrn.Månadsrapport._.T." localSheetId="75" hidden="1">{"5 * utfall + budget",#N/A,FALSE,"T-0298";"5 * bolag",#N/A,FALSE,"T-0298";"Unibank, utfall alla",#N/A,FALSE,"T-0298";#N/A,#N/A,FALSE,"Koncernskulder";#N/A,#N/A,FALSE,"Koncernfakturering"}</definedName>
    <definedName name="wrn.Månadsrapport._.T." localSheetId="109" hidden="1">{"5 * utfall + budget",#N/A,FALSE,"T-0298";"5 * bolag",#N/A,FALSE,"T-0298";"Unibank, utfall alla",#N/A,FALSE,"T-0298";#N/A,#N/A,FALSE,"Koncernskulder";#N/A,#N/A,FALSE,"Koncernfakturering"}</definedName>
    <definedName name="wrn.Månadsrapport._.T." hidden="1">{"5 * utfall + budget",#N/A,FALSE,"T-0298";"5 * bolag",#N/A,FALSE,"T-0298";"Unibank, utfall alla",#N/A,FALSE,"T-0298";#N/A,#N/A,FALSE,"Koncernskulder";#N/A,#N/A,FALSE,"Koncernfakturering"}</definedName>
    <definedName name="wrn.udskriv." localSheetId="36" hidden="1">{#N/A,#N/A,TRUE,"Forside";#N/A,#N/A,TRUE,"Contents";#N/A,#N/A,TRUE,"Opera. income stat.";#N/A,#N/A,TRUE,"Business area ";#N/A,#N/A,TRUE,"Statutory income statem."}</definedName>
    <definedName name="wrn.udskriv." localSheetId="62" hidden="1">{#N/A,#N/A,TRUE,"Forside";#N/A,#N/A,TRUE,"Contents";#N/A,#N/A,TRUE,"Opera. income stat.";#N/A,#N/A,TRUE,"Business area ";#N/A,#N/A,TRUE,"Statutory income statem."}</definedName>
    <definedName name="wrn.udskriv." localSheetId="67" hidden="1">{#N/A,#N/A,TRUE,"Forside";#N/A,#N/A,TRUE,"Contents";#N/A,#N/A,TRUE,"Opera. income stat.";#N/A,#N/A,TRUE,"Business area ";#N/A,#N/A,TRUE,"Statutory income statem."}</definedName>
    <definedName name="wrn.udskriv." localSheetId="70" hidden="1">{#N/A,#N/A,TRUE,"Forside";#N/A,#N/A,TRUE,"Contents";#N/A,#N/A,TRUE,"Opera. income stat.";#N/A,#N/A,TRUE,"Business area ";#N/A,#N/A,TRUE,"Statutory income statem."}</definedName>
    <definedName name="wrn.udskriv." localSheetId="75" hidden="1">{#N/A,#N/A,TRUE,"Forside";#N/A,#N/A,TRUE,"Contents";#N/A,#N/A,TRUE,"Opera. income stat.";#N/A,#N/A,TRUE,"Business area ";#N/A,#N/A,TRUE,"Statutory income statem."}</definedName>
    <definedName name="wrn.udskriv." localSheetId="109" hidden="1">{#N/A,#N/A,TRUE,"Forside";#N/A,#N/A,TRUE,"Contents";#N/A,#N/A,TRUE,"Opera. income stat.";#N/A,#N/A,TRUE,"Business area ";#N/A,#N/A,TRUE,"Statutory income statem."}</definedName>
    <definedName name="wrn.udskriv." hidden="1">{#N/A,#N/A,TRUE,"Forside";#N/A,#N/A,TRUE,"Contents";#N/A,#N/A,TRUE,"Opera. income stat.";#N/A,#N/A,TRUE,"Business area ";#N/A,#N/A,TRUE,"Statutory income statem."}</definedName>
    <definedName name="wsCompanyCode">[42]Content!$I$5</definedName>
    <definedName name="wsCompilDate">[42]Content!$K$6</definedName>
    <definedName name="wsCompiler">[42]Content!$I$6</definedName>
    <definedName name="wsCurrency">[42]Content!$D$6</definedName>
    <definedName name="wsFilename" localSheetId="36">[42]_Settings!#REF!</definedName>
    <definedName name="wsFilename">[42]_Settings!#REF!</definedName>
    <definedName name="wsRepEntity">[42]Content!$D$5</definedName>
    <definedName name="wsTxtRepPeriod">[42]_Settings!$B$4</definedName>
    <definedName name="XX" localSheetId="4" hidden="1">{"'YTD'!$A$6:$P$133"}</definedName>
    <definedName name="XX" localSheetId="14" hidden="1">{"'YTD'!$A$6:$P$133"}</definedName>
    <definedName name="XX" localSheetId="15" hidden="1">{"'YTD'!$A$6:$P$133"}</definedName>
    <definedName name="XX" localSheetId="19" hidden="1">{"'YTD'!$A$6:$P$133"}</definedName>
    <definedName name="XX" localSheetId="20" hidden="1">{"'YTD'!$A$6:$P$133"}</definedName>
    <definedName name="XX" localSheetId="21" hidden="1">{"'YTD'!$A$6:$P$133"}</definedName>
    <definedName name="XX" localSheetId="5" hidden="1">{"'YTD'!$A$6:$P$133"}</definedName>
    <definedName name="XX" localSheetId="28" hidden="1">{"'YTD'!$A$6:$P$133"}</definedName>
    <definedName name="XX" localSheetId="29" hidden="1">{"'YTD'!$A$6:$P$133"}</definedName>
    <definedName name="XX" localSheetId="31" hidden="1">{"'YTD'!$A$6:$P$133"}</definedName>
    <definedName name="XX" localSheetId="6" hidden="1">{"'YTD'!$A$6:$P$133"}</definedName>
    <definedName name="XX" localSheetId="34" hidden="1">{"'YTD'!$A$6:$P$133"}</definedName>
    <definedName name="XX" localSheetId="35" hidden="1">{"'YTD'!$A$6:$P$133"}</definedName>
    <definedName name="XX" localSheetId="36" hidden="1">{"'YTD'!$A$6:$P$133"}</definedName>
    <definedName name="XX" localSheetId="37" hidden="1">{"'YTD'!$A$6:$P$133"}</definedName>
    <definedName name="XX" localSheetId="38" hidden="1">{"'YTD'!$A$6:$P$133"}</definedName>
    <definedName name="XX" localSheetId="39" hidden="1">{"'YTD'!$A$6:$P$133"}</definedName>
    <definedName name="XX" localSheetId="40" hidden="1">{"'YTD'!$A$6:$P$133"}</definedName>
    <definedName name="XX" localSheetId="41" hidden="1">{"'YTD'!$A$6:$P$133"}</definedName>
    <definedName name="XX" localSheetId="42" hidden="1">{"'YTD'!$A$6:$P$133"}</definedName>
    <definedName name="XX" localSheetId="43" hidden="1">{"'YTD'!$A$6:$P$133"}</definedName>
    <definedName name="XX" localSheetId="7" hidden="1">{"'YTD'!$A$6:$P$133"}</definedName>
    <definedName name="XX" localSheetId="44" hidden="1">{"'YTD'!$A$6:$P$133"}</definedName>
    <definedName name="XX" localSheetId="45" hidden="1">{"'YTD'!$A$6:$P$133"}</definedName>
    <definedName name="XX" localSheetId="46" hidden="1">{"'YTD'!$A$6:$P$133"}</definedName>
    <definedName name="XX" localSheetId="47" hidden="1">{"'YTD'!$A$6:$P$133"}</definedName>
    <definedName name="XX" localSheetId="49" hidden="1">{"'YTD'!$A$6:$P$133"}</definedName>
    <definedName name="XX" localSheetId="50" hidden="1">{"'YTD'!$A$6:$P$133"}</definedName>
    <definedName name="XX" localSheetId="51" hidden="1">{"'YTD'!$A$6:$P$133"}</definedName>
    <definedName name="XX" localSheetId="52" hidden="1">{"'YTD'!$A$6:$P$133"}</definedName>
    <definedName name="XX" localSheetId="8" hidden="1">{"'YTD'!$A$6:$P$133"}</definedName>
    <definedName name="XX" localSheetId="55" hidden="1">{"'YTD'!$A$6:$P$133"}</definedName>
    <definedName name="XX" localSheetId="56" hidden="1">{"'YTD'!$A$6:$P$133"}</definedName>
    <definedName name="XX" localSheetId="57" hidden="1">{"'YTD'!$A$6:$P$133"}</definedName>
    <definedName name="XX" localSheetId="58" hidden="1">{"'YTD'!$A$6:$P$133"}</definedName>
    <definedName name="XX" localSheetId="60" hidden="1">{"'YTD'!$A$6:$P$133"}</definedName>
    <definedName name="XX" localSheetId="62" hidden="1">{"'YTD'!$A$6:$P$133"}</definedName>
    <definedName name="XX" localSheetId="63" hidden="1">{"'YTD'!$A$6:$P$133"}</definedName>
    <definedName name="XX" localSheetId="64" hidden="1">{"'YTD'!$A$6:$P$133"}</definedName>
    <definedName name="XX" localSheetId="65" hidden="1">{"'YTD'!$A$6:$P$133"}</definedName>
    <definedName name="XX" localSheetId="67" hidden="1">{"'YTD'!$A$6:$P$133"}</definedName>
    <definedName name="XX" localSheetId="69" hidden="1">{"'YTD'!$A$6:$P$133"}</definedName>
    <definedName name="XX" localSheetId="70" hidden="1">{"'YTD'!$A$6:$P$133"}</definedName>
    <definedName name="XX" localSheetId="73" hidden="1">{"'YTD'!$A$6:$P$133"}</definedName>
    <definedName name="XX" localSheetId="75" hidden="1">{"'YTD'!$A$6:$P$133"}</definedName>
    <definedName name="XX" localSheetId="76" hidden="1">{"'YTD'!$A$6:$P$133"}</definedName>
    <definedName name="XX" localSheetId="77" hidden="1">{"'YTD'!$A$6:$P$133"}</definedName>
    <definedName name="XX" localSheetId="78" hidden="1">{"'YTD'!$A$6:$P$133"}</definedName>
    <definedName name="XX" localSheetId="10" hidden="1">{"'YTD'!$A$6:$P$133"}</definedName>
    <definedName name="XX" localSheetId="79" hidden="1">{"'YTD'!$A$6:$P$133"}</definedName>
    <definedName name="XX" localSheetId="80" hidden="1">{"'YTD'!$A$6:$P$133"}</definedName>
    <definedName name="XX" localSheetId="81" hidden="1">{"'YTD'!$A$6:$P$133"}</definedName>
    <definedName name="XX" localSheetId="82" hidden="1">{"'YTD'!$A$6:$P$133"}</definedName>
    <definedName name="XX" localSheetId="83" hidden="1">{"'YTD'!$A$6:$P$133"}</definedName>
    <definedName name="XX" localSheetId="84" hidden="1">{"'YTD'!$A$6:$P$133"}</definedName>
    <definedName name="XX" localSheetId="87" hidden="1">{"'YTD'!$A$6:$P$133"}</definedName>
    <definedName name="XX" localSheetId="89" hidden="1">{"'YTD'!$A$6:$P$133"}</definedName>
    <definedName name="XX" localSheetId="91" hidden="1">{"'YTD'!$A$6:$P$133"}</definedName>
    <definedName name="XX" localSheetId="92" hidden="1">{"'YTD'!$A$6:$P$133"}</definedName>
    <definedName name="XX" localSheetId="93" hidden="1">{"'YTD'!$A$6:$P$133"}</definedName>
    <definedName name="XX" localSheetId="96" hidden="1">{"'YTD'!$A$6:$P$133"}</definedName>
    <definedName name="XX" localSheetId="109" hidden="1">{"'YTD'!$A$6:$P$133"}</definedName>
    <definedName name="XX" localSheetId="0" hidden="1">{"'YTD'!$A$6:$P$133"}</definedName>
    <definedName name="XX" localSheetId="2" hidden="1">{"'YTD'!$A$6:$P$133"}</definedName>
    <definedName name="XX" hidden="1">{"'YTD'!$A$6:$P$133"}</definedName>
    <definedName name="xxx" localSheetId="36" hidden="1">{"5 * utfall + budget",#N/A,FALSE,"T-0298";"5 * bolag",#N/A,FALSE,"T-0298";"Unibank, utfall alla",#N/A,FALSE,"T-0298";#N/A,#N/A,FALSE,"Koncernskulder";#N/A,#N/A,FALSE,"Koncernfakturering"}</definedName>
    <definedName name="xxx" localSheetId="62" hidden="1">{"5 * utfall + budget",#N/A,FALSE,"T-0298";"5 * bolag",#N/A,FALSE,"T-0298";"Unibank, utfall alla",#N/A,FALSE,"T-0298";#N/A,#N/A,FALSE,"Koncernskulder";#N/A,#N/A,FALSE,"Koncernfakturering"}</definedName>
    <definedName name="xxx" localSheetId="67" hidden="1">{"5 * utfall + budget",#N/A,FALSE,"T-0298";"5 * bolag",#N/A,FALSE,"T-0298";"Unibank, utfall alla",#N/A,FALSE,"T-0298";#N/A,#N/A,FALSE,"Koncernskulder";#N/A,#N/A,FALSE,"Koncernfakturering"}</definedName>
    <definedName name="xxx" localSheetId="70" hidden="1">{"5 * utfall + budget",#N/A,FALSE,"T-0298";"5 * bolag",#N/A,FALSE,"T-0298";"Unibank, utfall alla",#N/A,FALSE,"T-0298";#N/A,#N/A,FALSE,"Koncernskulder";#N/A,#N/A,FALSE,"Koncernfakturering"}</definedName>
    <definedName name="xxx" localSheetId="75" hidden="1">{"5 * utfall + budget",#N/A,FALSE,"T-0298";"5 * bolag",#N/A,FALSE,"T-0298";"Unibank, utfall alla",#N/A,FALSE,"T-0298";#N/A,#N/A,FALSE,"Koncernskulder";#N/A,#N/A,FALSE,"Koncernfakturering"}</definedName>
    <definedName name="xxx" localSheetId="109" hidden="1">{"5 * utfall + budget",#N/A,FALSE,"T-0298";"5 * bolag",#N/A,FALSE,"T-0298";"Unibank, utfall alla",#N/A,FALSE,"T-0298";#N/A,#N/A,FALSE,"Koncernskulder";#N/A,#N/A,FALSE,"Koncernfakturering"}</definedName>
    <definedName name="xxx" hidden="1">{"5 * utfall + budget",#N/A,FALSE,"T-0298";"5 * bolag",#N/A,FALSE,"T-0298";"Unibank, utfall alla",#N/A,FALSE,"T-0298";#N/A,#N/A,FALSE,"Koncernskulder";#N/A,#N/A,FALSE,"Koncernfakturering"}</definedName>
    <definedName name="xxxx" localSheetId="36" hidden="1">{#N/A,#N/A,TRUE,"Forside";#N/A,#N/A,TRUE,"Contents";#N/A,#N/A,TRUE,"Opera. income stat.";#N/A,#N/A,TRUE,"Business area ";#N/A,#N/A,TRUE,"Statutory income statem."}</definedName>
    <definedName name="xxxx" localSheetId="62" hidden="1">{#N/A,#N/A,TRUE,"Forside";#N/A,#N/A,TRUE,"Contents";#N/A,#N/A,TRUE,"Opera. income stat.";#N/A,#N/A,TRUE,"Business area ";#N/A,#N/A,TRUE,"Statutory income statem."}</definedName>
    <definedName name="xxxx" localSheetId="67" hidden="1">{#N/A,#N/A,TRUE,"Forside";#N/A,#N/A,TRUE,"Contents";#N/A,#N/A,TRUE,"Opera. income stat.";#N/A,#N/A,TRUE,"Business area ";#N/A,#N/A,TRUE,"Statutory income statem."}</definedName>
    <definedName name="xxxx" localSheetId="70" hidden="1">{#N/A,#N/A,TRUE,"Forside";#N/A,#N/A,TRUE,"Contents";#N/A,#N/A,TRUE,"Opera. income stat.";#N/A,#N/A,TRUE,"Business area ";#N/A,#N/A,TRUE,"Statutory income statem."}</definedName>
    <definedName name="xxxx" localSheetId="75" hidden="1">{#N/A,#N/A,TRUE,"Forside";#N/A,#N/A,TRUE,"Contents";#N/A,#N/A,TRUE,"Opera. income stat.";#N/A,#N/A,TRUE,"Business area ";#N/A,#N/A,TRUE,"Statutory income statem."}</definedName>
    <definedName name="xxxx" localSheetId="109" hidden="1">{#N/A,#N/A,TRUE,"Forside";#N/A,#N/A,TRUE,"Contents";#N/A,#N/A,TRUE,"Opera. income stat.";#N/A,#N/A,TRUE,"Business area ";#N/A,#N/A,TRUE,"Statutory income statem."}</definedName>
    <definedName name="xxxx" hidden="1">{#N/A,#N/A,TRUE,"Forside";#N/A,#N/A,TRUE,"Contents";#N/A,#N/A,TRUE,"Opera. income stat.";#N/A,#N/A,TRUE,"Business area ";#N/A,#N/A,TRUE,"Statutory income statem."}</definedName>
    <definedName name="Year1">[2]XXX!$C$26</definedName>
    <definedName name="YesNo">[6]Parameters!$C$90:$C$91</definedName>
    <definedName name="YesNoBasel2">[6]Parameters!#REF!</definedName>
    <definedName name="YesNoNA" localSheetId="21">#REF!</definedName>
    <definedName name="YesNoNA" localSheetId="62">#REF!</definedName>
    <definedName name="YesNoNA" localSheetId="67">#REF!</definedName>
    <definedName name="YesNoNA" localSheetId="70">#REF!</definedName>
    <definedName name="YesNoNA" localSheetId="89">#REF!</definedName>
    <definedName name="YesNoNA">#REF!</definedName>
    <definedName name="Ytd">'[19]Raw Data Sheet'!$A$39</definedName>
    <definedName name="YTDLY">[21]Sheet1!$G$4</definedName>
    <definedName name="YTDTY">[21]Sheet1!$F$4</definedName>
    <definedName name="yuyu" localSheetId="21">[13]Frontpage!$L$5:$L$16</definedName>
    <definedName name="yuyu" localSheetId="89">[13]Frontpage!$L$5:$L$16</definedName>
    <definedName name="yuyu">[14]Frontpage!$L$5:$L$16</definedName>
    <definedName name="Z_252D4300_3DB5_46BC_B347_6F576482ED24_.wvu.Cols" localSheetId="15" hidden="1">'11'!$L:$XFD</definedName>
    <definedName name="Z_252D4300_3DB5_46BC_B347_6F576482ED24_.wvu.PrintArea" localSheetId="34" hidden="1">'30'!$A$1:$F$56</definedName>
    <definedName name="Z_252D4300_3DB5_46BC_B347_6F576482ED24_.wvu.Rows" localSheetId="15" hidden="1">'11'!$98:$1048576</definedName>
    <definedName name="Z_252D4300_3DB5_46BC_B347_6F576482ED24_.wvu.Rows" localSheetId="24" hidden="1">'20'!$4:$4</definedName>
    <definedName name="Z_252D4300_3DB5_46BC_B347_6F576482ED24_.wvu.Rows" localSheetId="86" hidden="1">'76'!$111:$1048576,'76'!$61:$110</definedName>
    <definedName name="Z_8A5E48A9_182F_4A3E_9CF1_2472B9C93B59_.wvu.Cols" localSheetId="15" hidden="1">'11'!$L:$XFD</definedName>
    <definedName name="Z_8A5E48A9_182F_4A3E_9CF1_2472B9C93B59_.wvu.Cols" localSheetId="24" hidden="1">'20'!$N:$V</definedName>
    <definedName name="Z_8A5E48A9_182F_4A3E_9CF1_2472B9C93B59_.wvu.Cols" localSheetId="31" hidden="1">'27'!$H:$I</definedName>
    <definedName name="Z_8A5E48A9_182F_4A3E_9CF1_2472B9C93B59_.wvu.Cols" localSheetId="33" hidden="1">'29'!$H:$T</definedName>
    <definedName name="Z_8A5E48A9_182F_4A3E_9CF1_2472B9C93B59_.wvu.Cols" localSheetId="58" hidden="1">'53'!$G:$K</definedName>
    <definedName name="Z_8A5E48A9_182F_4A3E_9CF1_2472B9C93B59_.wvu.PrintArea" localSheetId="34" hidden="1">'30'!$A$1:$F$56</definedName>
    <definedName name="Z_8A5E48A9_182F_4A3E_9CF1_2472B9C93B59_.wvu.Rows" localSheetId="15" hidden="1">'11'!$98:$1048576</definedName>
    <definedName name="Z_8A5E48A9_182F_4A3E_9CF1_2472B9C93B59_.wvu.Rows" localSheetId="24" hidden="1">'20'!$4:$4</definedName>
    <definedName name="Z_8A5E48A9_182F_4A3E_9CF1_2472B9C93B59_.wvu.Rows" localSheetId="86" hidden="1">'76'!$111:$1048576,'76'!$61:$110</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9" i="132" l="1"/>
  <c r="C19" i="132"/>
  <c r="D19" i="132"/>
  <c r="E19" i="132"/>
  <c r="F19" i="132"/>
  <c r="F8" i="132"/>
  <c r="E8" i="132"/>
  <c r="D8" i="132"/>
  <c r="C8" i="132"/>
  <c r="B8" i="132"/>
  <c r="XFD37" i="74" l="1"/>
  <c r="XFC37" i="74"/>
  <c r="XFB37" i="74"/>
  <c r="XFA37" i="74"/>
  <c r="XEZ37" i="74"/>
  <c r="XEY37" i="74"/>
  <c r="XEX37" i="74"/>
  <c r="XEW37" i="74"/>
  <c r="XEV37" i="74"/>
  <c r="XEU37" i="74"/>
  <c r="XET37" i="74"/>
  <c r="XES37" i="74"/>
  <c r="XER37" i="74"/>
  <c r="XEQ37" i="74"/>
  <c r="XEP37" i="74"/>
  <c r="XEO37" i="74"/>
  <c r="XEN37" i="74"/>
  <c r="XEM37" i="74"/>
  <c r="XEL37" i="74"/>
  <c r="XEK37" i="74"/>
  <c r="XEJ37" i="74"/>
  <c r="XEI37" i="74"/>
  <c r="XEH37" i="74"/>
  <c r="XEG37" i="74"/>
  <c r="XEF37" i="74"/>
  <c r="XEE37" i="74"/>
  <c r="XED37" i="74"/>
  <c r="XEC37" i="74"/>
  <c r="XEB37" i="74"/>
  <c r="XEA37" i="74"/>
  <c r="XDZ37" i="74"/>
  <c r="XDY37" i="74"/>
  <c r="XDX37" i="74"/>
  <c r="XDW37" i="74"/>
  <c r="XDV37" i="74"/>
  <c r="XDU37" i="74"/>
  <c r="XDT37" i="74"/>
  <c r="XDS37" i="74"/>
  <c r="XDR37" i="74"/>
  <c r="XDQ37" i="74"/>
  <c r="XDP37" i="74"/>
  <c r="XDO37" i="74"/>
  <c r="XDN37" i="74"/>
  <c r="XDM37" i="74"/>
  <c r="XDL37" i="74"/>
  <c r="XDK37" i="74"/>
  <c r="XDJ37" i="74"/>
  <c r="XDI37" i="74"/>
  <c r="XDH37" i="74"/>
  <c r="XDG37" i="74"/>
  <c r="XDF37" i="74"/>
  <c r="XDE37" i="74"/>
  <c r="XDD37" i="74"/>
  <c r="XDC37" i="74"/>
  <c r="XDB37" i="74"/>
  <c r="XDA37" i="74"/>
  <c r="XCZ37" i="74"/>
  <c r="XCY37" i="74"/>
  <c r="XCX37" i="74"/>
  <c r="XCW37" i="74"/>
  <c r="XCV37" i="74"/>
  <c r="XCU37" i="74"/>
  <c r="XCT37" i="74"/>
  <c r="XCS37" i="74"/>
  <c r="XCR37" i="74"/>
  <c r="XCQ37" i="74"/>
  <c r="XCP37" i="74"/>
  <c r="XCO37" i="74"/>
  <c r="XCN37" i="74"/>
  <c r="XCM37" i="74"/>
  <c r="XCL37" i="74"/>
  <c r="XCK37" i="74"/>
  <c r="XCJ37" i="74"/>
  <c r="XCI37" i="74"/>
  <c r="XCH37" i="74"/>
  <c r="XCG37" i="74"/>
  <c r="XCF37" i="74"/>
  <c r="XCE37" i="74"/>
  <c r="XCD37" i="74"/>
  <c r="XCC37" i="74"/>
  <c r="XCB37" i="74"/>
  <c r="XCA37" i="74"/>
  <c r="XBZ37" i="74"/>
  <c r="XBY37" i="74"/>
  <c r="XBX37" i="74"/>
  <c r="XBW37" i="74"/>
  <c r="XBV37" i="74"/>
  <c r="XBU37" i="74"/>
  <c r="XBT37" i="74"/>
  <c r="XBS37" i="74"/>
  <c r="XBR37" i="74"/>
  <c r="XBQ37" i="74"/>
  <c r="XBP37" i="74"/>
  <c r="XBO37" i="74"/>
  <c r="XBN37" i="74"/>
  <c r="XBM37" i="74"/>
  <c r="XBL37" i="74"/>
  <c r="XBK37" i="74"/>
  <c r="XBJ37" i="74"/>
  <c r="XBI37" i="74"/>
  <c r="XBH37" i="74"/>
  <c r="XBG37" i="74"/>
  <c r="XBF37" i="74"/>
  <c r="XBE37" i="74"/>
  <c r="XBD37" i="74"/>
  <c r="XBC37" i="74"/>
  <c r="XBB37" i="74"/>
  <c r="XBA37" i="74"/>
  <c r="XAZ37" i="74"/>
  <c r="XAY37" i="74"/>
  <c r="XAX37" i="74"/>
  <c r="XAW37" i="74"/>
  <c r="XAV37" i="74"/>
  <c r="XAU37" i="74"/>
  <c r="XAT37" i="74"/>
  <c r="XAS37" i="74"/>
  <c r="XAR37" i="74"/>
  <c r="XAQ37" i="74"/>
  <c r="XAP37" i="74"/>
  <c r="XAO37" i="74"/>
  <c r="XAN37" i="74"/>
  <c r="XAM37" i="74"/>
  <c r="XAL37" i="74"/>
  <c r="XAK37" i="74"/>
  <c r="XAJ37" i="74"/>
  <c r="XAI37" i="74"/>
  <c r="XAH37" i="74"/>
  <c r="XAG37" i="74"/>
  <c r="XAF37" i="74"/>
  <c r="XAE37" i="74"/>
  <c r="XAD37" i="74"/>
  <c r="XAC37" i="74"/>
  <c r="XAB37" i="74"/>
  <c r="XAA37" i="74"/>
  <c r="WZZ37" i="74"/>
  <c r="WZY37" i="74"/>
  <c r="WZX37" i="74"/>
  <c r="WZW37" i="74"/>
  <c r="WZV37" i="74"/>
  <c r="WZU37" i="74"/>
  <c r="WZT37" i="74"/>
  <c r="WZS37" i="74"/>
  <c r="WZR37" i="74"/>
  <c r="WZQ37" i="74"/>
  <c r="WZP37" i="74"/>
  <c r="WZO37" i="74"/>
  <c r="WZN37" i="74"/>
  <c r="WZM37" i="74"/>
  <c r="WZL37" i="74"/>
  <c r="WZK37" i="74"/>
  <c r="WZJ37" i="74"/>
  <c r="WZI37" i="74"/>
  <c r="WZH37" i="74"/>
  <c r="WZG37" i="74"/>
  <c r="WZF37" i="74"/>
  <c r="WZE37" i="74"/>
  <c r="WZD37" i="74"/>
  <c r="WZC37" i="74"/>
  <c r="WZB37" i="74"/>
  <c r="WZA37" i="74"/>
  <c r="WYZ37" i="74"/>
  <c r="WYY37" i="74"/>
  <c r="WYX37" i="74"/>
  <c r="WYW37" i="74"/>
  <c r="WYV37" i="74"/>
  <c r="WYU37" i="74"/>
  <c r="WYT37" i="74"/>
  <c r="WYS37" i="74"/>
  <c r="WYR37" i="74"/>
  <c r="WYQ37" i="74"/>
  <c r="WYP37" i="74"/>
  <c r="WYO37" i="74"/>
  <c r="WYN37" i="74"/>
  <c r="WYM37" i="74"/>
  <c r="WYL37" i="74"/>
  <c r="WYK37" i="74"/>
  <c r="WYJ37" i="74"/>
  <c r="WYI37" i="74"/>
  <c r="WYH37" i="74"/>
  <c r="WYG37" i="74"/>
  <c r="WYF37" i="74"/>
  <c r="WYE37" i="74"/>
  <c r="WYD37" i="74"/>
  <c r="WYC37" i="74"/>
  <c r="WYB37" i="74"/>
  <c r="WYA37" i="74"/>
  <c r="WXZ37" i="74"/>
  <c r="WXY37" i="74"/>
  <c r="WXX37" i="74"/>
  <c r="WXW37" i="74"/>
  <c r="WXV37" i="74"/>
  <c r="WXU37" i="74"/>
  <c r="WXT37" i="74"/>
  <c r="WXS37" i="74"/>
  <c r="WXR37" i="74"/>
  <c r="WXQ37" i="74"/>
  <c r="WXP37" i="74"/>
  <c r="WXO37" i="74"/>
  <c r="WXN37" i="74"/>
  <c r="WXM37" i="74"/>
  <c r="WXL37" i="74"/>
  <c r="WXK37" i="74"/>
  <c r="WXJ37" i="74"/>
  <c r="WXI37" i="74"/>
  <c r="WXH37" i="74"/>
  <c r="WXG37" i="74"/>
  <c r="WXF37" i="74"/>
  <c r="WXE37" i="74"/>
  <c r="WXD37" i="74"/>
  <c r="WXC37" i="74"/>
  <c r="WXB37" i="74"/>
  <c r="WXA37" i="74"/>
  <c r="WWZ37" i="74"/>
  <c r="WWY37" i="74"/>
  <c r="WWX37" i="74"/>
  <c r="WWW37" i="74"/>
  <c r="WWV37" i="74"/>
  <c r="WWU37" i="74"/>
  <c r="WWT37" i="74"/>
  <c r="WWS37" i="74"/>
  <c r="WWR37" i="74"/>
  <c r="WWQ37" i="74"/>
  <c r="WWP37" i="74"/>
  <c r="WWO37" i="74"/>
  <c r="WWN37" i="74"/>
  <c r="WWM37" i="74"/>
  <c r="WWL37" i="74"/>
  <c r="WWK37" i="74"/>
  <c r="WWJ37" i="74"/>
  <c r="WWI37" i="74"/>
  <c r="WWH37" i="74"/>
  <c r="WWG37" i="74"/>
  <c r="WWF37" i="74"/>
  <c r="WWE37" i="74"/>
  <c r="WWD37" i="74"/>
  <c r="WWC37" i="74"/>
  <c r="WWB37" i="74"/>
  <c r="WWA37" i="74"/>
  <c r="WVZ37" i="74"/>
  <c r="WVY37" i="74"/>
  <c r="WVX37" i="74"/>
  <c r="WVW37" i="74"/>
  <c r="WVV37" i="74"/>
  <c r="WVU37" i="74"/>
  <c r="WVT37" i="74"/>
  <c r="WVS37" i="74"/>
  <c r="WVR37" i="74"/>
  <c r="WVQ37" i="74"/>
  <c r="WVP37" i="74"/>
  <c r="WVO37" i="74"/>
  <c r="WVN37" i="74"/>
  <c r="WVM37" i="74"/>
  <c r="WVL37" i="74"/>
  <c r="WVK37" i="74"/>
  <c r="WVJ37" i="74"/>
  <c r="WVI37" i="74"/>
  <c r="WVH37" i="74"/>
  <c r="WVG37" i="74"/>
  <c r="WVF37" i="74"/>
  <c r="WVE37" i="74"/>
  <c r="WVD37" i="74"/>
  <c r="WVC37" i="74"/>
  <c r="WVB37" i="74"/>
  <c r="WVA37" i="74"/>
  <c r="WUZ37" i="74"/>
  <c r="WUY37" i="74"/>
  <c r="WUX37" i="74"/>
  <c r="WUW37" i="74"/>
  <c r="WUV37" i="74"/>
  <c r="WUU37" i="74"/>
  <c r="WUT37" i="74"/>
  <c r="WUS37" i="74"/>
  <c r="WUR37" i="74"/>
  <c r="WUQ37" i="74"/>
  <c r="WUP37" i="74"/>
  <c r="WUO37" i="74"/>
  <c r="WUN37" i="74"/>
  <c r="WUM37" i="74"/>
  <c r="WUL37" i="74"/>
  <c r="WUK37" i="74"/>
  <c r="WUJ37" i="74"/>
  <c r="WUI37" i="74"/>
  <c r="WUH37" i="74"/>
  <c r="WUG37" i="74"/>
  <c r="WUF37" i="74"/>
  <c r="WUE37" i="74"/>
  <c r="WUD37" i="74"/>
  <c r="WUC37" i="74"/>
  <c r="WUB37" i="74"/>
  <c r="WUA37" i="74"/>
  <c r="WTZ37" i="74"/>
  <c r="WTY37" i="74"/>
  <c r="WTX37" i="74"/>
  <c r="WTW37" i="74"/>
  <c r="WTV37" i="74"/>
  <c r="WTU37" i="74"/>
  <c r="WTT37" i="74"/>
  <c r="WTS37" i="74"/>
  <c r="WTR37" i="74"/>
  <c r="WTQ37" i="74"/>
  <c r="WTP37" i="74"/>
  <c r="WTO37" i="74"/>
  <c r="WTN37" i="74"/>
  <c r="WTM37" i="74"/>
  <c r="WTL37" i="74"/>
  <c r="WTK37" i="74"/>
  <c r="WTJ37" i="74"/>
  <c r="WTI37" i="74"/>
  <c r="WTH37" i="74"/>
  <c r="WTG37" i="74"/>
  <c r="WTF37" i="74"/>
  <c r="WTE37" i="74"/>
  <c r="WTD37" i="74"/>
  <c r="WTC37" i="74"/>
  <c r="WTB37" i="74"/>
  <c r="WTA37" i="74"/>
  <c r="WSZ37" i="74"/>
  <c r="WSY37" i="74"/>
  <c r="WSX37" i="74"/>
  <c r="WSW37" i="74"/>
  <c r="WSV37" i="74"/>
  <c r="WSU37" i="74"/>
  <c r="WST37" i="74"/>
  <c r="WSS37" i="74"/>
  <c r="WSR37" i="74"/>
  <c r="WSQ37" i="74"/>
  <c r="WSP37" i="74"/>
  <c r="WSO37" i="74"/>
  <c r="WSN37" i="74"/>
  <c r="WSM37" i="74"/>
  <c r="WSL37" i="74"/>
  <c r="WSK37" i="74"/>
  <c r="WSJ37" i="74"/>
  <c r="WSI37" i="74"/>
  <c r="WSH37" i="74"/>
  <c r="WSG37" i="74"/>
  <c r="WSF37" i="74"/>
  <c r="WSE37" i="74"/>
  <c r="WSD37" i="74"/>
  <c r="WSC37" i="74"/>
  <c r="WSB37" i="74"/>
  <c r="WSA37" i="74"/>
  <c r="WRZ37" i="74"/>
  <c r="WRY37" i="74"/>
  <c r="WRX37" i="74"/>
  <c r="WRW37" i="74"/>
  <c r="WRV37" i="74"/>
  <c r="WRU37" i="74"/>
  <c r="WRT37" i="74"/>
  <c r="WRS37" i="74"/>
  <c r="WRR37" i="74"/>
  <c r="WRQ37" i="74"/>
  <c r="WRP37" i="74"/>
  <c r="WRO37" i="74"/>
  <c r="WRN37" i="74"/>
  <c r="WRM37" i="74"/>
  <c r="WRL37" i="74"/>
  <c r="WRK37" i="74"/>
  <c r="WRJ37" i="74"/>
  <c r="WRI37" i="74"/>
  <c r="WRH37" i="74"/>
  <c r="WRG37" i="74"/>
  <c r="WRF37" i="74"/>
  <c r="WRE37" i="74"/>
  <c r="WRD37" i="74"/>
  <c r="WRC37" i="74"/>
  <c r="WRB37" i="74"/>
  <c r="WRA37" i="74"/>
  <c r="WQZ37" i="74"/>
  <c r="WQY37" i="74"/>
  <c r="WQX37" i="74"/>
  <c r="WQW37" i="74"/>
  <c r="WQV37" i="74"/>
  <c r="WQU37" i="74"/>
  <c r="WQT37" i="74"/>
  <c r="WQS37" i="74"/>
  <c r="WQR37" i="74"/>
  <c r="WQQ37" i="74"/>
  <c r="WQP37" i="74"/>
  <c r="WQO37" i="74"/>
  <c r="WQN37" i="74"/>
  <c r="WQM37" i="74"/>
  <c r="WQL37" i="74"/>
  <c r="WQK37" i="74"/>
  <c r="WQJ37" i="74"/>
  <c r="WQI37" i="74"/>
  <c r="WQH37" i="74"/>
  <c r="WQG37" i="74"/>
  <c r="WQF37" i="74"/>
  <c r="WQE37" i="74"/>
  <c r="WQD37" i="74"/>
  <c r="WQC37" i="74"/>
  <c r="WQB37" i="74"/>
  <c r="WQA37" i="74"/>
  <c r="WPZ37" i="74"/>
  <c r="WPY37" i="74"/>
  <c r="WPX37" i="74"/>
  <c r="WPW37" i="74"/>
  <c r="WPV37" i="74"/>
  <c r="WPU37" i="74"/>
  <c r="WPT37" i="74"/>
  <c r="WPS37" i="74"/>
  <c r="WPR37" i="74"/>
  <c r="WPQ37" i="74"/>
  <c r="WPP37" i="74"/>
  <c r="WPO37" i="74"/>
  <c r="WPN37" i="74"/>
  <c r="WPM37" i="74"/>
  <c r="WPL37" i="74"/>
  <c r="WPK37" i="74"/>
  <c r="WPJ37" i="74"/>
  <c r="WPI37" i="74"/>
  <c r="WPH37" i="74"/>
  <c r="WPG37" i="74"/>
  <c r="WPF37" i="74"/>
  <c r="WPE37" i="74"/>
  <c r="WPD37" i="74"/>
  <c r="WPC37" i="74"/>
  <c r="WPB37" i="74"/>
  <c r="WPA37" i="74"/>
  <c r="WOZ37" i="74"/>
  <c r="WOY37" i="74"/>
  <c r="WOX37" i="74"/>
  <c r="WOW37" i="74"/>
  <c r="WOV37" i="74"/>
  <c r="WOU37" i="74"/>
  <c r="WOT37" i="74"/>
  <c r="WOS37" i="74"/>
  <c r="WOR37" i="74"/>
  <c r="WOQ37" i="74"/>
  <c r="WOP37" i="74"/>
  <c r="WOO37" i="74"/>
  <c r="WON37" i="74"/>
  <c r="WOM37" i="74"/>
  <c r="WOL37" i="74"/>
  <c r="WOK37" i="74"/>
  <c r="WOJ37" i="74"/>
  <c r="WOI37" i="74"/>
  <c r="WOH37" i="74"/>
  <c r="WOG37" i="74"/>
  <c r="WOF37" i="74"/>
  <c r="WOE37" i="74"/>
  <c r="WOD37" i="74"/>
  <c r="WOC37" i="74"/>
  <c r="WOB37" i="74"/>
  <c r="WOA37" i="74"/>
  <c r="WNZ37" i="74"/>
  <c r="WNY37" i="74"/>
  <c r="WNX37" i="74"/>
  <c r="WNW37" i="74"/>
  <c r="WNV37" i="74"/>
  <c r="WNU37" i="74"/>
  <c r="WNT37" i="74"/>
  <c r="WNS37" i="74"/>
  <c r="WNR37" i="74"/>
  <c r="WNQ37" i="74"/>
  <c r="WNP37" i="74"/>
  <c r="WNO37" i="74"/>
  <c r="WNN37" i="74"/>
  <c r="WNM37" i="74"/>
  <c r="WNL37" i="74"/>
  <c r="WNK37" i="74"/>
  <c r="WNJ37" i="74"/>
  <c r="WNI37" i="74"/>
  <c r="WNH37" i="74"/>
  <c r="WNG37" i="74"/>
  <c r="WNF37" i="74"/>
  <c r="WNE37" i="74"/>
  <c r="WND37" i="74"/>
  <c r="WNC37" i="74"/>
  <c r="WNB37" i="74"/>
  <c r="WNA37" i="74"/>
  <c r="WMZ37" i="74"/>
  <c r="WMY37" i="74"/>
  <c r="WMX37" i="74"/>
  <c r="WMW37" i="74"/>
  <c r="WMV37" i="74"/>
  <c r="WMU37" i="74"/>
  <c r="WMT37" i="74"/>
  <c r="WMS37" i="74"/>
  <c r="WMR37" i="74"/>
  <c r="WMQ37" i="74"/>
  <c r="WMP37" i="74"/>
  <c r="WMO37" i="74"/>
  <c r="WMN37" i="74"/>
  <c r="WMM37" i="74"/>
  <c r="WML37" i="74"/>
  <c r="WMK37" i="74"/>
  <c r="WMJ37" i="74"/>
  <c r="WMI37" i="74"/>
  <c r="WMH37" i="74"/>
  <c r="WMG37" i="74"/>
  <c r="WMF37" i="74"/>
  <c r="WME37" i="74"/>
  <c r="WMD37" i="74"/>
  <c r="WMC37" i="74"/>
  <c r="WMB37" i="74"/>
  <c r="WMA37" i="74"/>
  <c r="WLZ37" i="74"/>
  <c r="WLY37" i="74"/>
  <c r="WLX37" i="74"/>
  <c r="WLW37" i="74"/>
  <c r="WLV37" i="74"/>
  <c r="WLU37" i="74"/>
  <c r="WLT37" i="74"/>
  <c r="WLS37" i="74"/>
  <c r="WLR37" i="74"/>
  <c r="WLQ37" i="74"/>
  <c r="WLP37" i="74"/>
  <c r="WLO37" i="74"/>
  <c r="WLN37" i="74"/>
  <c r="WLM37" i="74"/>
  <c r="WLL37" i="74"/>
  <c r="WLK37" i="74"/>
  <c r="WLJ37" i="74"/>
  <c r="WLI37" i="74"/>
  <c r="WLH37" i="74"/>
  <c r="WLG37" i="74"/>
  <c r="WLF37" i="74"/>
  <c r="WLE37" i="74"/>
  <c r="WLD37" i="74"/>
  <c r="WLC37" i="74"/>
  <c r="WLB37" i="74"/>
  <c r="WLA37" i="74"/>
  <c r="WKZ37" i="74"/>
  <c r="WKY37" i="74"/>
  <c r="WKX37" i="74"/>
  <c r="WKW37" i="74"/>
  <c r="WKV37" i="74"/>
  <c r="WKU37" i="74"/>
  <c r="WKT37" i="74"/>
  <c r="WKS37" i="74"/>
  <c r="WKR37" i="74"/>
  <c r="WKQ37" i="74"/>
  <c r="WKP37" i="74"/>
  <c r="WKO37" i="74"/>
  <c r="WKN37" i="74"/>
  <c r="WKM37" i="74"/>
  <c r="WKL37" i="74"/>
  <c r="WKK37" i="74"/>
  <c r="WKJ37" i="74"/>
  <c r="WKI37" i="74"/>
  <c r="WKH37" i="74"/>
  <c r="WKG37" i="74"/>
  <c r="WKF37" i="74"/>
  <c r="WKE37" i="74"/>
  <c r="WKD37" i="74"/>
  <c r="WKC37" i="74"/>
  <c r="WKB37" i="74"/>
  <c r="WKA37" i="74"/>
  <c r="WJZ37" i="74"/>
  <c r="WJY37" i="74"/>
  <c r="WJX37" i="74"/>
  <c r="WJW37" i="74"/>
  <c r="WJV37" i="74"/>
  <c r="WJU37" i="74"/>
  <c r="WJT37" i="74"/>
  <c r="WJS37" i="74"/>
  <c r="WJR37" i="74"/>
  <c r="WJQ37" i="74"/>
  <c r="WJP37" i="74"/>
  <c r="WJO37" i="74"/>
  <c r="WJN37" i="74"/>
  <c r="WJM37" i="74"/>
  <c r="WJL37" i="74"/>
  <c r="WJK37" i="74"/>
  <c r="WJJ37" i="74"/>
  <c r="WJI37" i="74"/>
  <c r="WJH37" i="74"/>
  <c r="WJG37" i="74"/>
  <c r="WJF37" i="74"/>
  <c r="WJE37" i="74"/>
  <c r="WJD37" i="74"/>
  <c r="WJC37" i="74"/>
  <c r="WJB37" i="74"/>
  <c r="WJA37" i="74"/>
  <c r="WIZ37" i="74"/>
  <c r="WIY37" i="74"/>
  <c r="WIX37" i="74"/>
  <c r="WIW37" i="74"/>
  <c r="WIV37" i="74"/>
  <c r="WIU37" i="74"/>
  <c r="WIT37" i="74"/>
  <c r="WIS37" i="74"/>
  <c r="WIR37" i="74"/>
  <c r="WIQ37" i="74"/>
  <c r="WIP37" i="74"/>
  <c r="WIO37" i="74"/>
  <c r="WIN37" i="74"/>
  <c r="WIM37" i="74"/>
  <c r="WIL37" i="74"/>
  <c r="WIK37" i="74"/>
  <c r="WIJ37" i="74"/>
  <c r="WII37" i="74"/>
  <c r="WIH37" i="74"/>
  <c r="WIG37" i="74"/>
  <c r="WIF37" i="74"/>
  <c r="WIE37" i="74"/>
  <c r="WID37" i="74"/>
  <c r="WIC37" i="74"/>
  <c r="WIB37" i="74"/>
  <c r="WIA37" i="74"/>
  <c r="WHZ37" i="74"/>
  <c r="WHY37" i="74"/>
  <c r="WHX37" i="74"/>
  <c r="WHW37" i="74"/>
  <c r="WHV37" i="74"/>
  <c r="WHU37" i="74"/>
  <c r="WHT37" i="74"/>
  <c r="WHS37" i="74"/>
  <c r="WHR37" i="74"/>
  <c r="WHQ37" i="74"/>
  <c r="WHP37" i="74"/>
  <c r="WHO37" i="74"/>
  <c r="WHN37" i="74"/>
  <c r="WHM37" i="74"/>
  <c r="WHL37" i="74"/>
  <c r="WHK37" i="74"/>
  <c r="WHJ37" i="74"/>
  <c r="WHI37" i="74"/>
  <c r="WHH37" i="74"/>
  <c r="WHG37" i="74"/>
  <c r="WHF37" i="74"/>
  <c r="WHE37" i="74"/>
  <c r="WHD37" i="74"/>
  <c r="WHC37" i="74"/>
  <c r="WHB37" i="74"/>
  <c r="WHA37" i="74"/>
  <c r="WGZ37" i="74"/>
  <c r="WGY37" i="74"/>
  <c r="WGX37" i="74"/>
  <c r="WGW37" i="74"/>
  <c r="WGV37" i="74"/>
  <c r="WGU37" i="74"/>
  <c r="WGT37" i="74"/>
  <c r="WGS37" i="74"/>
  <c r="WGR37" i="74"/>
  <c r="WGQ37" i="74"/>
  <c r="WGP37" i="74"/>
  <c r="WGO37" i="74"/>
  <c r="WGN37" i="74"/>
  <c r="WGM37" i="74"/>
  <c r="WGL37" i="74"/>
  <c r="WGK37" i="74"/>
  <c r="WGJ37" i="74"/>
  <c r="WGI37" i="74"/>
  <c r="WGH37" i="74"/>
  <c r="WGG37" i="74"/>
  <c r="WGF37" i="74"/>
  <c r="WGE37" i="74"/>
  <c r="WGD37" i="74"/>
  <c r="WGC37" i="74"/>
  <c r="WGB37" i="74"/>
  <c r="WGA37" i="74"/>
  <c r="WFZ37" i="74"/>
  <c r="WFY37" i="74"/>
  <c r="WFX37" i="74"/>
  <c r="WFW37" i="74"/>
  <c r="WFV37" i="74"/>
  <c r="WFU37" i="74"/>
  <c r="WFT37" i="74"/>
  <c r="WFS37" i="74"/>
  <c r="WFR37" i="74"/>
  <c r="WFQ37" i="74"/>
  <c r="WFP37" i="74"/>
  <c r="WFO37" i="74"/>
  <c r="WFN37" i="74"/>
  <c r="WFM37" i="74"/>
  <c r="WFL37" i="74"/>
  <c r="WFK37" i="74"/>
  <c r="WFJ37" i="74"/>
  <c r="WFI37" i="74"/>
  <c r="WFH37" i="74"/>
  <c r="WFG37" i="74"/>
  <c r="WFF37" i="74"/>
  <c r="WFE37" i="74"/>
  <c r="WFD37" i="74"/>
  <c r="WFC37" i="74"/>
  <c r="WFB37" i="74"/>
  <c r="WFA37" i="74"/>
  <c r="WEZ37" i="74"/>
  <c r="WEY37" i="74"/>
  <c r="WEX37" i="74"/>
  <c r="WEW37" i="74"/>
  <c r="WEV37" i="74"/>
  <c r="WEU37" i="74"/>
  <c r="WET37" i="74"/>
  <c r="WES37" i="74"/>
  <c r="WER37" i="74"/>
  <c r="WEQ37" i="74"/>
  <c r="WEP37" i="74"/>
  <c r="WEO37" i="74"/>
  <c r="WEN37" i="74"/>
  <c r="WEM37" i="74"/>
  <c r="WEL37" i="74"/>
  <c r="WEK37" i="74"/>
  <c r="WEJ37" i="74"/>
  <c r="WEI37" i="74"/>
  <c r="WEH37" i="74"/>
  <c r="WEG37" i="74"/>
  <c r="WEF37" i="74"/>
  <c r="WEE37" i="74"/>
  <c r="WED37" i="74"/>
  <c r="WEC37" i="74"/>
  <c r="WEB37" i="74"/>
  <c r="WEA37" i="74"/>
  <c r="WDZ37" i="74"/>
  <c r="WDY37" i="74"/>
  <c r="WDX37" i="74"/>
  <c r="WDW37" i="74"/>
  <c r="WDV37" i="74"/>
  <c r="WDU37" i="74"/>
  <c r="WDT37" i="74"/>
  <c r="WDS37" i="74"/>
  <c r="WDR37" i="74"/>
  <c r="WDQ37" i="74"/>
  <c r="WDP37" i="74"/>
  <c r="WDO37" i="74"/>
  <c r="WDN37" i="74"/>
  <c r="WDM37" i="74"/>
  <c r="WDL37" i="74"/>
  <c r="WDK37" i="74"/>
  <c r="WDJ37" i="74"/>
  <c r="WDI37" i="74"/>
  <c r="WDH37" i="74"/>
  <c r="WDG37" i="74"/>
  <c r="WDF37" i="74"/>
  <c r="WDE37" i="74"/>
  <c r="WDD37" i="74"/>
  <c r="WDC37" i="74"/>
  <c r="WDB37" i="74"/>
  <c r="WDA37" i="74"/>
  <c r="WCZ37" i="74"/>
  <c r="WCY37" i="74"/>
  <c r="WCX37" i="74"/>
  <c r="WCW37" i="74"/>
  <c r="WCV37" i="74"/>
  <c r="WCU37" i="74"/>
  <c r="WCT37" i="74"/>
  <c r="WCS37" i="74"/>
  <c r="WCR37" i="74"/>
  <c r="WCQ37" i="74"/>
  <c r="WCP37" i="74"/>
  <c r="WCO37" i="74"/>
  <c r="WCN37" i="74"/>
  <c r="WCM37" i="74"/>
  <c r="WCL37" i="74"/>
  <c r="WCK37" i="74"/>
  <c r="WCJ37" i="74"/>
  <c r="WCI37" i="74"/>
  <c r="WCH37" i="74"/>
  <c r="WCG37" i="74"/>
  <c r="WCF37" i="74"/>
  <c r="WCE37" i="74"/>
  <c r="WCD37" i="74"/>
  <c r="WCC37" i="74"/>
  <c r="WCB37" i="74"/>
  <c r="WCA37" i="74"/>
  <c r="WBZ37" i="74"/>
  <c r="WBY37" i="74"/>
  <c r="WBX37" i="74"/>
  <c r="WBW37" i="74"/>
  <c r="WBV37" i="74"/>
  <c r="WBU37" i="74"/>
  <c r="WBT37" i="74"/>
  <c r="WBS37" i="74"/>
  <c r="WBR37" i="74"/>
  <c r="WBQ37" i="74"/>
  <c r="WBP37" i="74"/>
  <c r="WBO37" i="74"/>
  <c r="WBN37" i="74"/>
  <c r="WBM37" i="74"/>
  <c r="WBL37" i="74"/>
  <c r="WBK37" i="74"/>
  <c r="WBJ37" i="74"/>
  <c r="WBI37" i="74"/>
  <c r="WBH37" i="74"/>
  <c r="WBG37" i="74"/>
  <c r="WBF37" i="74"/>
  <c r="WBE37" i="74"/>
  <c r="WBD37" i="74"/>
  <c r="WBC37" i="74"/>
  <c r="WBB37" i="74"/>
  <c r="WBA37" i="74"/>
  <c r="WAZ37" i="74"/>
  <c r="WAY37" i="74"/>
  <c r="WAX37" i="74"/>
  <c r="WAW37" i="74"/>
  <c r="WAV37" i="74"/>
  <c r="WAU37" i="74"/>
  <c r="WAT37" i="74"/>
  <c r="WAS37" i="74"/>
  <c r="WAR37" i="74"/>
  <c r="WAQ37" i="74"/>
  <c r="WAP37" i="74"/>
  <c r="WAO37" i="74"/>
  <c r="WAN37" i="74"/>
  <c r="WAM37" i="74"/>
  <c r="WAL37" i="74"/>
  <c r="WAK37" i="74"/>
  <c r="WAJ37" i="74"/>
  <c r="WAI37" i="74"/>
  <c r="WAH37" i="74"/>
  <c r="WAG37" i="74"/>
  <c r="WAF37" i="74"/>
  <c r="WAE37" i="74"/>
  <c r="WAD37" i="74"/>
  <c r="WAC37" i="74"/>
  <c r="WAB37" i="74"/>
  <c r="WAA37" i="74"/>
  <c r="VZZ37" i="74"/>
  <c r="VZY37" i="74"/>
  <c r="VZX37" i="74"/>
  <c r="VZW37" i="74"/>
  <c r="VZV37" i="74"/>
  <c r="VZU37" i="74"/>
  <c r="VZT37" i="74"/>
  <c r="VZS37" i="74"/>
  <c r="VZR37" i="74"/>
  <c r="VZQ37" i="74"/>
  <c r="VZP37" i="74"/>
  <c r="VZO37" i="74"/>
  <c r="VZN37" i="74"/>
  <c r="VZM37" i="74"/>
  <c r="VZL37" i="74"/>
  <c r="VZK37" i="74"/>
  <c r="VZJ37" i="74"/>
  <c r="VZI37" i="74"/>
  <c r="VZH37" i="74"/>
  <c r="VZG37" i="74"/>
  <c r="VZF37" i="74"/>
  <c r="VZE37" i="74"/>
  <c r="VZD37" i="74"/>
  <c r="VZC37" i="74"/>
  <c r="VZB37" i="74"/>
  <c r="VZA37" i="74"/>
  <c r="VYZ37" i="74"/>
  <c r="VYY37" i="74"/>
  <c r="VYX37" i="74"/>
  <c r="VYW37" i="74"/>
  <c r="VYV37" i="74"/>
  <c r="VYU37" i="74"/>
  <c r="VYT37" i="74"/>
  <c r="VYS37" i="74"/>
  <c r="VYR37" i="74"/>
  <c r="VYQ37" i="74"/>
  <c r="VYP37" i="74"/>
  <c r="VYO37" i="74"/>
  <c r="VYN37" i="74"/>
  <c r="VYM37" i="74"/>
  <c r="VYL37" i="74"/>
  <c r="VYK37" i="74"/>
  <c r="VYJ37" i="74"/>
  <c r="VYI37" i="74"/>
  <c r="VYH37" i="74"/>
  <c r="VYG37" i="74"/>
  <c r="VYF37" i="74"/>
  <c r="VYE37" i="74"/>
  <c r="VYD37" i="74"/>
  <c r="VYC37" i="74"/>
  <c r="VYB37" i="74"/>
  <c r="VYA37" i="74"/>
  <c r="VXZ37" i="74"/>
  <c r="VXY37" i="74"/>
  <c r="VXX37" i="74"/>
  <c r="VXW37" i="74"/>
  <c r="VXV37" i="74"/>
  <c r="VXU37" i="74"/>
  <c r="VXT37" i="74"/>
  <c r="VXS37" i="74"/>
  <c r="VXR37" i="74"/>
  <c r="VXQ37" i="74"/>
  <c r="VXP37" i="74"/>
  <c r="VXO37" i="74"/>
  <c r="VXN37" i="74"/>
  <c r="VXM37" i="74"/>
  <c r="VXL37" i="74"/>
  <c r="VXK37" i="74"/>
  <c r="VXJ37" i="74"/>
  <c r="VXI37" i="74"/>
  <c r="VXH37" i="74"/>
  <c r="VXG37" i="74"/>
  <c r="VXF37" i="74"/>
  <c r="VXE37" i="74"/>
  <c r="VXD37" i="74"/>
  <c r="VXC37" i="74"/>
  <c r="VXB37" i="74"/>
  <c r="VXA37" i="74"/>
  <c r="VWZ37" i="74"/>
  <c r="VWY37" i="74"/>
  <c r="VWX37" i="74"/>
  <c r="VWW37" i="74"/>
  <c r="VWV37" i="74"/>
  <c r="VWU37" i="74"/>
  <c r="VWT37" i="74"/>
  <c r="VWS37" i="74"/>
  <c r="VWR37" i="74"/>
  <c r="VWQ37" i="74"/>
  <c r="VWP37" i="74"/>
  <c r="VWO37" i="74"/>
  <c r="VWN37" i="74"/>
  <c r="VWM37" i="74"/>
  <c r="VWL37" i="74"/>
  <c r="VWK37" i="74"/>
  <c r="VWJ37" i="74"/>
  <c r="VWI37" i="74"/>
  <c r="VWH37" i="74"/>
  <c r="VWG37" i="74"/>
  <c r="VWF37" i="74"/>
  <c r="VWE37" i="74"/>
  <c r="VWD37" i="74"/>
  <c r="VWC37" i="74"/>
  <c r="VWB37" i="74"/>
  <c r="VWA37" i="74"/>
  <c r="VVZ37" i="74"/>
  <c r="VVY37" i="74"/>
  <c r="VVX37" i="74"/>
  <c r="VVW37" i="74"/>
  <c r="VVV37" i="74"/>
  <c r="VVU37" i="74"/>
  <c r="VVT37" i="74"/>
  <c r="VVS37" i="74"/>
  <c r="VVR37" i="74"/>
  <c r="VVQ37" i="74"/>
  <c r="VVP37" i="74"/>
  <c r="VVO37" i="74"/>
  <c r="VVN37" i="74"/>
  <c r="VVM37" i="74"/>
  <c r="VVL37" i="74"/>
  <c r="VVK37" i="74"/>
  <c r="VVJ37" i="74"/>
  <c r="VVI37" i="74"/>
  <c r="VVH37" i="74"/>
  <c r="VVG37" i="74"/>
  <c r="VVF37" i="74"/>
  <c r="VVE37" i="74"/>
  <c r="VVD37" i="74"/>
  <c r="VVC37" i="74"/>
  <c r="VVB37" i="74"/>
  <c r="VVA37" i="74"/>
  <c r="VUZ37" i="74"/>
  <c r="VUY37" i="74"/>
  <c r="VUX37" i="74"/>
  <c r="VUW37" i="74"/>
  <c r="VUV37" i="74"/>
  <c r="VUU37" i="74"/>
  <c r="VUT37" i="74"/>
  <c r="VUS37" i="74"/>
  <c r="VUR37" i="74"/>
  <c r="VUQ37" i="74"/>
  <c r="VUP37" i="74"/>
  <c r="VUO37" i="74"/>
  <c r="VUN37" i="74"/>
  <c r="VUM37" i="74"/>
  <c r="VUL37" i="74"/>
  <c r="VUK37" i="74"/>
  <c r="VUJ37" i="74"/>
  <c r="VUI37" i="74"/>
  <c r="VUH37" i="74"/>
  <c r="VUG37" i="74"/>
  <c r="VUF37" i="74"/>
  <c r="VUE37" i="74"/>
  <c r="VUD37" i="74"/>
  <c r="VUC37" i="74"/>
  <c r="VUB37" i="74"/>
  <c r="VUA37" i="74"/>
  <c r="VTZ37" i="74"/>
  <c r="VTY37" i="74"/>
  <c r="VTX37" i="74"/>
  <c r="VTW37" i="74"/>
  <c r="VTV37" i="74"/>
  <c r="VTU37" i="74"/>
  <c r="VTT37" i="74"/>
  <c r="VTS37" i="74"/>
  <c r="VTR37" i="74"/>
  <c r="VTQ37" i="74"/>
  <c r="VTP37" i="74"/>
  <c r="VTO37" i="74"/>
  <c r="VTN37" i="74"/>
  <c r="VTM37" i="74"/>
  <c r="VTL37" i="74"/>
  <c r="VTK37" i="74"/>
  <c r="VTJ37" i="74"/>
  <c r="VTI37" i="74"/>
  <c r="VTH37" i="74"/>
  <c r="VTG37" i="74"/>
  <c r="VTF37" i="74"/>
  <c r="VTE37" i="74"/>
  <c r="VTD37" i="74"/>
  <c r="VTC37" i="74"/>
  <c r="VTB37" i="74"/>
  <c r="VTA37" i="74"/>
  <c r="VSZ37" i="74"/>
  <c r="VSY37" i="74"/>
  <c r="VSX37" i="74"/>
  <c r="VSW37" i="74"/>
  <c r="VSV37" i="74"/>
  <c r="VSU37" i="74"/>
  <c r="VST37" i="74"/>
  <c r="VSS37" i="74"/>
  <c r="VSR37" i="74"/>
  <c r="VSQ37" i="74"/>
  <c r="VSP37" i="74"/>
  <c r="VSO37" i="74"/>
  <c r="VSN37" i="74"/>
  <c r="VSM37" i="74"/>
  <c r="VSL37" i="74"/>
  <c r="VSK37" i="74"/>
  <c r="VSJ37" i="74"/>
  <c r="VSI37" i="74"/>
  <c r="VSH37" i="74"/>
  <c r="VSG37" i="74"/>
  <c r="VSF37" i="74"/>
  <c r="VSE37" i="74"/>
  <c r="VSD37" i="74"/>
  <c r="VSC37" i="74"/>
  <c r="VSB37" i="74"/>
  <c r="VSA37" i="74"/>
  <c r="VRZ37" i="74"/>
  <c r="VRY37" i="74"/>
  <c r="VRX37" i="74"/>
  <c r="VRW37" i="74"/>
  <c r="VRV37" i="74"/>
  <c r="VRU37" i="74"/>
  <c r="VRT37" i="74"/>
  <c r="VRS37" i="74"/>
  <c r="VRR37" i="74"/>
  <c r="VRQ37" i="74"/>
  <c r="VRP37" i="74"/>
  <c r="VRO37" i="74"/>
  <c r="VRN37" i="74"/>
  <c r="VRM37" i="74"/>
  <c r="VRL37" i="74"/>
  <c r="VRK37" i="74"/>
  <c r="VRJ37" i="74"/>
  <c r="VRI37" i="74"/>
  <c r="VRH37" i="74"/>
  <c r="VRG37" i="74"/>
  <c r="VRF37" i="74"/>
  <c r="VRE37" i="74"/>
  <c r="VRD37" i="74"/>
  <c r="VRC37" i="74"/>
  <c r="VRB37" i="74"/>
  <c r="VRA37" i="74"/>
  <c r="VQZ37" i="74"/>
  <c r="VQY37" i="74"/>
  <c r="VQX37" i="74"/>
  <c r="VQW37" i="74"/>
  <c r="VQV37" i="74"/>
  <c r="VQU37" i="74"/>
  <c r="VQT37" i="74"/>
  <c r="VQS37" i="74"/>
  <c r="VQR37" i="74"/>
  <c r="VQQ37" i="74"/>
  <c r="VQP37" i="74"/>
  <c r="VQO37" i="74"/>
  <c r="VQN37" i="74"/>
  <c r="VQM37" i="74"/>
  <c r="VQL37" i="74"/>
  <c r="VQK37" i="74"/>
  <c r="VQJ37" i="74"/>
  <c r="VQI37" i="74"/>
  <c r="VQH37" i="74"/>
  <c r="VQG37" i="74"/>
  <c r="VQF37" i="74"/>
  <c r="VQE37" i="74"/>
  <c r="VQD37" i="74"/>
  <c r="VQC37" i="74"/>
  <c r="VQB37" i="74"/>
  <c r="VQA37" i="74"/>
  <c r="VPZ37" i="74"/>
  <c r="VPY37" i="74"/>
  <c r="VPX37" i="74"/>
  <c r="VPW37" i="74"/>
  <c r="VPV37" i="74"/>
  <c r="VPU37" i="74"/>
  <c r="VPT37" i="74"/>
  <c r="VPS37" i="74"/>
  <c r="VPR37" i="74"/>
  <c r="VPQ37" i="74"/>
  <c r="VPP37" i="74"/>
  <c r="VPO37" i="74"/>
  <c r="VPN37" i="74"/>
  <c r="VPM37" i="74"/>
  <c r="VPL37" i="74"/>
  <c r="VPK37" i="74"/>
  <c r="VPJ37" i="74"/>
  <c r="VPI37" i="74"/>
  <c r="VPH37" i="74"/>
  <c r="VPG37" i="74"/>
  <c r="VPF37" i="74"/>
  <c r="VPE37" i="74"/>
  <c r="VPD37" i="74"/>
  <c r="VPC37" i="74"/>
  <c r="VPB37" i="74"/>
  <c r="VPA37" i="74"/>
  <c r="VOZ37" i="74"/>
  <c r="VOY37" i="74"/>
  <c r="VOX37" i="74"/>
  <c r="VOW37" i="74"/>
  <c r="VOV37" i="74"/>
  <c r="VOU37" i="74"/>
  <c r="VOT37" i="74"/>
  <c r="VOS37" i="74"/>
  <c r="VOR37" i="74"/>
  <c r="VOQ37" i="74"/>
  <c r="VOP37" i="74"/>
  <c r="VOO37" i="74"/>
  <c r="VON37" i="74"/>
  <c r="VOM37" i="74"/>
  <c r="VOL37" i="74"/>
  <c r="VOK37" i="74"/>
  <c r="VOJ37" i="74"/>
  <c r="VOI37" i="74"/>
  <c r="VOH37" i="74"/>
  <c r="VOG37" i="74"/>
  <c r="VOF37" i="74"/>
  <c r="VOE37" i="74"/>
  <c r="VOD37" i="74"/>
  <c r="VOC37" i="74"/>
  <c r="VOB37" i="74"/>
  <c r="VOA37" i="74"/>
  <c r="VNZ37" i="74"/>
  <c r="VNY37" i="74"/>
  <c r="VNX37" i="74"/>
  <c r="VNW37" i="74"/>
  <c r="VNV37" i="74"/>
  <c r="VNU37" i="74"/>
  <c r="VNT37" i="74"/>
  <c r="VNS37" i="74"/>
  <c r="VNR37" i="74"/>
  <c r="VNQ37" i="74"/>
  <c r="VNP37" i="74"/>
  <c r="VNO37" i="74"/>
  <c r="VNN37" i="74"/>
  <c r="VNM37" i="74"/>
  <c r="VNL37" i="74"/>
  <c r="VNK37" i="74"/>
  <c r="VNJ37" i="74"/>
  <c r="VNI37" i="74"/>
  <c r="VNH37" i="74"/>
  <c r="VNG37" i="74"/>
  <c r="VNF37" i="74"/>
  <c r="VNE37" i="74"/>
  <c r="VND37" i="74"/>
  <c r="VNC37" i="74"/>
  <c r="VNB37" i="74"/>
  <c r="VNA37" i="74"/>
  <c r="VMZ37" i="74"/>
  <c r="VMY37" i="74"/>
  <c r="VMX37" i="74"/>
  <c r="VMW37" i="74"/>
  <c r="VMV37" i="74"/>
  <c r="VMU37" i="74"/>
  <c r="VMT37" i="74"/>
  <c r="VMS37" i="74"/>
  <c r="VMR37" i="74"/>
  <c r="VMQ37" i="74"/>
  <c r="VMP37" i="74"/>
  <c r="VMO37" i="74"/>
  <c r="VMN37" i="74"/>
  <c r="VMM37" i="74"/>
  <c r="VML37" i="74"/>
  <c r="VMK37" i="74"/>
  <c r="VMJ37" i="74"/>
  <c r="VMI37" i="74"/>
  <c r="VMH37" i="74"/>
  <c r="VMG37" i="74"/>
  <c r="VMF37" i="74"/>
  <c r="VME37" i="74"/>
  <c r="VMD37" i="74"/>
  <c r="VMC37" i="74"/>
  <c r="VMB37" i="74"/>
  <c r="VMA37" i="74"/>
  <c r="VLZ37" i="74"/>
  <c r="VLY37" i="74"/>
  <c r="VLX37" i="74"/>
  <c r="VLW37" i="74"/>
  <c r="VLV37" i="74"/>
  <c r="VLU37" i="74"/>
  <c r="VLT37" i="74"/>
  <c r="VLS37" i="74"/>
  <c r="VLR37" i="74"/>
  <c r="VLQ37" i="74"/>
  <c r="VLP37" i="74"/>
  <c r="VLO37" i="74"/>
  <c r="VLN37" i="74"/>
  <c r="VLM37" i="74"/>
  <c r="VLL37" i="74"/>
  <c r="VLK37" i="74"/>
  <c r="VLJ37" i="74"/>
  <c r="VLI37" i="74"/>
  <c r="VLH37" i="74"/>
  <c r="VLG37" i="74"/>
  <c r="VLF37" i="74"/>
  <c r="VLE37" i="74"/>
  <c r="VLD37" i="74"/>
  <c r="VLC37" i="74"/>
  <c r="VLB37" i="74"/>
  <c r="VLA37" i="74"/>
  <c r="VKZ37" i="74"/>
  <c r="VKY37" i="74"/>
  <c r="VKX37" i="74"/>
  <c r="VKW37" i="74"/>
  <c r="VKV37" i="74"/>
  <c r="VKU37" i="74"/>
  <c r="VKT37" i="74"/>
  <c r="VKS37" i="74"/>
  <c r="VKR37" i="74"/>
  <c r="VKQ37" i="74"/>
  <c r="VKP37" i="74"/>
  <c r="VKO37" i="74"/>
  <c r="VKN37" i="74"/>
  <c r="VKM37" i="74"/>
  <c r="VKL37" i="74"/>
  <c r="VKK37" i="74"/>
  <c r="VKJ37" i="74"/>
  <c r="VKI37" i="74"/>
  <c r="VKH37" i="74"/>
  <c r="VKG37" i="74"/>
  <c r="VKF37" i="74"/>
  <c r="VKE37" i="74"/>
  <c r="VKD37" i="74"/>
  <c r="VKC37" i="74"/>
  <c r="VKB37" i="74"/>
  <c r="VKA37" i="74"/>
  <c r="VJZ37" i="74"/>
  <c r="VJY37" i="74"/>
  <c r="VJX37" i="74"/>
  <c r="VJW37" i="74"/>
  <c r="VJV37" i="74"/>
  <c r="VJU37" i="74"/>
  <c r="VJT37" i="74"/>
  <c r="VJS37" i="74"/>
  <c r="VJR37" i="74"/>
  <c r="VJQ37" i="74"/>
  <c r="VJP37" i="74"/>
  <c r="VJO37" i="74"/>
  <c r="VJN37" i="74"/>
  <c r="VJM37" i="74"/>
  <c r="VJL37" i="74"/>
  <c r="VJK37" i="74"/>
  <c r="VJJ37" i="74"/>
  <c r="VJI37" i="74"/>
  <c r="VJH37" i="74"/>
  <c r="VJG37" i="74"/>
  <c r="VJF37" i="74"/>
  <c r="VJE37" i="74"/>
  <c r="VJD37" i="74"/>
  <c r="VJC37" i="74"/>
  <c r="VJB37" i="74"/>
  <c r="VJA37" i="74"/>
  <c r="VIZ37" i="74"/>
  <c r="VIY37" i="74"/>
  <c r="VIX37" i="74"/>
  <c r="VIW37" i="74"/>
  <c r="VIV37" i="74"/>
  <c r="VIU37" i="74"/>
  <c r="VIT37" i="74"/>
  <c r="VIS37" i="74"/>
  <c r="VIR37" i="74"/>
  <c r="VIQ37" i="74"/>
  <c r="VIP37" i="74"/>
  <c r="VIO37" i="74"/>
  <c r="VIN37" i="74"/>
  <c r="VIM37" i="74"/>
  <c r="VIL37" i="74"/>
  <c r="VIK37" i="74"/>
  <c r="VIJ37" i="74"/>
  <c r="VII37" i="74"/>
  <c r="VIH37" i="74"/>
  <c r="VIG37" i="74"/>
  <c r="VIF37" i="74"/>
  <c r="VIE37" i="74"/>
  <c r="VID37" i="74"/>
  <c r="VIC37" i="74"/>
  <c r="VIB37" i="74"/>
  <c r="VIA37" i="74"/>
  <c r="VHZ37" i="74"/>
  <c r="VHY37" i="74"/>
  <c r="VHX37" i="74"/>
  <c r="VHW37" i="74"/>
  <c r="VHV37" i="74"/>
  <c r="VHU37" i="74"/>
  <c r="VHT37" i="74"/>
  <c r="VHS37" i="74"/>
  <c r="VHR37" i="74"/>
  <c r="VHQ37" i="74"/>
  <c r="VHP37" i="74"/>
  <c r="VHO37" i="74"/>
  <c r="VHN37" i="74"/>
  <c r="VHM37" i="74"/>
  <c r="VHL37" i="74"/>
  <c r="VHK37" i="74"/>
  <c r="VHJ37" i="74"/>
  <c r="VHI37" i="74"/>
  <c r="VHH37" i="74"/>
  <c r="VHG37" i="74"/>
  <c r="VHF37" i="74"/>
  <c r="VHE37" i="74"/>
  <c r="VHD37" i="74"/>
  <c r="VHC37" i="74"/>
  <c r="VHB37" i="74"/>
  <c r="VHA37" i="74"/>
  <c r="VGZ37" i="74"/>
  <c r="VGY37" i="74"/>
  <c r="VGX37" i="74"/>
  <c r="VGW37" i="74"/>
  <c r="VGV37" i="74"/>
  <c r="VGU37" i="74"/>
  <c r="VGT37" i="74"/>
  <c r="VGS37" i="74"/>
  <c r="VGR37" i="74"/>
  <c r="VGQ37" i="74"/>
  <c r="VGP37" i="74"/>
  <c r="VGO37" i="74"/>
  <c r="VGN37" i="74"/>
  <c r="VGM37" i="74"/>
  <c r="VGL37" i="74"/>
  <c r="VGK37" i="74"/>
  <c r="VGJ37" i="74"/>
  <c r="VGI37" i="74"/>
  <c r="VGH37" i="74"/>
  <c r="VGG37" i="74"/>
  <c r="VGF37" i="74"/>
  <c r="VGE37" i="74"/>
  <c r="VGD37" i="74"/>
  <c r="VGC37" i="74"/>
  <c r="VGB37" i="74"/>
  <c r="VGA37" i="74"/>
  <c r="VFZ37" i="74"/>
  <c r="VFY37" i="74"/>
  <c r="VFX37" i="74"/>
  <c r="VFW37" i="74"/>
  <c r="VFV37" i="74"/>
  <c r="VFU37" i="74"/>
  <c r="VFT37" i="74"/>
  <c r="VFS37" i="74"/>
  <c r="VFR37" i="74"/>
  <c r="VFQ37" i="74"/>
  <c r="VFP37" i="74"/>
  <c r="VFO37" i="74"/>
  <c r="VFN37" i="74"/>
  <c r="VFM37" i="74"/>
  <c r="VFL37" i="74"/>
  <c r="VFK37" i="74"/>
  <c r="VFJ37" i="74"/>
  <c r="VFI37" i="74"/>
  <c r="VFH37" i="74"/>
  <c r="VFG37" i="74"/>
  <c r="VFF37" i="74"/>
  <c r="VFE37" i="74"/>
  <c r="VFD37" i="74"/>
  <c r="VFC37" i="74"/>
  <c r="VFB37" i="74"/>
  <c r="VFA37" i="74"/>
  <c r="VEZ37" i="74"/>
  <c r="VEY37" i="74"/>
  <c r="VEX37" i="74"/>
  <c r="VEW37" i="74"/>
  <c r="VEV37" i="74"/>
  <c r="VEU37" i="74"/>
  <c r="VET37" i="74"/>
  <c r="VES37" i="74"/>
  <c r="VER37" i="74"/>
  <c r="VEQ37" i="74"/>
  <c r="VEP37" i="74"/>
  <c r="VEO37" i="74"/>
  <c r="VEN37" i="74"/>
  <c r="VEM37" i="74"/>
  <c r="VEL37" i="74"/>
  <c r="VEK37" i="74"/>
  <c r="VEJ37" i="74"/>
  <c r="VEI37" i="74"/>
  <c r="VEH37" i="74"/>
  <c r="VEG37" i="74"/>
  <c r="VEF37" i="74"/>
  <c r="VEE37" i="74"/>
  <c r="VED37" i="74"/>
  <c r="VEC37" i="74"/>
  <c r="VEB37" i="74"/>
  <c r="VEA37" i="74"/>
  <c r="VDZ37" i="74"/>
  <c r="VDY37" i="74"/>
  <c r="VDX37" i="74"/>
  <c r="VDW37" i="74"/>
  <c r="VDV37" i="74"/>
  <c r="VDU37" i="74"/>
  <c r="VDT37" i="74"/>
  <c r="VDS37" i="74"/>
  <c r="VDR37" i="74"/>
  <c r="VDQ37" i="74"/>
  <c r="VDP37" i="74"/>
  <c r="VDO37" i="74"/>
  <c r="VDN37" i="74"/>
  <c r="VDM37" i="74"/>
  <c r="VDL37" i="74"/>
  <c r="VDK37" i="74"/>
  <c r="VDJ37" i="74"/>
  <c r="VDI37" i="74"/>
  <c r="VDH37" i="74"/>
  <c r="VDG37" i="74"/>
  <c r="VDF37" i="74"/>
  <c r="VDE37" i="74"/>
  <c r="VDD37" i="74"/>
  <c r="VDC37" i="74"/>
  <c r="VDB37" i="74"/>
  <c r="VDA37" i="74"/>
  <c r="VCZ37" i="74"/>
  <c r="VCY37" i="74"/>
  <c r="VCX37" i="74"/>
  <c r="VCW37" i="74"/>
  <c r="VCV37" i="74"/>
  <c r="VCU37" i="74"/>
  <c r="VCT37" i="74"/>
  <c r="VCS37" i="74"/>
  <c r="VCR37" i="74"/>
  <c r="VCQ37" i="74"/>
  <c r="VCP37" i="74"/>
  <c r="VCO37" i="74"/>
  <c r="VCN37" i="74"/>
  <c r="VCM37" i="74"/>
  <c r="VCL37" i="74"/>
  <c r="VCK37" i="74"/>
  <c r="VCJ37" i="74"/>
  <c r="VCI37" i="74"/>
  <c r="VCH37" i="74"/>
  <c r="VCG37" i="74"/>
  <c r="VCF37" i="74"/>
  <c r="VCE37" i="74"/>
  <c r="VCD37" i="74"/>
  <c r="VCC37" i="74"/>
  <c r="VCB37" i="74"/>
  <c r="VCA37" i="74"/>
  <c r="VBZ37" i="74"/>
  <c r="VBY37" i="74"/>
  <c r="VBX37" i="74"/>
  <c r="VBW37" i="74"/>
  <c r="VBV37" i="74"/>
  <c r="VBU37" i="74"/>
  <c r="VBT37" i="74"/>
  <c r="VBS37" i="74"/>
  <c r="VBR37" i="74"/>
  <c r="VBQ37" i="74"/>
  <c r="VBP37" i="74"/>
  <c r="VBO37" i="74"/>
  <c r="VBN37" i="74"/>
  <c r="VBM37" i="74"/>
  <c r="VBL37" i="74"/>
  <c r="VBK37" i="74"/>
  <c r="VBJ37" i="74"/>
  <c r="VBI37" i="74"/>
  <c r="VBH37" i="74"/>
  <c r="VBG37" i="74"/>
  <c r="VBF37" i="74"/>
  <c r="VBE37" i="74"/>
  <c r="VBD37" i="74"/>
  <c r="VBC37" i="74"/>
  <c r="VBB37" i="74"/>
  <c r="VBA37" i="74"/>
  <c r="VAZ37" i="74"/>
  <c r="VAY37" i="74"/>
  <c r="VAX37" i="74"/>
  <c r="VAW37" i="74"/>
  <c r="VAV37" i="74"/>
  <c r="VAU37" i="74"/>
  <c r="VAT37" i="74"/>
  <c r="VAS37" i="74"/>
  <c r="VAR37" i="74"/>
  <c r="VAQ37" i="74"/>
  <c r="VAP37" i="74"/>
  <c r="VAO37" i="74"/>
  <c r="VAN37" i="74"/>
  <c r="VAM37" i="74"/>
  <c r="VAL37" i="74"/>
  <c r="VAK37" i="74"/>
  <c r="VAJ37" i="74"/>
  <c r="VAI37" i="74"/>
  <c r="VAH37" i="74"/>
  <c r="VAG37" i="74"/>
  <c r="VAF37" i="74"/>
  <c r="VAE37" i="74"/>
  <c r="VAD37" i="74"/>
  <c r="VAC37" i="74"/>
  <c r="VAB37" i="74"/>
  <c r="VAA37" i="74"/>
  <c r="UZZ37" i="74"/>
  <c r="UZY37" i="74"/>
  <c r="UZX37" i="74"/>
  <c r="UZW37" i="74"/>
  <c r="UZV37" i="74"/>
  <c r="UZU37" i="74"/>
  <c r="UZT37" i="74"/>
  <c r="UZS37" i="74"/>
  <c r="UZR37" i="74"/>
  <c r="UZQ37" i="74"/>
  <c r="UZP37" i="74"/>
  <c r="UZO37" i="74"/>
  <c r="UZN37" i="74"/>
  <c r="UZM37" i="74"/>
  <c r="UZL37" i="74"/>
  <c r="UZK37" i="74"/>
  <c r="UZJ37" i="74"/>
  <c r="UZI37" i="74"/>
  <c r="UZH37" i="74"/>
  <c r="UZG37" i="74"/>
  <c r="UZF37" i="74"/>
  <c r="UZE37" i="74"/>
  <c r="UZD37" i="74"/>
  <c r="UZC37" i="74"/>
  <c r="UZB37" i="74"/>
  <c r="UZA37" i="74"/>
  <c r="UYZ37" i="74"/>
  <c r="UYY37" i="74"/>
  <c r="UYX37" i="74"/>
  <c r="UYW37" i="74"/>
  <c r="UYV37" i="74"/>
  <c r="UYU37" i="74"/>
  <c r="UYT37" i="74"/>
  <c r="UYS37" i="74"/>
  <c r="UYR37" i="74"/>
  <c r="UYQ37" i="74"/>
  <c r="UYP37" i="74"/>
  <c r="UYO37" i="74"/>
  <c r="UYN37" i="74"/>
  <c r="UYM37" i="74"/>
  <c r="UYL37" i="74"/>
  <c r="UYK37" i="74"/>
  <c r="UYJ37" i="74"/>
  <c r="UYI37" i="74"/>
  <c r="UYH37" i="74"/>
  <c r="UYG37" i="74"/>
  <c r="UYF37" i="74"/>
  <c r="UYE37" i="74"/>
  <c r="UYD37" i="74"/>
  <c r="UYC37" i="74"/>
  <c r="UYB37" i="74"/>
  <c r="UYA37" i="74"/>
  <c r="UXZ37" i="74"/>
  <c r="UXY37" i="74"/>
  <c r="UXX37" i="74"/>
  <c r="UXW37" i="74"/>
  <c r="UXV37" i="74"/>
  <c r="UXU37" i="74"/>
  <c r="UXT37" i="74"/>
  <c r="UXS37" i="74"/>
  <c r="UXR37" i="74"/>
  <c r="UXQ37" i="74"/>
  <c r="UXP37" i="74"/>
  <c r="UXO37" i="74"/>
  <c r="UXN37" i="74"/>
  <c r="UXM37" i="74"/>
  <c r="UXL37" i="74"/>
  <c r="UXK37" i="74"/>
  <c r="UXJ37" i="74"/>
  <c r="UXI37" i="74"/>
  <c r="UXH37" i="74"/>
  <c r="UXG37" i="74"/>
  <c r="UXF37" i="74"/>
  <c r="UXE37" i="74"/>
  <c r="UXD37" i="74"/>
  <c r="UXC37" i="74"/>
  <c r="UXB37" i="74"/>
  <c r="UXA37" i="74"/>
  <c r="UWZ37" i="74"/>
  <c r="UWY37" i="74"/>
  <c r="UWX37" i="74"/>
  <c r="UWW37" i="74"/>
  <c r="UWV37" i="74"/>
  <c r="UWU37" i="74"/>
  <c r="UWT37" i="74"/>
  <c r="UWS37" i="74"/>
  <c r="UWR37" i="74"/>
  <c r="UWQ37" i="74"/>
  <c r="UWP37" i="74"/>
  <c r="UWO37" i="74"/>
  <c r="UWN37" i="74"/>
  <c r="UWM37" i="74"/>
  <c r="UWL37" i="74"/>
  <c r="UWK37" i="74"/>
  <c r="UWJ37" i="74"/>
  <c r="UWI37" i="74"/>
  <c r="UWH37" i="74"/>
  <c r="UWG37" i="74"/>
  <c r="UWF37" i="74"/>
  <c r="UWE37" i="74"/>
  <c r="UWD37" i="74"/>
  <c r="UWC37" i="74"/>
  <c r="UWB37" i="74"/>
  <c r="UWA37" i="74"/>
  <c r="UVZ37" i="74"/>
  <c r="UVY37" i="74"/>
  <c r="UVX37" i="74"/>
  <c r="UVW37" i="74"/>
  <c r="UVV37" i="74"/>
  <c r="UVU37" i="74"/>
  <c r="UVT37" i="74"/>
  <c r="UVS37" i="74"/>
  <c r="UVR37" i="74"/>
  <c r="UVQ37" i="74"/>
  <c r="UVP37" i="74"/>
  <c r="UVO37" i="74"/>
  <c r="UVN37" i="74"/>
  <c r="UVM37" i="74"/>
  <c r="UVL37" i="74"/>
  <c r="UVK37" i="74"/>
  <c r="UVJ37" i="74"/>
  <c r="UVI37" i="74"/>
  <c r="UVH37" i="74"/>
  <c r="UVG37" i="74"/>
  <c r="UVF37" i="74"/>
  <c r="UVE37" i="74"/>
  <c r="UVD37" i="74"/>
  <c r="UVC37" i="74"/>
  <c r="UVB37" i="74"/>
  <c r="UVA37" i="74"/>
  <c r="UUZ37" i="74"/>
  <c r="UUY37" i="74"/>
  <c r="UUX37" i="74"/>
  <c r="UUW37" i="74"/>
  <c r="UUV37" i="74"/>
  <c r="UUU37" i="74"/>
  <c r="UUT37" i="74"/>
  <c r="UUS37" i="74"/>
  <c r="UUR37" i="74"/>
  <c r="UUQ37" i="74"/>
  <c r="UUP37" i="74"/>
  <c r="UUO37" i="74"/>
  <c r="UUN37" i="74"/>
  <c r="UUM37" i="74"/>
  <c r="UUL37" i="74"/>
  <c r="UUK37" i="74"/>
  <c r="UUJ37" i="74"/>
  <c r="UUI37" i="74"/>
  <c r="UUH37" i="74"/>
  <c r="UUG37" i="74"/>
  <c r="UUF37" i="74"/>
  <c r="UUE37" i="74"/>
  <c r="UUD37" i="74"/>
  <c r="UUC37" i="74"/>
  <c r="UUB37" i="74"/>
  <c r="UUA37" i="74"/>
  <c r="UTZ37" i="74"/>
  <c r="UTY37" i="74"/>
  <c r="UTX37" i="74"/>
  <c r="UTW37" i="74"/>
  <c r="UTV37" i="74"/>
  <c r="UTU37" i="74"/>
  <c r="UTT37" i="74"/>
  <c r="UTS37" i="74"/>
  <c r="UTR37" i="74"/>
  <c r="UTQ37" i="74"/>
  <c r="UTP37" i="74"/>
  <c r="UTO37" i="74"/>
  <c r="UTN37" i="74"/>
  <c r="UTM37" i="74"/>
  <c r="UTL37" i="74"/>
  <c r="UTK37" i="74"/>
  <c r="UTJ37" i="74"/>
  <c r="UTI37" i="74"/>
  <c r="UTH37" i="74"/>
  <c r="UTG37" i="74"/>
  <c r="UTF37" i="74"/>
  <c r="UTE37" i="74"/>
  <c r="UTD37" i="74"/>
  <c r="UTC37" i="74"/>
  <c r="UTB37" i="74"/>
  <c r="UTA37" i="74"/>
  <c r="USZ37" i="74"/>
  <c r="USY37" i="74"/>
  <c r="USX37" i="74"/>
  <c r="USW37" i="74"/>
  <c r="USV37" i="74"/>
  <c r="USU37" i="74"/>
  <c r="UST37" i="74"/>
  <c r="USS37" i="74"/>
  <c r="USR37" i="74"/>
  <c r="USQ37" i="74"/>
  <c r="USP37" i="74"/>
  <c r="USO37" i="74"/>
  <c r="USN37" i="74"/>
  <c r="USM37" i="74"/>
  <c r="USL37" i="74"/>
  <c r="USK37" i="74"/>
  <c r="USJ37" i="74"/>
  <c r="USI37" i="74"/>
  <c r="USH37" i="74"/>
  <c r="USG37" i="74"/>
  <c r="USF37" i="74"/>
  <c r="USE37" i="74"/>
  <c r="USD37" i="74"/>
  <c r="USC37" i="74"/>
  <c r="USB37" i="74"/>
  <c r="USA37" i="74"/>
  <c r="URZ37" i="74"/>
  <c r="URY37" i="74"/>
  <c r="URX37" i="74"/>
  <c r="URW37" i="74"/>
  <c r="URV37" i="74"/>
  <c r="URU37" i="74"/>
  <c r="URT37" i="74"/>
  <c r="URS37" i="74"/>
  <c r="URR37" i="74"/>
  <c r="URQ37" i="74"/>
  <c r="URP37" i="74"/>
  <c r="URO37" i="74"/>
  <c r="URN37" i="74"/>
  <c r="URM37" i="74"/>
  <c r="URL37" i="74"/>
  <c r="URK37" i="74"/>
  <c r="URJ37" i="74"/>
  <c r="URI37" i="74"/>
  <c r="URH37" i="74"/>
  <c r="URG37" i="74"/>
  <c r="URF37" i="74"/>
  <c r="URE37" i="74"/>
  <c r="URD37" i="74"/>
  <c r="URC37" i="74"/>
  <c r="URB37" i="74"/>
  <c r="URA37" i="74"/>
  <c r="UQZ37" i="74"/>
  <c r="UQY37" i="74"/>
  <c r="UQX37" i="74"/>
  <c r="UQW37" i="74"/>
  <c r="UQV37" i="74"/>
  <c r="UQU37" i="74"/>
  <c r="UQT37" i="74"/>
  <c r="UQS37" i="74"/>
  <c r="UQR37" i="74"/>
  <c r="UQQ37" i="74"/>
  <c r="UQP37" i="74"/>
  <c r="UQO37" i="74"/>
  <c r="UQN37" i="74"/>
  <c r="UQM37" i="74"/>
  <c r="UQL37" i="74"/>
  <c r="UQK37" i="74"/>
  <c r="UQJ37" i="74"/>
  <c r="UQI37" i="74"/>
  <c r="UQH37" i="74"/>
  <c r="UQG37" i="74"/>
  <c r="UQF37" i="74"/>
  <c r="UQE37" i="74"/>
  <c r="UQD37" i="74"/>
  <c r="UQC37" i="74"/>
  <c r="UQB37" i="74"/>
  <c r="UQA37" i="74"/>
  <c r="UPZ37" i="74"/>
  <c r="UPY37" i="74"/>
  <c r="UPX37" i="74"/>
  <c r="UPW37" i="74"/>
  <c r="UPV37" i="74"/>
  <c r="UPU37" i="74"/>
  <c r="UPT37" i="74"/>
  <c r="UPS37" i="74"/>
  <c r="UPR37" i="74"/>
  <c r="UPQ37" i="74"/>
  <c r="UPP37" i="74"/>
  <c r="UPO37" i="74"/>
  <c r="UPN37" i="74"/>
  <c r="UPM37" i="74"/>
  <c r="UPL37" i="74"/>
  <c r="UPK37" i="74"/>
  <c r="UPJ37" i="74"/>
  <c r="UPI37" i="74"/>
  <c r="UPH37" i="74"/>
  <c r="UPG37" i="74"/>
  <c r="UPF37" i="74"/>
  <c r="UPE37" i="74"/>
  <c r="UPD37" i="74"/>
  <c r="UPC37" i="74"/>
  <c r="UPB37" i="74"/>
  <c r="UPA37" i="74"/>
  <c r="UOZ37" i="74"/>
  <c r="UOY37" i="74"/>
  <c r="UOX37" i="74"/>
  <c r="UOW37" i="74"/>
  <c r="UOV37" i="74"/>
  <c r="UOU37" i="74"/>
  <c r="UOT37" i="74"/>
  <c r="UOS37" i="74"/>
  <c r="UOR37" i="74"/>
  <c r="UOQ37" i="74"/>
  <c r="UOP37" i="74"/>
  <c r="UOO37" i="74"/>
  <c r="UON37" i="74"/>
  <c r="UOM37" i="74"/>
  <c r="UOL37" i="74"/>
  <c r="UOK37" i="74"/>
  <c r="UOJ37" i="74"/>
  <c r="UOI37" i="74"/>
  <c r="UOH37" i="74"/>
  <c r="UOG37" i="74"/>
  <c r="UOF37" i="74"/>
  <c r="UOE37" i="74"/>
  <c r="UOD37" i="74"/>
  <c r="UOC37" i="74"/>
  <c r="UOB37" i="74"/>
  <c r="UOA37" i="74"/>
  <c r="UNZ37" i="74"/>
  <c r="UNY37" i="74"/>
  <c r="UNX37" i="74"/>
  <c r="UNW37" i="74"/>
  <c r="UNV37" i="74"/>
  <c r="UNU37" i="74"/>
  <c r="UNT37" i="74"/>
  <c r="UNS37" i="74"/>
  <c r="UNR37" i="74"/>
  <c r="UNQ37" i="74"/>
  <c r="UNP37" i="74"/>
  <c r="UNO37" i="74"/>
  <c r="UNN37" i="74"/>
  <c r="UNM37" i="74"/>
  <c r="UNL37" i="74"/>
  <c r="UNK37" i="74"/>
  <c r="UNJ37" i="74"/>
  <c r="UNI37" i="74"/>
  <c r="UNH37" i="74"/>
  <c r="UNG37" i="74"/>
  <c r="UNF37" i="74"/>
  <c r="UNE37" i="74"/>
  <c r="UND37" i="74"/>
  <c r="UNC37" i="74"/>
  <c r="UNB37" i="74"/>
  <c r="UNA37" i="74"/>
  <c r="UMZ37" i="74"/>
  <c r="UMY37" i="74"/>
  <c r="UMX37" i="74"/>
  <c r="UMW37" i="74"/>
  <c r="UMV37" i="74"/>
  <c r="UMU37" i="74"/>
  <c r="UMT37" i="74"/>
  <c r="UMS37" i="74"/>
  <c r="UMR37" i="74"/>
  <c r="UMQ37" i="74"/>
  <c r="UMP37" i="74"/>
  <c r="UMO37" i="74"/>
  <c r="UMN37" i="74"/>
  <c r="UMM37" i="74"/>
  <c r="UML37" i="74"/>
  <c r="UMK37" i="74"/>
  <c r="UMJ37" i="74"/>
  <c r="UMI37" i="74"/>
  <c r="UMH37" i="74"/>
  <c r="UMG37" i="74"/>
  <c r="UMF37" i="74"/>
  <c r="UME37" i="74"/>
  <c r="UMD37" i="74"/>
  <c r="UMC37" i="74"/>
  <c r="UMB37" i="74"/>
  <c r="UMA37" i="74"/>
  <c r="ULZ37" i="74"/>
  <c r="ULY37" i="74"/>
  <c r="ULX37" i="74"/>
  <c r="ULW37" i="74"/>
  <c r="ULV37" i="74"/>
  <c r="ULU37" i="74"/>
  <c r="ULT37" i="74"/>
  <c r="ULS37" i="74"/>
  <c r="ULR37" i="74"/>
  <c r="ULQ37" i="74"/>
  <c r="ULP37" i="74"/>
  <c r="ULO37" i="74"/>
  <c r="ULN37" i="74"/>
  <c r="ULM37" i="74"/>
  <c r="ULL37" i="74"/>
  <c r="ULK37" i="74"/>
  <c r="ULJ37" i="74"/>
  <c r="ULI37" i="74"/>
  <c r="ULH37" i="74"/>
  <c r="ULG37" i="74"/>
  <c r="ULF37" i="74"/>
  <c r="ULE37" i="74"/>
  <c r="ULD37" i="74"/>
  <c r="ULC37" i="74"/>
  <c r="ULB37" i="74"/>
  <c r="ULA37" i="74"/>
  <c r="UKZ37" i="74"/>
  <c r="UKY37" i="74"/>
  <c r="UKX37" i="74"/>
  <c r="UKW37" i="74"/>
  <c r="UKV37" i="74"/>
  <c r="UKU37" i="74"/>
  <c r="UKT37" i="74"/>
  <c r="UKS37" i="74"/>
  <c r="UKR37" i="74"/>
  <c r="UKQ37" i="74"/>
  <c r="UKP37" i="74"/>
  <c r="UKO37" i="74"/>
  <c r="UKN37" i="74"/>
  <c r="UKM37" i="74"/>
  <c r="UKL37" i="74"/>
  <c r="UKK37" i="74"/>
  <c r="UKJ37" i="74"/>
  <c r="UKI37" i="74"/>
  <c r="UKH37" i="74"/>
  <c r="UKG37" i="74"/>
  <c r="UKF37" i="74"/>
  <c r="UKE37" i="74"/>
  <c r="UKD37" i="74"/>
  <c r="UKC37" i="74"/>
  <c r="UKB37" i="74"/>
  <c r="UKA37" i="74"/>
  <c r="UJZ37" i="74"/>
  <c r="UJY37" i="74"/>
  <c r="UJX37" i="74"/>
  <c r="UJW37" i="74"/>
  <c r="UJV37" i="74"/>
  <c r="UJU37" i="74"/>
  <c r="UJT37" i="74"/>
  <c r="UJS37" i="74"/>
  <c r="UJR37" i="74"/>
  <c r="UJQ37" i="74"/>
  <c r="UJP37" i="74"/>
  <c r="UJO37" i="74"/>
  <c r="UJN37" i="74"/>
  <c r="UJM37" i="74"/>
  <c r="UJL37" i="74"/>
  <c r="UJK37" i="74"/>
  <c r="UJJ37" i="74"/>
  <c r="UJI37" i="74"/>
  <c r="UJH37" i="74"/>
  <c r="UJG37" i="74"/>
  <c r="UJF37" i="74"/>
  <c r="UJE37" i="74"/>
  <c r="UJD37" i="74"/>
  <c r="UJC37" i="74"/>
  <c r="UJB37" i="74"/>
  <c r="UJA37" i="74"/>
  <c r="UIZ37" i="74"/>
  <c r="UIY37" i="74"/>
  <c r="UIX37" i="74"/>
  <c r="UIW37" i="74"/>
  <c r="UIV37" i="74"/>
  <c r="UIU37" i="74"/>
  <c r="UIT37" i="74"/>
  <c r="UIS37" i="74"/>
  <c r="UIR37" i="74"/>
  <c r="UIQ37" i="74"/>
  <c r="UIP37" i="74"/>
  <c r="UIO37" i="74"/>
  <c r="UIN37" i="74"/>
  <c r="UIM37" i="74"/>
  <c r="UIL37" i="74"/>
  <c r="UIK37" i="74"/>
  <c r="UIJ37" i="74"/>
  <c r="UII37" i="74"/>
  <c r="UIH37" i="74"/>
  <c r="UIG37" i="74"/>
  <c r="UIF37" i="74"/>
  <c r="UIE37" i="74"/>
  <c r="UID37" i="74"/>
  <c r="UIC37" i="74"/>
  <c r="UIB37" i="74"/>
  <c r="UIA37" i="74"/>
  <c r="UHZ37" i="74"/>
  <c r="UHY37" i="74"/>
  <c r="UHX37" i="74"/>
  <c r="UHW37" i="74"/>
  <c r="UHV37" i="74"/>
  <c r="UHU37" i="74"/>
  <c r="UHT37" i="74"/>
  <c r="UHS37" i="74"/>
  <c r="UHR37" i="74"/>
  <c r="UHQ37" i="74"/>
  <c r="UHP37" i="74"/>
  <c r="UHO37" i="74"/>
  <c r="UHN37" i="74"/>
  <c r="UHM37" i="74"/>
  <c r="UHL37" i="74"/>
  <c r="UHK37" i="74"/>
  <c r="UHJ37" i="74"/>
  <c r="UHI37" i="74"/>
  <c r="UHH37" i="74"/>
  <c r="UHG37" i="74"/>
  <c r="UHF37" i="74"/>
  <c r="UHE37" i="74"/>
  <c r="UHD37" i="74"/>
  <c r="UHC37" i="74"/>
  <c r="UHB37" i="74"/>
  <c r="UHA37" i="74"/>
  <c r="UGZ37" i="74"/>
  <c r="UGY37" i="74"/>
  <c r="UGX37" i="74"/>
  <c r="UGW37" i="74"/>
  <c r="UGV37" i="74"/>
  <c r="UGU37" i="74"/>
  <c r="UGT37" i="74"/>
  <c r="UGS37" i="74"/>
  <c r="UGR37" i="74"/>
  <c r="UGQ37" i="74"/>
  <c r="UGP37" i="74"/>
  <c r="UGO37" i="74"/>
  <c r="UGN37" i="74"/>
  <c r="UGM37" i="74"/>
  <c r="UGL37" i="74"/>
  <c r="UGK37" i="74"/>
  <c r="UGJ37" i="74"/>
  <c r="UGI37" i="74"/>
  <c r="UGH37" i="74"/>
  <c r="UGG37" i="74"/>
  <c r="UGF37" i="74"/>
  <c r="UGE37" i="74"/>
  <c r="UGD37" i="74"/>
  <c r="UGC37" i="74"/>
  <c r="UGB37" i="74"/>
  <c r="UGA37" i="74"/>
  <c r="UFZ37" i="74"/>
  <c r="UFY37" i="74"/>
  <c r="UFX37" i="74"/>
  <c r="UFW37" i="74"/>
  <c r="UFV37" i="74"/>
  <c r="UFU37" i="74"/>
  <c r="UFT37" i="74"/>
  <c r="UFS37" i="74"/>
  <c r="UFR37" i="74"/>
  <c r="UFQ37" i="74"/>
  <c r="UFP37" i="74"/>
  <c r="UFO37" i="74"/>
  <c r="UFN37" i="74"/>
  <c r="UFM37" i="74"/>
  <c r="UFL37" i="74"/>
  <c r="UFK37" i="74"/>
  <c r="UFJ37" i="74"/>
  <c r="UFI37" i="74"/>
  <c r="UFH37" i="74"/>
  <c r="UFG37" i="74"/>
  <c r="UFF37" i="74"/>
  <c r="UFE37" i="74"/>
  <c r="UFD37" i="74"/>
  <c r="UFC37" i="74"/>
  <c r="UFB37" i="74"/>
  <c r="UFA37" i="74"/>
  <c r="UEZ37" i="74"/>
  <c r="UEY37" i="74"/>
  <c r="UEX37" i="74"/>
  <c r="UEW37" i="74"/>
  <c r="UEV37" i="74"/>
  <c r="UEU37" i="74"/>
  <c r="UET37" i="74"/>
  <c r="UES37" i="74"/>
  <c r="UER37" i="74"/>
  <c r="UEQ37" i="74"/>
  <c r="UEP37" i="74"/>
  <c r="UEO37" i="74"/>
  <c r="UEN37" i="74"/>
  <c r="UEM37" i="74"/>
  <c r="UEL37" i="74"/>
  <c r="UEK37" i="74"/>
  <c r="UEJ37" i="74"/>
  <c r="UEI37" i="74"/>
  <c r="UEH37" i="74"/>
  <c r="UEG37" i="74"/>
  <c r="UEF37" i="74"/>
  <c r="UEE37" i="74"/>
  <c r="UED37" i="74"/>
  <c r="UEC37" i="74"/>
  <c r="UEB37" i="74"/>
  <c r="UEA37" i="74"/>
  <c r="UDZ37" i="74"/>
  <c r="UDY37" i="74"/>
  <c r="UDX37" i="74"/>
  <c r="UDW37" i="74"/>
  <c r="UDV37" i="74"/>
  <c r="UDU37" i="74"/>
  <c r="UDT37" i="74"/>
  <c r="UDS37" i="74"/>
  <c r="UDR37" i="74"/>
  <c r="UDQ37" i="74"/>
  <c r="UDP37" i="74"/>
  <c r="UDO37" i="74"/>
  <c r="UDN37" i="74"/>
  <c r="UDM37" i="74"/>
  <c r="UDL37" i="74"/>
  <c r="UDK37" i="74"/>
  <c r="UDJ37" i="74"/>
  <c r="UDI37" i="74"/>
  <c r="UDH37" i="74"/>
  <c r="UDG37" i="74"/>
  <c r="UDF37" i="74"/>
  <c r="UDE37" i="74"/>
  <c r="UDD37" i="74"/>
  <c r="UDC37" i="74"/>
  <c r="UDB37" i="74"/>
  <c r="UDA37" i="74"/>
  <c r="UCZ37" i="74"/>
  <c r="UCY37" i="74"/>
  <c r="UCX37" i="74"/>
  <c r="UCW37" i="74"/>
  <c r="UCV37" i="74"/>
  <c r="UCU37" i="74"/>
  <c r="UCT37" i="74"/>
  <c r="UCS37" i="74"/>
  <c r="UCR37" i="74"/>
  <c r="UCQ37" i="74"/>
  <c r="UCP37" i="74"/>
  <c r="UCO37" i="74"/>
  <c r="UCN37" i="74"/>
  <c r="UCM37" i="74"/>
  <c r="UCL37" i="74"/>
  <c r="UCK37" i="74"/>
  <c r="UCJ37" i="74"/>
  <c r="UCI37" i="74"/>
  <c r="UCH37" i="74"/>
  <c r="UCG37" i="74"/>
  <c r="UCF37" i="74"/>
  <c r="UCE37" i="74"/>
  <c r="UCD37" i="74"/>
  <c r="UCC37" i="74"/>
  <c r="UCB37" i="74"/>
  <c r="UCA37" i="74"/>
  <c r="UBZ37" i="74"/>
  <c r="UBY37" i="74"/>
  <c r="UBX37" i="74"/>
  <c r="UBW37" i="74"/>
  <c r="UBV37" i="74"/>
  <c r="UBU37" i="74"/>
  <c r="UBT37" i="74"/>
  <c r="UBS37" i="74"/>
  <c r="UBR37" i="74"/>
  <c r="UBQ37" i="74"/>
  <c r="UBP37" i="74"/>
  <c r="UBO37" i="74"/>
  <c r="UBN37" i="74"/>
  <c r="UBM37" i="74"/>
  <c r="UBL37" i="74"/>
  <c r="UBK37" i="74"/>
  <c r="UBJ37" i="74"/>
  <c r="UBI37" i="74"/>
  <c r="UBH37" i="74"/>
  <c r="UBG37" i="74"/>
  <c r="UBF37" i="74"/>
  <c r="UBE37" i="74"/>
  <c r="UBD37" i="74"/>
  <c r="UBC37" i="74"/>
  <c r="UBB37" i="74"/>
  <c r="UBA37" i="74"/>
  <c r="UAZ37" i="74"/>
  <c r="UAY37" i="74"/>
  <c r="UAX37" i="74"/>
  <c r="UAW37" i="74"/>
  <c r="UAV37" i="74"/>
  <c r="UAU37" i="74"/>
  <c r="UAT37" i="74"/>
  <c r="UAS37" i="74"/>
  <c r="UAR37" i="74"/>
  <c r="UAQ37" i="74"/>
  <c r="UAP37" i="74"/>
  <c r="UAO37" i="74"/>
  <c r="UAN37" i="74"/>
  <c r="UAM37" i="74"/>
  <c r="UAL37" i="74"/>
  <c r="UAK37" i="74"/>
  <c r="UAJ37" i="74"/>
  <c r="UAI37" i="74"/>
  <c r="UAH37" i="74"/>
  <c r="UAG37" i="74"/>
  <c r="UAF37" i="74"/>
  <c r="UAE37" i="74"/>
  <c r="UAD37" i="74"/>
  <c r="UAC37" i="74"/>
  <c r="UAB37" i="74"/>
  <c r="UAA37" i="74"/>
  <c r="TZZ37" i="74"/>
  <c r="TZY37" i="74"/>
  <c r="TZX37" i="74"/>
  <c r="TZW37" i="74"/>
  <c r="TZV37" i="74"/>
  <c r="TZU37" i="74"/>
  <c r="TZT37" i="74"/>
  <c r="TZS37" i="74"/>
  <c r="TZR37" i="74"/>
  <c r="TZQ37" i="74"/>
  <c r="TZP37" i="74"/>
  <c r="TZO37" i="74"/>
  <c r="TZN37" i="74"/>
  <c r="TZM37" i="74"/>
  <c r="TZL37" i="74"/>
  <c r="TZK37" i="74"/>
  <c r="TZJ37" i="74"/>
  <c r="TZI37" i="74"/>
  <c r="TZH37" i="74"/>
  <c r="TZG37" i="74"/>
  <c r="TZF37" i="74"/>
  <c r="TZE37" i="74"/>
  <c r="TZD37" i="74"/>
  <c r="TZC37" i="74"/>
  <c r="TZB37" i="74"/>
  <c r="TZA37" i="74"/>
  <c r="TYZ37" i="74"/>
  <c r="TYY37" i="74"/>
  <c r="TYX37" i="74"/>
  <c r="TYW37" i="74"/>
  <c r="TYV37" i="74"/>
  <c r="TYU37" i="74"/>
  <c r="TYT37" i="74"/>
  <c r="TYS37" i="74"/>
  <c r="TYR37" i="74"/>
  <c r="TYQ37" i="74"/>
  <c r="TYP37" i="74"/>
  <c r="TYO37" i="74"/>
  <c r="TYN37" i="74"/>
  <c r="TYM37" i="74"/>
  <c r="TYL37" i="74"/>
  <c r="TYK37" i="74"/>
  <c r="TYJ37" i="74"/>
  <c r="TYI37" i="74"/>
  <c r="TYH37" i="74"/>
  <c r="TYG37" i="74"/>
  <c r="TYF37" i="74"/>
  <c r="TYE37" i="74"/>
  <c r="TYD37" i="74"/>
  <c r="TYC37" i="74"/>
  <c r="TYB37" i="74"/>
  <c r="TYA37" i="74"/>
  <c r="TXZ37" i="74"/>
  <c r="TXY37" i="74"/>
  <c r="TXX37" i="74"/>
  <c r="TXW37" i="74"/>
  <c r="TXV37" i="74"/>
  <c r="TXU37" i="74"/>
  <c r="TXT37" i="74"/>
  <c r="TXS37" i="74"/>
  <c r="TXR37" i="74"/>
  <c r="TXQ37" i="74"/>
  <c r="TXP37" i="74"/>
  <c r="TXO37" i="74"/>
  <c r="TXN37" i="74"/>
  <c r="TXM37" i="74"/>
  <c r="TXL37" i="74"/>
  <c r="TXK37" i="74"/>
  <c r="TXJ37" i="74"/>
  <c r="TXI37" i="74"/>
  <c r="TXH37" i="74"/>
  <c r="TXG37" i="74"/>
  <c r="TXF37" i="74"/>
  <c r="TXE37" i="74"/>
  <c r="TXD37" i="74"/>
  <c r="TXC37" i="74"/>
  <c r="TXB37" i="74"/>
  <c r="TXA37" i="74"/>
  <c r="TWZ37" i="74"/>
  <c r="TWY37" i="74"/>
  <c r="TWX37" i="74"/>
  <c r="TWW37" i="74"/>
  <c r="TWV37" i="74"/>
  <c r="TWU37" i="74"/>
  <c r="TWT37" i="74"/>
  <c r="TWS37" i="74"/>
  <c r="TWR37" i="74"/>
  <c r="TWQ37" i="74"/>
  <c r="TWP37" i="74"/>
  <c r="TWO37" i="74"/>
  <c r="TWN37" i="74"/>
  <c r="TWM37" i="74"/>
  <c r="TWL37" i="74"/>
  <c r="TWK37" i="74"/>
  <c r="TWJ37" i="74"/>
  <c r="TWI37" i="74"/>
  <c r="TWH37" i="74"/>
  <c r="TWG37" i="74"/>
  <c r="TWF37" i="74"/>
  <c r="TWE37" i="74"/>
  <c r="TWD37" i="74"/>
  <c r="TWC37" i="74"/>
  <c r="TWB37" i="74"/>
  <c r="TWA37" i="74"/>
  <c r="TVZ37" i="74"/>
  <c r="TVY37" i="74"/>
  <c r="TVX37" i="74"/>
  <c r="TVW37" i="74"/>
  <c r="TVV37" i="74"/>
  <c r="TVU37" i="74"/>
  <c r="TVT37" i="74"/>
  <c r="TVS37" i="74"/>
  <c r="TVR37" i="74"/>
  <c r="TVQ37" i="74"/>
  <c r="TVP37" i="74"/>
  <c r="TVO37" i="74"/>
  <c r="TVN37" i="74"/>
  <c r="TVM37" i="74"/>
  <c r="TVL37" i="74"/>
  <c r="TVK37" i="74"/>
  <c r="TVJ37" i="74"/>
  <c r="TVI37" i="74"/>
  <c r="TVH37" i="74"/>
  <c r="TVG37" i="74"/>
  <c r="TVF37" i="74"/>
  <c r="TVE37" i="74"/>
  <c r="TVD37" i="74"/>
  <c r="TVC37" i="74"/>
  <c r="TVB37" i="74"/>
  <c r="TVA37" i="74"/>
  <c r="TUZ37" i="74"/>
  <c r="TUY37" i="74"/>
  <c r="TUX37" i="74"/>
  <c r="TUW37" i="74"/>
  <c r="TUV37" i="74"/>
  <c r="TUU37" i="74"/>
  <c r="TUT37" i="74"/>
  <c r="TUS37" i="74"/>
  <c r="TUR37" i="74"/>
  <c r="TUQ37" i="74"/>
  <c r="TUP37" i="74"/>
  <c r="TUO37" i="74"/>
  <c r="TUN37" i="74"/>
  <c r="TUM37" i="74"/>
  <c r="TUL37" i="74"/>
  <c r="TUK37" i="74"/>
  <c r="TUJ37" i="74"/>
  <c r="TUI37" i="74"/>
  <c r="TUH37" i="74"/>
  <c r="TUG37" i="74"/>
  <c r="TUF37" i="74"/>
  <c r="TUE37" i="74"/>
  <c r="TUD37" i="74"/>
  <c r="TUC37" i="74"/>
  <c r="TUB37" i="74"/>
  <c r="TUA37" i="74"/>
  <c r="TTZ37" i="74"/>
  <c r="TTY37" i="74"/>
  <c r="TTX37" i="74"/>
  <c r="TTW37" i="74"/>
  <c r="TTV37" i="74"/>
  <c r="TTU37" i="74"/>
  <c r="TTT37" i="74"/>
  <c r="TTS37" i="74"/>
  <c r="TTR37" i="74"/>
  <c r="TTQ37" i="74"/>
  <c r="TTP37" i="74"/>
  <c r="TTO37" i="74"/>
  <c r="TTN37" i="74"/>
  <c r="TTM37" i="74"/>
  <c r="TTL37" i="74"/>
  <c r="TTK37" i="74"/>
  <c r="TTJ37" i="74"/>
  <c r="TTI37" i="74"/>
  <c r="TTH37" i="74"/>
  <c r="TTG37" i="74"/>
  <c r="TTF37" i="74"/>
  <c r="TTE37" i="74"/>
  <c r="TTD37" i="74"/>
  <c r="TTC37" i="74"/>
  <c r="TTB37" i="74"/>
  <c r="TTA37" i="74"/>
  <c r="TSZ37" i="74"/>
  <c r="TSY37" i="74"/>
  <c r="TSX37" i="74"/>
  <c r="TSW37" i="74"/>
  <c r="TSV37" i="74"/>
  <c r="TSU37" i="74"/>
  <c r="TST37" i="74"/>
  <c r="TSS37" i="74"/>
  <c r="TSR37" i="74"/>
  <c r="TSQ37" i="74"/>
  <c r="TSP37" i="74"/>
  <c r="TSO37" i="74"/>
  <c r="TSN37" i="74"/>
  <c r="TSM37" i="74"/>
  <c r="TSL37" i="74"/>
  <c r="TSK37" i="74"/>
  <c r="TSJ37" i="74"/>
  <c r="TSI37" i="74"/>
  <c r="TSH37" i="74"/>
  <c r="TSG37" i="74"/>
  <c r="TSF37" i="74"/>
  <c r="TSE37" i="74"/>
  <c r="TSD37" i="74"/>
  <c r="TSC37" i="74"/>
  <c r="TSB37" i="74"/>
  <c r="TSA37" i="74"/>
  <c r="TRZ37" i="74"/>
  <c r="TRY37" i="74"/>
  <c r="TRX37" i="74"/>
  <c r="TRW37" i="74"/>
  <c r="TRV37" i="74"/>
  <c r="TRU37" i="74"/>
  <c r="TRT37" i="74"/>
  <c r="TRS37" i="74"/>
  <c r="TRR37" i="74"/>
  <c r="TRQ37" i="74"/>
  <c r="TRP37" i="74"/>
  <c r="TRO37" i="74"/>
  <c r="TRN37" i="74"/>
  <c r="TRM37" i="74"/>
  <c r="TRL37" i="74"/>
  <c r="TRK37" i="74"/>
  <c r="TRJ37" i="74"/>
  <c r="TRI37" i="74"/>
  <c r="TRH37" i="74"/>
  <c r="TRG37" i="74"/>
  <c r="TRF37" i="74"/>
  <c r="TRE37" i="74"/>
  <c r="TRD37" i="74"/>
  <c r="TRC37" i="74"/>
  <c r="TRB37" i="74"/>
  <c r="TRA37" i="74"/>
  <c r="TQZ37" i="74"/>
  <c r="TQY37" i="74"/>
  <c r="TQX37" i="74"/>
  <c r="TQW37" i="74"/>
  <c r="TQV37" i="74"/>
  <c r="TQU37" i="74"/>
  <c r="TQT37" i="74"/>
  <c r="TQS37" i="74"/>
  <c r="TQR37" i="74"/>
  <c r="TQQ37" i="74"/>
  <c r="TQP37" i="74"/>
  <c r="TQO37" i="74"/>
  <c r="TQN37" i="74"/>
  <c r="TQM37" i="74"/>
  <c r="TQL37" i="74"/>
  <c r="TQK37" i="74"/>
  <c r="TQJ37" i="74"/>
  <c r="TQI37" i="74"/>
  <c r="TQH37" i="74"/>
  <c r="TQG37" i="74"/>
  <c r="TQF37" i="74"/>
  <c r="TQE37" i="74"/>
  <c r="TQD37" i="74"/>
  <c r="TQC37" i="74"/>
  <c r="TQB37" i="74"/>
  <c r="TQA37" i="74"/>
  <c r="TPZ37" i="74"/>
  <c r="TPY37" i="74"/>
  <c r="TPX37" i="74"/>
  <c r="TPW37" i="74"/>
  <c r="TPV37" i="74"/>
  <c r="TPU37" i="74"/>
  <c r="TPT37" i="74"/>
  <c r="TPS37" i="74"/>
  <c r="TPR37" i="74"/>
  <c r="TPQ37" i="74"/>
  <c r="TPP37" i="74"/>
  <c r="TPO37" i="74"/>
  <c r="TPN37" i="74"/>
  <c r="TPM37" i="74"/>
  <c r="TPL37" i="74"/>
  <c r="TPK37" i="74"/>
  <c r="TPJ37" i="74"/>
  <c r="TPI37" i="74"/>
  <c r="TPH37" i="74"/>
  <c r="TPG37" i="74"/>
  <c r="TPF37" i="74"/>
  <c r="TPE37" i="74"/>
  <c r="TPD37" i="74"/>
  <c r="TPC37" i="74"/>
  <c r="TPB37" i="74"/>
  <c r="TPA37" i="74"/>
  <c r="TOZ37" i="74"/>
  <c r="TOY37" i="74"/>
  <c r="TOX37" i="74"/>
  <c r="TOW37" i="74"/>
  <c r="TOV37" i="74"/>
  <c r="TOU37" i="74"/>
  <c r="TOT37" i="74"/>
  <c r="TOS37" i="74"/>
  <c r="TOR37" i="74"/>
  <c r="TOQ37" i="74"/>
  <c r="TOP37" i="74"/>
  <c r="TOO37" i="74"/>
  <c r="TON37" i="74"/>
  <c r="TOM37" i="74"/>
  <c r="TOL37" i="74"/>
  <c r="TOK37" i="74"/>
  <c r="TOJ37" i="74"/>
  <c r="TOI37" i="74"/>
  <c r="TOH37" i="74"/>
  <c r="TOG37" i="74"/>
  <c r="TOF37" i="74"/>
  <c r="TOE37" i="74"/>
  <c r="TOD37" i="74"/>
  <c r="TOC37" i="74"/>
  <c r="TOB37" i="74"/>
  <c r="TOA37" i="74"/>
  <c r="TNZ37" i="74"/>
  <c r="TNY37" i="74"/>
  <c r="TNX37" i="74"/>
  <c r="TNW37" i="74"/>
  <c r="TNV37" i="74"/>
  <c r="TNU37" i="74"/>
  <c r="TNT37" i="74"/>
  <c r="TNS37" i="74"/>
  <c r="TNR37" i="74"/>
  <c r="TNQ37" i="74"/>
  <c r="TNP37" i="74"/>
  <c r="TNO37" i="74"/>
  <c r="TNN37" i="74"/>
  <c r="TNM37" i="74"/>
  <c r="TNL37" i="74"/>
  <c r="TNK37" i="74"/>
  <c r="TNJ37" i="74"/>
  <c r="TNI37" i="74"/>
  <c r="TNH37" i="74"/>
  <c r="TNG37" i="74"/>
  <c r="TNF37" i="74"/>
  <c r="TNE37" i="74"/>
  <c r="TND37" i="74"/>
  <c r="TNC37" i="74"/>
  <c r="TNB37" i="74"/>
  <c r="TNA37" i="74"/>
  <c r="TMZ37" i="74"/>
  <c r="TMY37" i="74"/>
  <c r="TMX37" i="74"/>
  <c r="TMW37" i="74"/>
  <c r="TMV37" i="74"/>
  <c r="TMU37" i="74"/>
  <c r="TMT37" i="74"/>
  <c r="TMS37" i="74"/>
  <c r="TMR37" i="74"/>
  <c r="TMQ37" i="74"/>
  <c r="TMP37" i="74"/>
  <c r="TMO37" i="74"/>
  <c r="TMN37" i="74"/>
  <c r="TMM37" i="74"/>
  <c r="TML37" i="74"/>
  <c r="TMK37" i="74"/>
  <c r="TMJ37" i="74"/>
  <c r="TMI37" i="74"/>
  <c r="TMH37" i="74"/>
  <c r="TMG37" i="74"/>
  <c r="TMF37" i="74"/>
  <c r="TME37" i="74"/>
  <c r="TMD37" i="74"/>
  <c r="TMC37" i="74"/>
  <c r="TMB37" i="74"/>
  <c r="TMA37" i="74"/>
  <c r="TLZ37" i="74"/>
  <c r="TLY37" i="74"/>
  <c r="TLX37" i="74"/>
  <c r="TLW37" i="74"/>
  <c r="TLV37" i="74"/>
  <c r="TLU37" i="74"/>
  <c r="TLT37" i="74"/>
  <c r="TLS37" i="74"/>
  <c r="TLR37" i="74"/>
  <c r="TLQ37" i="74"/>
  <c r="TLP37" i="74"/>
  <c r="TLO37" i="74"/>
  <c r="TLN37" i="74"/>
  <c r="TLM37" i="74"/>
  <c r="TLL37" i="74"/>
  <c r="TLK37" i="74"/>
  <c r="TLJ37" i="74"/>
  <c r="TLI37" i="74"/>
  <c r="TLH37" i="74"/>
  <c r="TLG37" i="74"/>
  <c r="TLF37" i="74"/>
  <c r="TLE37" i="74"/>
  <c r="TLD37" i="74"/>
  <c r="TLC37" i="74"/>
  <c r="TLB37" i="74"/>
  <c r="TLA37" i="74"/>
  <c r="TKZ37" i="74"/>
  <c r="TKY37" i="74"/>
  <c r="TKX37" i="74"/>
  <c r="TKW37" i="74"/>
  <c r="TKV37" i="74"/>
  <c r="TKU37" i="74"/>
  <c r="TKT37" i="74"/>
  <c r="TKS37" i="74"/>
  <c r="TKR37" i="74"/>
  <c r="TKQ37" i="74"/>
  <c r="TKP37" i="74"/>
  <c r="TKO37" i="74"/>
  <c r="TKN37" i="74"/>
  <c r="TKM37" i="74"/>
  <c r="TKL37" i="74"/>
  <c r="TKK37" i="74"/>
  <c r="TKJ37" i="74"/>
  <c r="TKI37" i="74"/>
  <c r="TKH37" i="74"/>
  <c r="TKG37" i="74"/>
  <c r="TKF37" i="74"/>
  <c r="TKE37" i="74"/>
  <c r="TKD37" i="74"/>
  <c r="TKC37" i="74"/>
  <c r="TKB37" i="74"/>
  <c r="TKA37" i="74"/>
  <c r="TJZ37" i="74"/>
  <c r="TJY37" i="74"/>
  <c r="TJX37" i="74"/>
  <c r="TJW37" i="74"/>
  <c r="TJV37" i="74"/>
  <c r="TJU37" i="74"/>
  <c r="TJT37" i="74"/>
  <c r="TJS37" i="74"/>
  <c r="TJR37" i="74"/>
  <c r="TJQ37" i="74"/>
  <c r="TJP37" i="74"/>
  <c r="TJO37" i="74"/>
  <c r="TJN37" i="74"/>
  <c r="TJM37" i="74"/>
  <c r="TJL37" i="74"/>
  <c r="TJK37" i="74"/>
  <c r="TJJ37" i="74"/>
  <c r="TJI37" i="74"/>
  <c r="TJH37" i="74"/>
  <c r="TJG37" i="74"/>
  <c r="TJF37" i="74"/>
  <c r="TJE37" i="74"/>
  <c r="TJD37" i="74"/>
  <c r="TJC37" i="74"/>
  <c r="TJB37" i="74"/>
  <c r="TJA37" i="74"/>
  <c r="TIZ37" i="74"/>
  <c r="TIY37" i="74"/>
  <c r="TIX37" i="74"/>
  <c r="TIW37" i="74"/>
  <c r="TIV37" i="74"/>
  <c r="TIU37" i="74"/>
  <c r="TIT37" i="74"/>
  <c r="TIS37" i="74"/>
  <c r="TIR37" i="74"/>
  <c r="TIQ37" i="74"/>
  <c r="TIP37" i="74"/>
  <c r="TIO37" i="74"/>
  <c r="TIN37" i="74"/>
  <c r="TIM37" i="74"/>
  <c r="TIL37" i="74"/>
  <c r="TIK37" i="74"/>
  <c r="TIJ37" i="74"/>
  <c r="TII37" i="74"/>
  <c r="TIH37" i="74"/>
  <c r="TIG37" i="74"/>
  <c r="TIF37" i="74"/>
  <c r="TIE37" i="74"/>
  <c r="TID37" i="74"/>
  <c r="TIC37" i="74"/>
  <c r="TIB37" i="74"/>
  <c r="TIA37" i="74"/>
  <c r="THZ37" i="74"/>
  <c r="THY37" i="74"/>
  <c r="THX37" i="74"/>
  <c r="THW37" i="74"/>
  <c r="THV37" i="74"/>
  <c r="THU37" i="74"/>
  <c r="THT37" i="74"/>
  <c r="THS37" i="74"/>
  <c r="THR37" i="74"/>
  <c r="THQ37" i="74"/>
  <c r="THP37" i="74"/>
  <c r="THO37" i="74"/>
  <c r="THN37" i="74"/>
  <c r="THM37" i="74"/>
  <c r="THL37" i="74"/>
  <c r="THK37" i="74"/>
  <c r="THJ37" i="74"/>
  <c r="THI37" i="74"/>
  <c r="THH37" i="74"/>
  <c r="THG37" i="74"/>
  <c r="THF37" i="74"/>
  <c r="THE37" i="74"/>
  <c r="THD37" i="74"/>
  <c r="THC37" i="74"/>
  <c r="THB37" i="74"/>
  <c r="THA37" i="74"/>
  <c r="TGZ37" i="74"/>
  <c r="TGY37" i="74"/>
  <c r="TGX37" i="74"/>
  <c r="TGW37" i="74"/>
  <c r="TGV37" i="74"/>
  <c r="TGU37" i="74"/>
  <c r="TGT37" i="74"/>
  <c r="TGS37" i="74"/>
  <c r="TGR37" i="74"/>
  <c r="TGQ37" i="74"/>
  <c r="TGP37" i="74"/>
  <c r="TGO37" i="74"/>
  <c r="TGN37" i="74"/>
  <c r="TGM37" i="74"/>
  <c r="TGL37" i="74"/>
  <c r="TGK37" i="74"/>
  <c r="TGJ37" i="74"/>
  <c r="TGI37" i="74"/>
  <c r="TGH37" i="74"/>
  <c r="TGG37" i="74"/>
  <c r="TGF37" i="74"/>
  <c r="TGE37" i="74"/>
  <c r="TGD37" i="74"/>
  <c r="TGC37" i="74"/>
  <c r="TGB37" i="74"/>
  <c r="TGA37" i="74"/>
  <c r="TFZ37" i="74"/>
  <c r="TFY37" i="74"/>
  <c r="TFX37" i="74"/>
  <c r="TFW37" i="74"/>
  <c r="TFV37" i="74"/>
  <c r="TFU37" i="74"/>
  <c r="TFT37" i="74"/>
  <c r="TFS37" i="74"/>
  <c r="TFR37" i="74"/>
  <c r="TFQ37" i="74"/>
  <c r="TFP37" i="74"/>
  <c r="TFO37" i="74"/>
  <c r="TFN37" i="74"/>
  <c r="TFM37" i="74"/>
  <c r="TFL37" i="74"/>
  <c r="TFK37" i="74"/>
  <c r="TFJ37" i="74"/>
  <c r="TFI37" i="74"/>
  <c r="TFH37" i="74"/>
  <c r="TFG37" i="74"/>
  <c r="TFF37" i="74"/>
  <c r="TFE37" i="74"/>
  <c r="TFD37" i="74"/>
  <c r="TFC37" i="74"/>
  <c r="TFB37" i="74"/>
  <c r="TFA37" i="74"/>
  <c r="TEZ37" i="74"/>
  <c r="TEY37" i="74"/>
  <c r="TEX37" i="74"/>
  <c r="TEW37" i="74"/>
  <c r="TEV37" i="74"/>
  <c r="TEU37" i="74"/>
  <c r="TET37" i="74"/>
  <c r="TES37" i="74"/>
  <c r="TER37" i="74"/>
  <c r="TEQ37" i="74"/>
  <c r="TEP37" i="74"/>
  <c r="TEO37" i="74"/>
  <c r="TEN37" i="74"/>
  <c r="TEM37" i="74"/>
  <c r="TEL37" i="74"/>
  <c r="TEK37" i="74"/>
  <c r="TEJ37" i="74"/>
  <c r="TEI37" i="74"/>
  <c r="TEH37" i="74"/>
  <c r="TEG37" i="74"/>
  <c r="TEF37" i="74"/>
  <c r="TEE37" i="74"/>
  <c r="TED37" i="74"/>
  <c r="TEC37" i="74"/>
  <c r="TEB37" i="74"/>
  <c r="TEA37" i="74"/>
  <c r="TDZ37" i="74"/>
  <c r="TDY37" i="74"/>
  <c r="TDX37" i="74"/>
  <c r="TDW37" i="74"/>
  <c r="TDV37" i="74"/>
  <c r="TDU37" i="74"/>
  <c r="TDT37" i="74"/>
  <c r="TDS37" i="74"/>
  <c r="TDR37" i="74"/>
  <c r="TDQ37" i="74"/>
  <c r="TDP37" i="74"/>
  <c r="TDO37" i="74"/>
  <c r="TDN37" i="74"/>
  <c r="TDM37" i="74"/>
  <c r="TDL37" i="74"/>
  <c r="TDK37" i="74"/>
  <c r="TDJ37" i="74"/>
  <c r="TDI37" i="74"/>
  <c r="TDH37" i="74"/>
  <c r="TDG37" i="74"/>
  <c r="TDF37" i="74"/>
  <c r="TDE37" i="74"/>
  <c r="TDD37" i="74"/>
  <c r="TDC37" i="74"/>
  <c r="TDB37" i="74"/>
  <c r="TDA37" i="74"/>
  <c r="TCZ37" i="74"/>
  <c r="TCY37" i="74"/>
  <c r="TCX37" i="74"/>
  <c r="TCW37" i="74"/>
  <c r="TCV37" i="74"/>
  <c r="TCU37" i="74"/>
  <c r="TCT37" i="74"/>
  <c r="TCS37" i="74"/>
  <c r="TCR37" i="74"/>
  <c r="TCQ37" i="74"/>
  <c r="TCP37" i="74"/>
  <c r="TCO37" i="74"/>
  <c r="TCN37" i="74"/>
  <c r="TCM37" i="74"/>
  <c r="TCL37" i="74"/>
  <c r="TCK37" i="74"/>
  <c r="TCJ37" i="74"/>
  <c r="TCI37" i="74"/>
  <c r="TCH37" i="74"/>
  <c r="TCG37" i="74"/>
  <c r="TCF37" i="74"/>
  <c r="TCE37" i="74"/>
  <c r="TCD37" i="74"/>
  <c r="TCC37" i="74"/>
  <c r="TCB37" i="74"/>
  <c r="TCA37" i="74"/>
  <c r="TBZ37" i="74"/>
  <c r="TBY37" i="74"/>
  <c r="TBX37" i="74"/>
  <c r="TBW37" i="74"/>
  <c r="TBV37" i="74"/>
  <c r="TBU37" i="74"/>
  <c r="TBT37" i="74"/>
  <c r="TBS37" i="74"/>
  <c r="TBR37" i="74"/>
  <c r="TBQ37" i="74"/>
  <c r="TBP37" i="74"/>
  <c r="TBO37" i="74"/>
  <c r="TBN37" i="74"/>
  <c r="TBM37" i="74"/>
  <c r="TBL37" i="74"/>
  <c r="TBK37" i="74"/>
  <c r="TBJ37" i="74"/>
  <c r="TBI37" i="74"/>
  <c r="TBH37" i="74"/>
  <c r="TBG37" i="74"/>
  <c r="TBF37" i="74"/>
  <c r="TBE37" i="74"/>
  <c r="TBD37" i="74"/>
  <c r="TBC37" i="74"/>
  <c r="TBB37" i="74"/>
  <c r="TBA37" i="74"/>
  <c r="TAZ37" i="74"/>
  <c r="TAY37" i="74"/>
  <c r="TAX37" i="74"/>
  <c r="TAW37" i="74"/>
  <c r="TAV37" i="74"/>
  <c r="TAU37" i="74"/>
  <c r="TAT37" i="74"/>
  <c r="TAS37" i="74"/>
  <c r="TAR37" i="74"/>
  <c r="TAQ37" i="74"/>
  <c r="TAP37" i="74"/>
  <c r="TAO37" i="74"/>
  <c r="TAN37" i="74"/>
  <c r="TAM37" i="74"/>
  <c r="TAL37" i="74"/>
  <c r="TAK37" i="74"/>
  <c r="TAJ37" i="74"/>
  <c r="TAI37" i="74"/>
  <c r="TAH37" i="74"/>
  <c r="TAG37" i="74"/>
  <c r="TAF37" i="74"/>
  <c r="TAE37" i="74"/>
  <c r="TAD37" i="74"/>
  <c r="TAC37" i="74"/>
  <c r="TAB37" i="74"/>
  <c r="TAA37" i="74"/>
  <c r="SZZ37" i="74"/>
  <c r="SZY37" i="74"/>
  <c r="SZX37" i="74"/>
  <c r="SZW37" i="74"/>
  <c r="SZV37" i="74"/>
  <c r="SZU37" i="74"/>
  <c r="SZT37" i="74"/>
  <c r="SZS37" i="74"/>
  <c r="SZR37" i="74"/>
  <c r="SZQ37" i="74"/>
  <c r="SZP37" i="74"/>
  <c r="SZO37" i="74"/>
  <c r="SZN37" i="74"/>
  <c r="SZM37" i="74"/>
  <c r="SZL37" i="74"/>
  <c r="SZK37" i="74"/>
  <c r="SZJ37" i="74"/>
  <c r="SZI37" i="74"/>
  <c r="SZH37" i="74"/>
  <c r="SZG37" i="74"/>
  <c r="SZF37" i="74"/>
  <c r="SZE37" i="74"/>
  <c r="SZD37" i="74"/>
  <c r="SZC37" i="74"/>
  <c r="SZB37" i="74"/>
  <c r="SZA37" i="74"/>
  <c r="SYZ37" i="74"/>
  <c r="SYY37" i="74"/>
  <c r="SYX37" i="74"/>
  <c r="SYW37" i="74"/>
  <c r="SYV37" i="74"/>
  <c r="SYU37" i="74"/>
  <c r="SYT37" i="74"/>
  <c r="SYS37" i="74"/>
  <c r="SYR37" i="74"/>
  <c r="SYQ37" i="74"/>
  <c r="SYP37" i="74"/>
  <c r="SYO37" i="74"/>
  <c r="SYN37" i="74"/>
  <c r="SYM37" i="74"/>
  <c r="SYL37" i="74"/>
  <c r="SYK37" i="74"/>
  <c r="SYJ37" i="74"/>
  <c r="SYI37" i="74"/>
  <c r="SYH37" i="74"/>
  <c r="SYG37" i="74"/>
  <c r="SYF37" i="74"/>
  <c r="SYE37" i="74"/>
  <c r="SYD37" i="74"/>
  <c r="SYC37" i="74"/>
  <c r="SYB37" i="74"/>
  <c r="SYA37" i="74"/>
  <c r="SXZ37" i="74"/>
  <c r="SXY37" i="74"/>
  <c r="SXX37" i="74"/>
  <c r="SXW37" i="74"/>
  <c r="SXV37" i="74"/>
  <c r="SXU37" i="74"/>
  <c r="SXT37" i="74"/>
  <c r="SXS37" i="74"/>
  <c r="SXR37" i="74"/>
  <c r="SXQ37" i="74"/>
  <c r="SXP37" i="74"/>
  <c r="SXO37" i="74"/>
  <c r="SXN37" i="74"/>
  <c r="SXM37" i="74"/>
  <c r="SXL37" i="74"/>
  <c r="SXK37" i="74"/>
  <c r="SXJ37" i="74"/>
  <c r="SXI37" i="74"/>
  <c r="SXH37" i="74"/>
  <c r="SXG37" i="74"/>
  <c r="SXF37" i="74"/>
  <c r="SXE37" i="74"/>
  <c r="SXD37" i="74"/>
  <c r="SXC37" i="74"/>
  <c r="SXB37" i="74"/>
  <c r="SXA37" i="74"/>
  <c r="SWZ37" i="74"/>
  <c r="SWY37" i="74"/>
  <c r="SWX37" i="74"/>
  <c r="SWW37" i="74"/>
  <c r="SWV37" i="74"/>
  <c r="SWU37" i="74"/>
  <c r="SWT37" i="74"/>
  <c r="SWS37" i="74"/>
  <c r="SWR37" i="74"/>
  <c r="SWQ37" i="74"/>
  <c r="SWP37" i="74"/>
  <c r="SWO37" i="74"/>
  <c r="SWN37" i="74"/>
  <c r="SWM37" i="74"/>
  <c r="SWL37" i="74"/>
  <c r="SWK37" i="74"/>
  <c r="SWJ37" i="74"/>
  <c r="SWI37" i="74"/>
  <c r="SWH37" i="74"/>
  <c r="SWG37" i="74"/>
  <c r="SWF37" i="74"/>
  <c r="SWE37" i="74"/>
  <c r="SWD37" i="74"/>
  <c r="SWC37" i="74"/>
  <c r="SWB37" i="74"/>
  <c r="SWA37" i="74"/>
  <c r="SVZ37" i="74"/>
  <c r="SVY37" i="74"/>
  <c r="SVX37" i="74"/>
  <c r="SVW37" i="74"/>
  <c r="SVV37" i="74"/>
  <c r="SVU37" i="74"/>
  <c r="SVT37" i="74"/>
  <c r="SVS37" i="74"/>
  <c r="SVR37" i="74"/>
  <c r="SVQ37" i="74"/>
  <c r="SVP37" i="74"/>
  <c r="SVO37" i="74"/>
  <c r="SVN37" i="74"/>
  <c r="SVM37" i="74"/>
  <c r="SVL37" i="74"/>
  <c r="SVK37" i="74"/>
  <c r="SVJ37" i="74"/>
  <c r="SVI37" i="74"/>
  <c r="SVH37" i="74"/>
  <c r="SVG37" i="74"/>
  <c r="SVF37" i="74"/>
  <c r="SVE37" i="74"/>
  <c r="SVD37" i="74"/>
  <c r="SVC37" i="74"/>
  <c r="SVB37" i="74"/>
  <c r="SVA37" i="74"/>
  <c r="SUZ37" i="74"/>
  <c r="SUY37" i="74"/>
  <c r="SUX37" i="74"/>
  <c r="SUW37" i="74"/>
  <c r="SUV37" i="74"/>
  <c r="SUU37" i="74"/>
  <c r="SUT37" i="74"/>
  <c r="SUS37" i="74"/>
  <c r="SUR37" i="74"/>
  <c r="SUQ37" i="74"/>
  <c r="SUP37" i="74"/>
  <c r="SUO37" i="74"/>
  <c r="SUN37" i="74"/>
  <c r="SUM37" i="74"/>
  <c r="SUL37" i="74"/>
  <c r="SUK37" i="74"/>
  <c r="SUJ37" i="74"/>
  <c r="SUI37" i="74"/>
  <c r="SUH37" i="74"/>
  <c r="SUG37" i="74"/>
  <c r="SUF37" i="74"/>
  <c r="SUE37" i="74"/>
  <c r="SUD37" i="74"/>
  <c r="SUC37" i="74"/>
  <c r="SUB37" i="74"/>
  <c r="SUA37" i="74"/>
  <c r="STZ37" i="74"/>
  <c r="STY37" i="74"/>
  <c r="STX37" i="74"/>
  <c r="STW37" i="74"/>
  <c r="STV37" i="74"/>
  <c r="STU37" i="74"/>
  <c r="STT37" i="74"/>
  <c r="STS37" i="74"/>
  <c r="STR37" i="74"/>
  <c r="STQ37" i="74"/>
  <c r="STP37" i="74"/>
  <c r="STO37" i="74"/>
  <c r="STN37" i="74"/>
  <c r="STM37" i="74"/>
  <c r="STL37" i="74"/>
  <c r="STK37" i="74"/>
  <c r="STJ37" i="74"/>
  <c r="STI37" i="74"/>
  <c r="STH37" i="74"/>
  <c r="STG37" i="74"/>
  <c r="STF37" i="74"/>
  <c r="STE37" i="74"/>
  <c r="STD37" i="74"/>
  <c r="STC37" i="74"/>
  <c r="STB37" i="74"/>
  <c r="STA37" i="74"/>
  <c r="SSZ37" i="74"/>
  <c r="SSY37" i="74"/>
  <c r="SSX37" i="74"/>
  <c r="SSW37" i="74"/>
  <c r="SSV37" i="74"/>
  <c r="SSU37" i="74"/>
  <c r="SST37" i="74"/>
  <c r="SSS37" i="74"/>
  <c r="SSR37" i="74"/>
  <c r="SSQ37" i="74"/>
  <c r="SSP37" i="74"/>
  <c r="SSO37" i="74"/>
  <c r="SSN37" i="74"/>
  <c r="SSM37" i="74"/>
  <c r="SSL37" i="74"/>
  <c r="SSK37" i="74"/>
  <c r="SSJ37" i="74"/>
  <c r="SSI37" i="74"/>
  <c r="SSH37" i="74"/>
  <c r="SSG37" i="74"/>
  <c r="SSF37" i="74"/>
  <c r="SSE37" i="74"/>
  <c r="SSD37" i="74"/>
  <c r="SSC37" i="74"/>
  <c r="SSB37" i="74"/>
  <c r="SSA37" i="74"/>
  <c r="SRZ37" i="74"/>
  <c r="SRY37" i="74"/>
  <c r="SRX37" i="74"/>
  <c r="SRW37" i="74"/>
  <c r="SRV37" i="74"/>
  <c r="SRU37" i="74"/>
  <c r="SRT37" i="74"/>
  <c r="SRS37" i="74"/>
  <c r="SRR37" i="74"/>
  <c r="SRQ37" i="74"/>
  <c r="SRP37" i="74"/>
  <c r="SRO37" i="74"/>
  <c r="SRN37" i="74"/>
  <c r="SRM37" i="74"/>
  <c r="SRL37" i="74"/>
  <c r="SRK37" i="74"/>
  <c r="SRJ37" i="74"/>
  <c r="SRI37" i="74"/>
  <c r="SRH37" i="74"/>
  <c r="SRG37" i="74"/>
  <c r="SRF37" i="74"/>
  <c r="SRE37" i="74"/>
  <c r="SRD37" i="74"/>
  <c r="SRC37" i="74"/>
  <c r="SRB37" i="74"/>
  <c r="SRA37" i="74"/>
  <c r="SQZ37" i="74"/>
  <c r="SQY37" i="74"/>
  <c r="SQX37" i="74"/>
  <c r="SQW37" i="74"/>
  <c r="SQV37" i="74"/>
  <c r="SQU37" i="74"/>
  <c r="SQT37" i="74"/>
  <c r="SQS37" i="74"/>
  <c r="SQR37" i="74"/>
  <c r="SQQ37" i="74"/>
  <c r="SQP37" i="74"/>
  <c r="SQO37" i="74"/>
  <c r="SQN37" i="74"/>
  <c r="SQM37" i="74"/>
  <c r="SQL37" i="74"/>
  <c r="SQK37" i="74"/>
  <c r="SQJ37" i="74"/>
  <c r="SQI37" i="74"/>
  <c r="SQH37" i="74"/>
  <c r="SQG37" i="74"/>
  <c r="SQF37" i="74"/>
  <c r="SQE37" i="74"/>
  <c r="SQD37" i="74"/>
  <c r="SQC37" i="74"/>
  <c r="SQB37" i="74"/>
  <c r="SQA37" i="74"/>
  <c r="SPZ37" i="74"/>
  <c r="SPY37" i="74"/>
  <c r="SPX37" i="74"/>
  <c r="SPW37" i="74"/>
  <c r="SPV37" i="74"/>
  <c r="SPU37" i="74"/>
  <c r="SPT37" i="74"/>
  <c r="SPS37" i="74"/>
  <c r="SPR37" i="74"/>
  <c r="SPQ37" i="74"/>
  <c r="SPP37" i="74"/>
  <c r="SPO37" i="74"/>
  <c r="SPN37" i="74"/>
  <c r="SPM37" i="74"/>
  <c r="SPL37" i="74"/>
  <c r="SPK37" i="74"/>
  <c r="SPJ37" i="74"/>
  <c r="SPI37" i="74"/>
  <c r="SPH37" i="74"/>
  <c r="SPG37" i="74"/>
  <c r="SPF37" i="74"/>
  <c r="SPE37" i="74"/>
  <c r="SPD37" i="74"/>
  <c r="SPC37" i="74"/>
  <c r="SPB37" i="74"/>
  <c r="SPA37" i="74"/>
  <c r="SOZ37" i="74"/>
  <c r="SOY37" i="74"/>
  <c r="SOX37" i="74"/>
  <c r="SOW37" i="74"/>
  <c r="SOV37" i="74"/>
  <c r="SOU37" i="74"/>
  <c r="SOT37" i="74"/>
  <c r="SOS37" i="74"/>
  <c r="SOR37" i="74"/>
  <c r="SOQ37" i="74"/>
  <c r="SOP37" i="74"/>
  <c r="SOO37" i="74"/>
  <c r="SON37" i="74"/>
  <c r="SOM37" i="74"/>
  <c r="SOL37" i="74"/>
  <c r="SOK37" i="74"/>
  <c r="SOJ37" i="74"/>
  <c r="SOI37" i="74"/>
  <c r="SOH37" i="74"/>
  <c r="SOG37" i="74"/>
  <c r="SOF37" i="74"/>
  <c r="SOE37" i="74"/>
  <c r="SOD37" i="74"/>
  <c r="SOC37" i="74"/>
  <c r="SOB37" i="74"/>
  <c r="SOA37" i="74"/>
  <c r="SNZ37" i="74"/>
  <c r="SNY37" i="74"/>
  <c r="SNX37" i="74"/>
  <c r="SNW37" i="74"/>
  <c r="SNV37" i="74"/>
  <c r="SNU37" i="74"/>
  <c r="SNT37" i="74"/>
  <c r="SNS37" i="74"/>
  <c r="SNR37" i="74"/>
  <c r="SNQ37" i="74"/>
  <c r="SNP37" i="74"/>
  <c r="SNO37" i="74"/>
  <c r="SNN37" i="74"/>
  <c r="SNM37" i="74"/>
  <c r="SNL37" i="74"/>
  <c r="SNK37" i="74"/>
  <c r="SNJ37" i="74"/>
  <c r="SNI37" i="74"/>
  <c r="SNH37" i="74"/>
  <c r="SNG37" i="74"/>
  <c r="SNF37" i="74"/>
  <c r="SNE37" i="74"/>
  <c r="SND37" i="74"/>
  <c r="SNC37" i="74"/>
  <c r="SNB37" i="74"/>
  <c r="SNA37" i="74"/>
  <c r="SMZ37" i="74"/>
  <c r="SMY37" i="74"/>
  <c r="SMX37" i="74"/>
  <c r="SMW37" i="74"/>
  <c r="SMV37" i="74"/>
  <c r="SMU37" i="74"/>
  <c r="SMT37" i="74"/>
  <c r="SMS37" i="74"/>
  <c r="SMR37" i="74"/>
  <c r="SMQ37" i="74"/>
  <c r="SMP37" i="74"/>
  <c r="SMO37" i="74"/>
  <c r="SMN37" i="74"/>
  <c r="SMM37" i="74"/>
  <c r="SML37" i="74"/>
  <c r="SMK37" i="74"/>
  <c r="SMJ37" i="74"/>
  <c r="SMI37" i="74"/>
  <c r="SMH37" i="74"/>
  <c r="SMG37" i="74"/>
  <c r="SMF37" i="74"/>
  <c r="SME37" i="74"/>
  <c r="SMD37" i="74"/>
  <c r="SMC37" i="74"/>
  <c r="SMB37" i="74"/>
  <c r="SMA37" i="74"/>
  <c r="SLZ37" i="74"/>
  <c r="SLY37" i="74"/>
  <c r="SLX37" i="74"/>
  <c r="SLW37" i="74"/>
  <c r="SLV37" i="74"/>
  <c r="SLU37" i="74"/>
  <c r="SLT37" i="74"/>
  <c r="SLS37" i="74"/>
  <c r="SLR37" i="74"/>
  <c r="SLQ37" i="74"/>
  <c r="SLP37" i="74"/>
  <c r="SLO37" i="74"/>
  <c r="SLN37" i="74"/>
  <c r="SLM37" i="74"/>
  <c r="SLL37" i="74"/>
  <c r="SLK37" i="74"/>
  <c r="SLJ37" i="74"/>
  <c r="SLI37" i="74"/>
  <c r="SLH37" i="74"/>
  <c r="SLG37" i="74"/>
  <c r="SLF37" i="74"/>
  <c r="SLE37" i="74"/>
  <c r="SLD37" i="74"/>
  <c r="SLC37" i="74"/>
  <c r="SLB37" i="74"/>
  <c r="SLA37" i="74"/>
  <c r="SKZ37" i="74"/>
  <c r="SKY37" i="74"/>
  <c r="SKX37" i="74"/>
  <c r="SKW37" i="74"/>
  <c r="SKV37" i="74"/>
  <c r="SKU37" i="74"/>
  <c r="SKT37" i="74"/>
  <c r="SKS37" i="74"/>
  <c r="SKR37" i="74"/>
  <c r="SKQ37" i="74"/>
  <c r="SKP37" i="74"/>
  <c r="SKO37" i="74"/>
  <c r="SKN37" i="74"/>
  <c r="SKM37" i="74"/>
  <c r="SKL37" i="74"/>
  <c r="SKK37" i="74"/>
  <c r="SKJ37" i="74"/>
  <c r="SKI37" i="74"/>
  <c r="SKH37" i="74"/>
  <c r="SKG37" i="74"/>
  <c r="SKF37" i="74"/>
  <c r="SKE37" i="74"/>
  <c r="SKD37" i="74"/>
  <c r="SKC37" i="74"/>
  <c r="SKB37" i="74"/>
  <c r="SKA37" i="74"/>
  <c r="SJZ37" i="74"/>
  <c r="SJY37" i="74"/>
  <c r="SJX37" i="74"/>
  <c r="SJW37" i="74"/>
  <c r="SJV37" i="74"/>
  <c r="SJU37" i="74"/>
  <c r="SJT37" i="74"/>
  <c r="SJS37" i="74"/>
  <c r="SJR37" i="74"/>
  <c r="SJQ37" i="74"/>
  <c r="SJP37" i="74"/>
  <c r="SJO37" i="74"/>
  <c r="SJN37" i="74"/>
  <c r="SJM37" i="74"/>
  <c r="SJL37" i="74"/>
  <c r="SJK37" i="74"/>
  <c r="SJJ37" i="74"/>
  <c r="SJI37" i="74"/>
  <c r="SJH37" i="74"/>
  <c r="SJG37" i="74"/>
  <c r="SJF37" i="74"/>
  <c r="SJE37" i="74"/>
  <c r="SJD37" i="74"/>
  <c r="SJC37" i="74"/>
  <c r="SJB37" i="74"/>
  <c r="SJA37" i="74"/>
  <c r="SIZ37" i="74"/>
  <c r="SIY37" i="74"/>
  <c r="SIX37" i="74"/>
  <c r="SIW37" i="74"/>
  <c r="SIV37" i="74"/>
  <c r="SIU37" i="74"/>
  <c r="SIT37" i="74"/>
  <c r="SIS37" i="74"/>
  <c r="SIR37" i="74"/>
  <c r="SIQ37" i="74"/>
  <c r="SIP37" i="74"/>
  <c r="SIO37" i="74"/>
  <c r="SIN37" i="74"/>
  <c r="SIM37" i="74"/>
  <c r="SIL37" i="74"/>
  <c r="SIK37" i="74"/>
  <c r="SIJ37" i="74"/>
  <c r="SII37" i="74"/>
  <c r="SIH37" i="74"/>
  <c r="SIG37" i="74"/>
  <c r="SIF37" i="74"/>
  <c r="SIE37" i="74"/>
  <c r="SID37" i="74"/>
  <c r="SIC37" i="74"/>
  <c r="SIB37" i="74"/>
  <c r="SIA37" i="74"/>
  <c r="SHZ37" i="74"/>
  <c r="SHY37" i="74"/>
  <c r="SHX37" i="74"/>
  <c r="SHW37" i="74"/>
  <c r="SHV37" i="74"/>
  <c r="SHU37" i="74"/>
  <c r="SHT37" i="74"/>
  <c r="SHS37" i="74"/>
  <c r="SHR37" i="74"/>
  <c r="SHQ37" i="74"/>
  <c r="SHP37" i="74"/>
  <c r="SHO37" i="74"/>
  <c r="SHN37" i="74"/>
  <c r="SHM37" i="74"/>
  <c r="SHL37" i="74"/>
  <c r="SHK37" i="74"/>
  <c r="SHJ37" i="74"/>
  <c r="SHI37" i="74"/>
  <c r="SHH37" i="74"/>
  <c r="SHG37" i="74"/>
  <c r="SHF37" i="74"/>
  <c r="SHE37" i="74"/>
  <c r="SHD37" i="74"/>
  <c r="SHC37" i="74"/>
  <c r="SHB37" i="74"/>
  <c r="SHA37" i="74"/>
  <c r="SGZ37" i="74"/>
  <c r="SGY37" i="74"/>
  <c r="SGX37" i="74"/>
  <c r="SGW37" i="74"/>
  <c r="SGV37" i="74"/>
  <c r="SGU37" i="74"/>
  <c r="SGT37" i="74"/>
  <c r="SGS37" i="74"/>
  <c r="SGR37" i="74"/>
  <c r="SGQ37" i="74"/>
  <c r="SGP37" i="74"/>
  <c r="SGO37" i="74"/>
  <c r="SGN37" i="74"/>
  <c r="SGM37" i="74"/>
  <c r="SGL37" i="74"/>
  <c r="SGK37" i="74"/>
  <c r="SGJ37" i="74"/>
  <c r="SGI37" i="74"/>
  <c r="SGH37" i="74"/>
  <c r="SGG37" i="74"/>
  <c r="SGF37" i="74"/>
  <c r="SGE37" i="74"/>
  <c r="SGD37" i="74"/>
  <c r="SGC37" i="74"/>
  <c r="SGB37" i="74"/>
  <c r="SGA37" i="74"/>
  <c r="SFZ37" i="74"/>
  <c r="SFY37" i="74"/>
  <c r="SFX37" i="74"/>
  <c r="SFW37" i="74"/>
  <c r="SFV37" i="74"/>
  <c r="SFU37" i="74"/>
  <c r="SFT37" i="74"/>
  <c r="SFS37" i="74"/>
  <c r="SFR37" i="74"/>
  <c r="SFQ37" i="74"/>
  <c r="SFP37" i="74"/>
  <c r="SFO37" i="74"/>
  <c r="SFN37" i="74"/>
  <c r="SFM37" i="74"/>
  <c r="SFL37" i="74"/>
  <c r="SFK37" i="74"/>
  <c r="SFJ37" i="74"/>
  <c r="SFI37" i="74"/>
  <c r="SFH37" i="74"/>
  <c r="SFG37" i="74"/>
  <c r="SFF37" i="74"/>
  <c r="SFE37" i="74"/>
  <c r="SFD37" i="74"/>
  <c r="SFC37" i="74"/>
  <c r="SFB37" i="74"/>
  <c r="SFA37" i="74"/>
  <c r="SEZ37" i="74"/>
  <c r="SEY37" i="74"/>
  <c r="SEX37" i="74"/>
  <c r="SEW37" i="74"/>
  <c r="SEV37" i="74"/>
  <c r="SEU37" i="74"/>
  <c r="SET37" i="74"/>
  <c r="SES37" i="74"/>
  <c r="SER37" i="74"/>
  <c r="SEQ37" i="74"/>
  <c r="SEP37" i="74"/>
  <c r="SEO37" i="74"/>
  <c r="SEN37" i="74"/>
  <c r="SEM37" i="74"/>
  <c r="SEL37" i="74"/>
  <c r="SEK37" i="74"/>
  <c r="SEJ37" i="74"/>
  <c r="SEI37" i="74"/>
  <c r="SEH37" i="74"/>
  <c r="SEG37" i="74"/>
  <c r="SEF37" i="74"/>
  <c r="SEE37" i="74"/>
  <c r="SED37" i="74"/>
  <c r="SEC37" i="74"/>
  <c r="SEB37" i="74"/>
  <c r="SEA37" i="74"/>
  <c r="SDZ37" i="74"/>
  <c r="SDY37" i="74"/>
  <c r="SDX37" i="74"/>
  <c r="SDW37" i="74"/>
  <c r="SDV37" i="74"/>
  <c r="SDU37" i="74"/>
  <c r="SDT37" i="74"/>
  <c r="SDS37" i="74"/>
  <c r="SDR37" i="74"/>
  <c r="SDQ37" i="74"/>
  <c r="SDP37" i="74"/>
  <c r="SDO37" i="74"/>
  <c r="SDN37" i="74"/>
  <c r="SDM37" i="74"/>
  <c r="SDL37" i="74"/>
  <c r="SDK37" i="74"/>
  <c r="SDJ37" i="74"/>
  <c r="SDI37" i="74"/>
  <c r="SDH37" i="74"/>
  <c r="SDG37" i="74"/>
  <c r="SDF37" i="74"/>
  <c r="SDE37" i="74"/>
  <c r="SDD37" i="74"/>
  <c r="SDC37" i="74"/>
  <c r="SDB37" i="74"/>
  <c r="SDA37" i="74"/>
  <c r="SCZ37" i="74"/>
  <c r="SCY37" i="74"/>
  <c r="SCX37" i="74"/>
  <c r="SCW37" i="74"/>
  <c r="SCV37" i="74"/>
  <c r="SCU37" i="74"/>
  <c r="SCT37" i="74"/>
  <c r="SCS37" i="74"/>
  <c r="SCR37" i="74"/>
  <c r="SCQ37" i="74"/>
  <c r="SCP37" i="74"/>
  <c r="SCO37" i="74"/>
  <c r="SCN37" i="74"/>
  <c r="SCM37" i="74"/>
  <c r="SCL37" i="74"/>
  <c r="SCK37" i="74"/>
  <c r="SCJ37" i="74"/>
  <c r="SCI37" i="74"/>
  <c r="SCH37" i="74"/>
  <c r="SCG37" i="74"/>
  <c r="SCF37" i="74"/>
  <c r="SCE37" i="74"/>
  <c r="SCD37" i="74"/>
  <c r="SCC37" i="74"/>
  <c r="SCB37" i="74"/>
  <c r="SCA37" i="74"/>
  <c r="SBZ37" i="74"/>
  <c r="SBY37" i="74"/>
  <c r="SBX37" i="74"/>
  <c r="SBW37" i="74"/>
  <c r="SBV37" i="74"/>
  <c r="SBU37" i="74"/>
  <c r="SBT37" i="74"/>
  <c r="SBS37" i="74"/>
  <c r="SBR37" i="74"/>
  <c r="SBQ37" i="74"/>
  <c r="SBP37" i="74"/>
  <c r="SBO37" i="74"/>
  <c r="SBN37" i="74"/>
  <c r="SBM37" i="74"/>
  <c r="SBL37" i="74"/>
  <c r="SBK37" i="74"/>
  <c r="SBJ37" i="74"/>
  <c r="SBI37" i="74"/>
  <c r="SBH37" i="74"/>
  <c r="SBG37" i="74"/>
  <c r="SBF37" i="74"/>
  <c r="SBE37" i="74"/>
  <c r="SBD37" i="74"/>
  <c r="SBC37" i="74"/>
  <c r="SBB37" i="74"/>
  <c r="SBA37" i="74"/>
  <c r="SAZ37" i="74"/>
  <c r="SAY37" i="74"/>
  <c r="SAX37" i="74"/>
  <c r="SAW37" i="74"/>
  <c r="SAV37" i="74"/>
  <c r="SAU37" i="74"/>
  <c r="SAT37" i="74"/>
  <c r="SAS37" i="74"/>
  <c r="SAR37" i="74"/>
  <c r="SAQ37" i="74"/>
  <c r="SAP37" i="74"/>
  <c r="SAO37" i="74"/>
  <c r="SAN37" i="74"/>
  <c r="SAM37" i="74"/>
  <c r="SAL37" i="74"/>
  <c r="SAK37" i="74"/>
  <c r="SAJ37" i="74"/>
  <c r="SAI37" i="74"/>
  <c r="SAH37" i="74"/>
  <c r="SAG37" i="74"/>
  <c r="SAF37" i="74"/>
  <c r="SAE37" i="74"/>
  <c r="SAD37" i="74"/>
  <c r="SAC37" i="74"/>
  <c r="SAB37" i="74"/>
  <c r="SAA37" i="74"/>
  <c r="RZZ37" i="74"/>
  <c r="RZY37" i="74"/>
  <c r="RZX37" i="74"/>
  <c r="RZW37" i="74"/>
  <c r="RZV37" i="74"/>
  <c r="RZU37" i="74"/>
  <c r="RZT37" i="74"/>
  <c r="RZS37" i="74"/>
  <c r="RZR37" i="74"/>
  <c r="RZQ37" i="74"/>
  <c r="RZP37" i="74"/>
  <c r="RZO37" i="74"/>
  <c r="RZN37" i="74"/>
  <c r="RZM37" i="74"/>
  <c r="RZL37" i="74"/>
  <c r="RZK37" i="74"/>
  <c r="RZJ37" i="74"/>
  <c r="RZI37" i="74"/>
  <c r="RZH37" i="74"/>
  <c r="RZG37" i="74"/>
  <c r="RZF37" i="74"/>
  <c r="RZE37" i="74"/>
  <c r="RZD37" i="74"/>
  <c r="RZC37" i="74"/>
  <c r="RZB37" i="74"/>
  <c r="RZA37" i="74"/>
  <c r="RYZ37" i="74"/>
  <c r="RYY37" i="74"/>
  <c r="RYX37" i="74"/>
  <c r="RYW37" i="74"/>
  <c r="RYV37" i="74"/>
  <c r="RYU37" i="74"/>
  <c r="RYT37" i="74"/>
  <c r="RYS37" i="74"/>
  <c r="RYR37" i="74"/>
  <c r="RYQ37" i="74"/>
  <c r="RYP37" i="74"/>
  <c r="RYO37" i="74"/>
  <c r="RYN37" i="74"/>
  <c r="RYM37" i="74"/>
  <c r="RYL37" i="74"/>
  <c r="RYK37" i="74"/>
  <c r="RYJ37" i="74"/>
  <c r="RYI37" i="74"/>
  <c r="RYH37" i="74"/>
  <c r="RYG37" i="74"/>
  <c r="RYF37" i="74"/>
  <c r="RYE37" i="74"/>
  <c r="RYD37" i="74"/>
  <c r="RYC37" i="74"/>
  <c r="RYB37" i="74"/>
  <c r="RYA37" i="74"/>
  <c r="RXZ37" i="74"/>
  <c r="RXY37" i="74"/>
  <c r="RXX37" i="74"/>
  <c r="RXW37" i="74"/>
  <c r="RXV37" i="74"/>
  <c r="RXU37" i="74"/>
  <c r="RXT37" i="74"/>
  <c r="RXS37" i="74"/>
  <c r="RXR37" i="74"/>
  <c r="RXQ37" i="74"/>
  <c r="RXP37" i="74"/>
  <c r="RXO37" i="74"/>
  <c r="RXN37" i="74"/>
  <c r="RXM37" i="74"/>
  <c r="RXL37" i="74"/>
  <c r="RXK37" i="74"/>
  <c r="RXJ37" i="74"/>
  <c r="RXI37" i="74"/>
  <c r="RXH37" i="74"/>
  <c r="RXG37" i="74"/>
  <c r="RXF37" i="74"/>
  <c r="RXE37" i="74"/>
  <c r="RXD37" i="74"/>
  <c r="RXC37" i="74"/>
  <c r="RXB37" i="74"/>
  <c r="RXA37" i="74"/>
  <c r="RWZ37" i="74"/>
  <c r="RWY37" i="74"/>
  <c r="RWX37" i="74"/>
  <c r="RWW37" i="74"/>
  <c r="RWV37" i="74"/>
  <c r="RWU37" i="74"/>
  <c r="RWT37" i="74"/>
  <c r="RWS37" i="74"/>
  <c r="RWR37" i="74"/>
  <c r="RWQ37" i="74"/>
  <c r="RWP37" i="74"/>
  <c r="RWO37" i="74"/>
  <c r="RWN37" i="74"/>
  <c r="RWM37" i="74"/>
  <c r="RWL37" i="74"/>
  <c r="RWK37" i="74"/>
  <c r="RWJ37" i="74"/>
  <c r="RWI37" i="74"/>
  <c r="RWH37" i="74"/>
  <c r="RWG37" i="74"/>
  <c r="RWF37" i="74"/>
  <c r="RWE37" i="74"/>
  <c r="RWD37" i="74"/>
  <c r="RWC37" i="74"/>
  <c r="RWB37" i="74"/>
  <c r="RWA37" i="74"/>
  <c r="RVZ37" i="74"/>
  <c r="RVY37" i="74"/>
  <c r="RVX37" i="74"/>
  <c r="RVW37" i="74"/>
  <c r="RVV37" i="74"/>
  <c r="RVU37" i="74"/>
  <c r="RVT37" i="74"/>
  <c r="RVS37" i="74"/>
  <c r="RVR37" i="74"/>
  <c r="RVQ37" i="74"/>
  <c r="RVP37" i="74"/>
  <c r="RVO37" i="74"/>
  <c r="RVN37" i="74"/>
  <c r="RVM37" i="74"/>
  <c r="RVL37" i="74"/>
  <c r="RVK37" i="74"/>
  <c r="RVJ37" i="74"/>
  <c r="RVI37" i="74"/>
  <c r="RVH37" i="74"/>
  <c r="RVG37" i="74"/>
  <c r="RVF37" i="74"/>
  <c r="RVE37" i="74"/>
  <c r="RVD37" i="74"/>
  <c r="RVC37" i="74"/>
  <c r="RVB37" i="74"/>
  <c r="RVA37" i="74"/>
  <c r="RUZ37" i="74"/>
  <c r="RUY37" i="74"/>
  <c r="RUX37" i="74"/>
  <c r="RUW37" i="74"/>
  <c r="RUV37" i="74"/>
  <c r="RUU37" i="74"/>
  <c r="RUT37" i="74"/>
  <c r="RUS37" i="74"/>
  <c r="RUR37" i="74"/>
  <c r="RUQ37" i="74"/>
  <c r="RUP37" i="74"/>
  <c r="RUO37" i="74"/>
  <c r="RUN37" i="74"/>
  <c r="RUM37" i="74"/>
  <c r="RUL37" i="74"/>
  <c r="RUK37" i="74"/>
  <c r="RUJ37" i="74"/>
  <c r="RUI37" i="74"/>
  <c r="RUH37" i="74"/>
  <c r="RUG37" i="74"/>
  <c r="RUF37" i="74"/>
  <c r="RUE37" i="74"/>
  <c r="RUD37" i="74"/>
  <c r="RUC37" i="74"/>
  <c r="RUB37" i="74"/>
  <c r="RUA37" i="74"/>
  <c r="RTZ37" i="74"/>
  <c r="RTY37" i="74"/>
  <c r="RTX37" i="74"/>
  <c r="RTW37" i="74"/>
  <c r="RTV37" i="74"/>
  <c r="RTU37" i="74"/>
  <c r="RTT37" i="74"/>
  <c r="RTS37" i="74"/>
  <c r="RTR37" i="74"/>
  <c r="RTQ37" i="74"/>
  <c r="RTP37" i="74"/>
  <c r="RTO37" i="74"/>
  <c r="RTN37" i="74"/>
  <c r="RTM37" i="74"/>
  <c r="RTL37" i="74"/>
  <c r="RTK37" i="74"/>
  <c r="RTJ37" i="74"/>
  <c r="RTI37" i="74"/>
  <c r="RTH37" i="74"/>
  <c r="RTG37" i="74"/>
  <c r="RTF37" i="74"/>
  <c r="RTE37" i="74"/>
  <c r="RTD37" i="74"/>
  <c r="RTC37" i="74"/>
  <c r="RTB37" i="74"/>
  <c r="RTA37" i="74"/>
  <c r="RSZ37" i="74"/>
  <c r="RSY37" i="74"/>
  <c r="RSX37" i="74"/>
  <c r="RSW37" i="74"/>
  <c r="RSV37" i="74"/>
  <c r="RSU37" i="74"/>
  <c r="RST37" i="74"/>
  <c r="RSS37" i="74"/>
  <c r="RSR37" i="74"/>
  <c r="RSQ37" i="74"/>
  <c r="RSP37" i="74"/>
  <c r="RSO37" i="74"/>
  <c r="RSN37" i="74"/>
  <c r="RSM37" i="74"/>
  <c r="RSL37" i="74"/>
  <c r="RSK37" i="74"/>
  <c r="RSJ37" i="74"/>
  <c r="RSI37" i="74"/>
  <c r="RSH37" i="74"/>
  <c r="RSG37" i="74"/>
  <c r="RSF37" i="74"/>
  <c r="RSE37" i="74"/>
  <c r="RSD37" i="74"/>
  <c r="RSC37" i="74"/>
  <c r="RSB37" i="74"/>
  <c r="RSA37" i="74"/>
  <c r="RRZ37" i="74"/>
  <c r="RRY37" i="74"/>
  <c r="RRX37" i="74"/>
  <c r="RRW37" i="74"/>
  <c r="RRV37" i="74"/>
  <c r="RRU37" i="74"/>
  <c r="RRT37" i="74"/>
  <c r="RRS37" i="74"/>
  <c r="RRR37" i="74"/>
  <c r="RRQ37" i="74"/>
  <c r="RRP37" i="74"/>
  <c r="RRO37" i="74"/>
  <c r="RRN37" i="74"/>
  <c r="RRM37" i="74"/>
  <c r="RRL37" i="74"/>
  <c r="RRK37" i="74"/>
  <c r="RRJ37" i="74"/>
  <c r="RRI37" i="74"/>
  <c r="RRH37" i="74"/>
  <c r="RRG37" i="74"/>
  <c r="RRF37" i="74"/>
  <c r="RRE37" i="74"/>
  <c r="RRD37" i="74"/>
  <c r="RRC37" i="74"/>
  <c r="RRB37" i="74"/>
  <c r="RRA37" i="74"/>
  <c r="RQZ37" i="74"/>
  <c r="RQY37" i="74"/>
  <c r="RQX37" i="74"/>
  <c r="RQW37" i="74"/>
  <c r="RQV37" i="74"/>
  <c r="RQU37" i="74"/>
  <c r="RQT37" i="74"/>
  <c r="RQS37" i="74"/>
  <c r="RQR37" i="74"/>
  <c r="RQQ37" i="74"/>
  <c r="RQP37" i="74"/>
  <c r="RQO37" i="74"/>
  <c r="RQN37" i="74"/>
  <c r="RQM37" i="74"/>
  <c r="RQL37" i="74"/>
  <c r="RQK37" i="74"/>
  <c r="RQJ37" i="74"/>
  <c r="RQI37" i="74"/>
  <c r="RQH37" i="74"/>
  <c r="RQG37" i="74"/>
  <c r="RQF37" i="74"/>
  <c r="RQE37" i="74"/>
  <c r="RQD37" i="74"/>
  <c r="RQC37" i="74"/>
  <c r="RQB37" i="74"/>
  <c r="RQA37" i="74"/>
  <c r="RPZ37" i="74"/>
  <c r="RPY37" i="74"/>
  <c r="RPX37" i="74"/>
  <c r="RPW37" i="74"/>
  <c r="RPV37" i="74"/>
  <c r="RPU37" i="74"/>
  <c r="RPT37" i="74"/>
  <c r="RPS37" i="74"/>
  <c r="RPR37" i="74"/>
  <c r="RPQ37" i="74"/>
  <c r="RPP37" i="74"/>
  <c r="RPO37" i="74"/>
  <c r="RPN37" i="74"/>
  <c r="RPM37" i="74"/>
  <c r="RPL37" i="74"/>
  <c r="RPK37" i="74"/>
  <c r="RPJ37" i="74"/>
  <c r="RPI37" i="74"/>
  <c r="RPH37" i="74"/>
  <c r="RPG37" i="74"/>
  <c r="RPF37" i="74"/>
  <c r="RPE37" i="74"/>
  <c r="RPD37" i="74"/>
  <c r="RPC37" i="74"/>
  <c r="RPB37" i="74"/>
  <c r="RPA37" i="74"/>
  <c r="ROZ37" i="74"/>
  <c r="ROY37" i="74"/>
  <c r="ROX37" i="74"/>
  <c r="ROW37" i="74"/>
  <c r="ROV37" i="74"/>
  <c r="ROU37" i="74"/>
  <c r="ROT37" i="74"/>
  <c r="ROS37" i="74"/>
  <c r="ROR37" i="74"/>
  <c r="ROQ37" i="74"/>
  <c r="ROP37" i="74"/>
  <c r="ROO37" i="74"/>
  <c r="RON37" i="74"/>
  <c r="ROM37" i="74"/>
  <c r="ROL37" i="74"/>
  <c r="ROK37" i="74"/>
  <c r="ROJ37" i="74"/>
  <c r="ROI37" i="74"/>
  <c r="ROH37" i="74"/>
  <c r="ROG37" i="74"/>
  <c r="ROF37" i="74"/>
  <c r="ROE37" i="74"/>
  <c r="ROD37" i="74"/>
  <c r="ROC37" i="74"/>
  <c r="ROB37" i="74"/>
  <c r="ROA37" i="74"/>
  <c r="RNZ37" i="74"/>
  <c r="RNY37" i="74"/>
  <c r="RNX37" i="74"/>
  <c r="RNW37" i="74"/>
  <c r="RNV37" i="74"/>
  <c r="RNU37" i="74"/>
  <c r="RNT37" i="74"/>
  <c r="RNS37" i="74"/>
  <c r="RNR37" i="74"/>
  <c r="RNQ37" i="74"/>
  <c r="RNP37" i="74"/>
  <c r="RNO37" i="74"/>
  <c r="RNN37" i="74"/>
  <c r="RNM37" i="74"/>
  <c r="RNL37" i="74"/>
  <c r="RNK37" i="74"/>
  <c r="RNJ37" i="74"/>
  <c r="RNI37" i="74"/>
  <c r="RNH37" i="74"/>
  <c r="RNG37" i="74"/>
  <c r="RNF37" i="74"/>
  <c r="RNE37" i="74"/>
  <c r="RND37" i="74"/>
  <c r="RNC37" i="74"/>
  <c r="RNB37" i="74"/>
  <c r="RNA37" i="74"/>
  <c r="RMZ37" i="74"/>
  <c r="RMY37" i="74"/>
  <c r="RMX37" i="74"/>
  <c r="RMW37" i="74"/>
  <c r="RMV37" i="74"/>
  <c r="RMU37" i="74"/>
  <c r="RMT37" i="74"/>
  <c r="RMS37" i="74"/>
  <c r="RMR37" i="74"/>
  <c r="RMQ37" i="74"/>
  <c r="RMP37" i="74"/>
  <c r="RMO37" i="74"/>
  <c r="RMN37" i="74"/>
  <c r="RMM37" i="74"/>
  <c r="RML37" i="74"/>
  <c r="RMK37" i="74"/>
  <c r="RMJ37" i="74"/>
  <c r="RMI37" i="74"/>
  <c r="RMH37" i="74"/>
  <c r="RMG37" i="74"/>
  <c r="RMF37" i="74"/>
  <c r="RME37" i="74"/>
  <c r="RMD37" i="74"/>
  <c r="RMC37" i="74"/>
  <c r="RMB37" i="74"/>
  <c r="RMA37" i="74"/>
  <c r="RLZ37" i="74"/>
  <c r="RLY37" i="74"/>
  <c r="RLX37" i="74"/>
  <c r="RLW37" i="74"/>
  <c r="RLV37" i="74"/>
  <c r="RLU37" i="74"/>
  <c r="RLT37" i="74"/>
  <c r="RLS37" i="74"/>
  <c r="RLR37" i="74"/>
  <c r="RLQ37" i="74"/>
  <c r="RLP37" i="74"/>
  <c r="RLO37" i="74"/>
  <c r="RLN37" i="74"/>
  <c r="RLM37" i="74"/>
  <c r="RLL37" i="74"/>
  <c r="RLK37" i="74"/>
  <c r="RLJ37" i="74"/>
  <c r="RLI37" i="74"/>
  <c r="RLH37" i="74"/>
  <c r="RLG37" i="74"/>
  <c r="RLF37" i="74"/>
  <c r="RLE37" i="74"/>
  <c r="RLD37" i="74"/>
  <c r="RLC37" i="74"/>
  <c r="RLB37" i="74"/>
  <c r="RLA37" i="74"/>
  <c r="RKZ37" i="74"/>
  <c r="RKY37" i="74"/>
  <c r="RKX37" i="74"/>
  <c r="RKW37" i="74"/>
  <c r="RKV37" i="74"/>
  <c r="RKU37" i="74"/>
  <c r="RKT37" i="74"/>
  <c r="RKS37" i="74"/>
  <c r="RKR37" i="74"/>
  <c r="RKQ37" i="74"/>
  <c r="RKP37" i="74"/>
  <c r="RKO37" i="74"/>
  <c r="RKN37" i="74"/>
  <c r="RKM37" i="74"/>
  <c r="RKL37" i="74"/>
  <c r="RKK37" i="74"/>
  <c r="RKJ37" i="74"/>
  <c r="RKI37" i="74"/>
  <c r="RKH37" i="74"/>
  <c r="RKG37" i="74"/>
  <c r="RKF37" i="74"/>
  <c r="RKE37" i="74"/>
  <c r="RKD37" i="74"/>
  <c r="RKC37" i="74"/>
  <c r="RKB37" i="74"/>
  <c r="RKA37" i="74"/>
  <c r="RJZ37" i="74"/>
  <c r="RJY37" i="74"/>
  <c r="RJX37" i="74"/>
  <c r="RJW37" i="74"/>
  <c r="RJV37" i="74"/>
  <c r="RJU37" i="74"/>
  <c r="RJT37" i="74"/>
  <c r="RJS37" i="74"/>
  <c r="RJR37" i="74"/>
  <c r="RJQ37" i="74"/>
  <c r="RJP37" i="74"/>
  <c r="RJO37" i="74"/>
  <c r="RJN37" i="74"/>
  <c r="RJM37" i="74"/>
  <c r="RJL37" i="74"/>
  <c r="RJK37" i="74"/>
  <c r="RJJ37" i="74"/>
  <c r="RJI37" i="74"/>
  <c r="RJH37" i="74"/>
  <c r="RJG37" i="74"/>
  <c r="RJF37" i="74"/>
  <c r="RJE37" i="74"/>
  <c r="RJD37" i="74"/>
  <c r="RJC37" i="74"/>
  <c r="RJB37" i="74"/>
  <c r="RJA37" i="74"/>
  <c r="RIZ37" i="74"/>
  <c r="RIY37" i="74"/>
  <c r="RIX37" i="74"/>
  <c r="RIW37" i="74"/>
  <c r="RIV37" i="74"/>
  <c r="RIU37" i="74"/>
  <c r="RIT37" i="74"/>
  <c r="RIS37" i="74"/>
  <c r="RIR37" i="74"/>
  <c r="RIQ37" i="74"/>
  <c r="RIP37" i="74"/>
  <c r="RIO37" i="74"/>
  <c r="RIN37" i="74"/>
  <c r="RIM37" i="74"/>
  <c r="RIL37" i="74"/>
  <c r="RIK37" i="74"/>
  <c r="RIJ37" i="74"/>
  <c r="RII37" i="74"/>
  <c r="RIH37" i="74"/>
  <c r="RIG37" i="74"/>
  <c r="RIF37" i="74"/>
  <c r="RIE37" i="74"/>
  <c r="RID37" i="74"/>
  <c r="RIC37" i="74"/>
  <c r="RIB37" i="74"/>
  <c r="RIA37" i="74"/>
  <c r="RHZ37" i="74"/>
  <c r="RHY37" i="74"/>
  <c r="RHX37" i="74"/>
  <c r="RHW37" i="74"/>
  <c r="RHV37" i="74"/>
  <c r="RHU37" i="74"/>
  <c r="RHT37" i="74"/>
  <c r="RHS37" i="74"/>
  <c r="RHR37" i="74"/>
  <c r="RHQ37" i="74"/>
  <c r="RHP37" i="74"/>
  <c r="RHO37" i="74"/>
  <c r="RHN37" i="74"/>
  <c r="RHM37" i="74"/>
  <c r="RHL37" i="74"/>
  <c r="RHK37" i="74"/>
  <c r="RHJ37" i="74"/>
  <c r="RHI37" i="74"/>
  <c r="RHH37" i="74"/>
  <c r="RHG37" i="74"/>
  <c r="RHF37" i="74"/>
  <c r="RHE37" i="74"/>
  <c r="RHD37" i="74"/>
  <c r="RHC37" i="74"/>
  <c r="RHB37" i="74"/>
  <c r="RHA37" i="74"/>
  <c r="RGZ37" i="74"/>
  <c r="RGY37" i="74"/>
  <c r="RGX37" i="74"/>
  <c r="RGW37" i="74"/>
  <c r="RGV37" i="74"/>
  <c r="RGU37" i="74"/>
  <c r="RGT37" i="74"/>
  <c r="RGS37" i="74"/>
  <c r="RGR37" i="74"/>
  <c r="RGQ37" i="74"/>
  <c r="RGP37" i="74"/>
  <c r="RGO37" i="74"/>
  <c r="RGN37" i="74"/>
  <c r="RGM37" i="74"/>
  <c r="RGL37" i="74"/>
  <c r="RGK37" i="74"/>
  <c r="RGJ37" i="74"/>
  <c r="RGI37" i="74"/>
  <c r="RGH37" i="74"/>
  <c r="RGG37" i="74"/>
  <c r="RGF37" i="74"/>
  <c r="RGE37" i="74"/>
  <c r="RGD37" i="74"/>
  <c r="RGC37" i="74"/>
  <c r="RGB37" i="74"/>
  <c r="RGA37" i="74"/>
  <c r="RFZ37" i="74"/>
  <c r="RFY37" i="74"/>
  <c r="RFX37" i="74"/>
  <c r="RFW37" i="74"/>
  <c r="RFV37" i="74"/>
  <c r="RFU37" i="74"/>
  <c r="RFT37" i="74"/>
  <c r="RFS37" i="74"/>
  <c r="RFR37" i="74"/>
  <c r="RFQ37" i="74"/>
  <c r="RFP37" i="74"/>
  <c r="RFO37" i="74"/>
  <c r="RFN37" i="74"/>
  <c r="RFM37" i="74"/>
  <c r="RFL37" i="74"/>
  <c r="RFK37" i="74"/>
  <c r="RFJ37" i="74"/>
  <c r="RFI37" i="74"/>
  <c r="RFH37" i="74"/>
  <c r="RFG37" i="74"/>
  <c r="RFF37" i="74"/>
  <c r="RFE37" i="74"/>
  <c r="RFD37" i="74"/>
  <c r="RFC37" i="74"/>
  <c r="RFB37" i="74"/>
  <c r="RFA37" i="74"/>
  <c r="REZ37" i="74"/>
  <c r="REY37" i="74"/>
  <c r="REX37" i="74"/>
  <c r="REW37" i="74"/>
  <c r="REV37" i="74"/>
  <c r="REU37" i="74"/>
  <c r="RET37" i="74"/>
  <c r="RES37" i="74"/>
  <c r="RER37" i="74"/>
  <c r="REQ37" i="74"/>
  <c r="REP37" i="74"/>
  <c r="REO37" i="74"/>
  <c r="REN37" i="74"/>
  <c r="REM37" i="74"/>
  <c r="REL37" i="74"/>
  <c r="REK37" i="74"/>
  <c r="REJ37" i="74"/>
  <c r="REI37" i="74"/>
  <c r="REH37" i="74"/>
  <c r="REG37" i="74"/>
  <c r="REF37" i="74"/>
  <c r="REE37" i="74"/>
  <c r="RED37" i="74"/>
  <c r="REC37" i="74"/>
  <c r="REB37" i="74"/>
  <c r="REA37" i="74"/>
  <c r="RDZ37" i="74"/>
  <c r="RDY37" i="74"/>
  <c r="RDX37" i="74"/>
  <c r="RDW37" i="74"/>
  <c r="RDV37" i="74"/>
  <c r="RDU37" i="74"/>
  <c r="RDT37" i="74"/>
  <c r="RDS37" i="74"/>
  <c r="RDR37" i="74"/>
  <c r="RDQ37" i="74"/>
  <c r="RDP37" i="74"/>
  <c r="RDO37" i="74"/>
  <c r="RDN37" i="74"/>
  <c r="RDM37" i="74"/>
  <c r="RDL37" i="74"/>
  <c r="RDK37" i="74"/>
  <c r="RDJ37" i="74"/>
  <c r="RDI37" i="74"/>
  <c r="RDH37" i="74"/>
  <c r="RDG37" i="74"/>
  <c r="RDF37" i="74"/>
  <c r="RDE37" i="74"/>
  <c r="RDD37" i="74"/>
  <c r="RDC37" i="74"/>
  <c r="RDB37" i="74"/>
  <c r="RDA37" i="74"/>
  <c r="RCZ37" i="74"/>
  <c r="RCY37" i="74"/>
  <c r="RCX37" i="74"/>
  <c r="RCW37" i="74"/>
  <c r="RCV37" i="74"/>
  <c r="RCU37" i="74"/>
  <c r="RCT37" i="74"/>
  <c r="RCS37" i="74"/>
  <c r="RCR37" i="74"/>
  <c r="RCQ37" i="74"/>
  <c r="RCP37" i="74"/>
  <c r="RCO37" i="74"/>
  <c r="RCN37" i="74"/>
  <c r="RCM37" i="74"/>
  <c r="RCL37" i="74"/>
  <c r="RCK37" i="74"/>
  <c r="RCJ37" i="74"/>
  <c r="RCI37" i="74"/>
  <c r="RCH37" i="74"/>
  <c r="RCG37" i="74"/>
  <c r="RCF37" i="74"/>
  <c r="RCE37" i="74"/>
  <c r="RCD37" i="74"/>
  <c r="RCC37" i="74"/>
  <c r="RCB37" i="74"/>
  <c r="RCA37" i="74"/>
  <c r="RBZ37" i="74"/>
  <c r="RBY37" i="74"/>
  <c r="RBX37" i="74"/>
  <c r="RBW37" i="74"/>
  <c r="RBV37" i="74"/>
  <c r="RBU37" i="74"/>
  <c r="RBT37" i="74"/>
  <c r="RBS37" i="74"/>
  <c r="RBR37" i="74"/>
  <c r="RBQ37" i="74"/>
  <c r="RBP37" i="74"/>
  <c r="RBO37" i="74"/>
  <c r="RBN37" i="74"/>
  <c r="RBM37" i="74"/>
  <c r="RBL37" i="74"/>
  <c r="RBK37" i="74"/>
  <c r="RBJ37" i="74"/>
  <c r="RBI37" i="74"/>
  <c r="RBH37" i="74"/>
  <c r="RBG37" i="74"/>
  <c r="RBF37" i="74"/>
  <c r="RBE37" i="74"/>
  <c r="RBD37" i="74"/>
  <c r="RBC37" i="74"/>
  <c r="RBB37" i="74"/>
  <c r="RBA37" i="74"/>
  <c r="RAZ37" i="74"/>
  <c r="RAY37" i="74"/>
  <c r="RAX37" i="74"/>
  <c r="RAW37" i="74"/>
  <c r="RAV37" i="74"/>
  <c r="RAU37" i="74"/>
  <c r="RAT37" i="74"/>
  <c r="RAS37" i="74"/>
  <c r="RAR37" i="74"/>
  <c r="RAQ37" i="74"/>
  <c r="RAP37" i="74"/>
  <c r="RAO37" i="74"/>
  <c r="RAN37" i="74"/>
  <c r="RAM37" i="74"/>
  <c r="RAL37" i="74"/>
  <c r="RAK37" i="74"/>
  <c r="RAJ37" i="74"/>
  <c r="RAI37" i="74"/>
  <c r="RAH37" i="74"/>
  <c r="RAG37" i="74"/>
  <c r="RAF37" i="74"/>
  <c r="RAE37" i="74"/>
  <c r="RAD37" i="74"/>
  <c r="RAC37" i="74"/>
  <c r="RAB37" i="74"/>
  <c r="RAA37" i="74"/>
  <c r="QZZ37" i="74"/>
  <c r="QZY37" i="74"/>
  <c r="QZX37" i="74"/>
  <c r="QZW37" i="74"/>
  <c r="QZV37" i="74"/>
  <c r="QZU37" i="74"/>
  <c r="QZT37" i="74"/>
  <c r="QZS37" i="74"/>
  <c r="QZR37" i="74"/>
  <c r="QZQ37" i="74"/>
  <c r="QZP37" i="74"/>
  <c r="QZO37" i="74"/>
  <c r="QZN37" i="74"/>
  <c r="QZM37" i="74"/>
  <c r="QZL37" i="74"/>
  <c r="QZK37" i="74"/>
  <c r="QZJ37" i="74"/>
  <c r="QZI37" i="74"/>
  <c r="QZH37" i="74"/>
  <c r="QZG37" i="74"/>
  <c r="QZF37" i="74"/>
  <c r="QZE37" i="74"/>
  <c r="QZD37" i="74"/>
  <c r="QZC37" i="74"/>
  <c r="QZB37" i="74"/>
  <c r="QZA37" i="74"/>
  <c r="QYZ37" i="74"/>
  <c r="QYY37" i="74"/>
  <c r="QYX37" i="74"/>
  <c r="QYW37" i="74"/>
  <c r="QYV37" i="74"/>
  <c r="QYU37" i="74"/>
  <c r="QYT37" i="74"/>
  <c r="QYS37" i="74"/>
  <c r="QYR37" i="74"/>
  <c r="QYQ37" i="74"/>
  <c r="QYP37" i="74"/>
  <c r="QYO37" i="74"/>
  <c r="QYN37" i="74"/>
  <c r="QYM37" i="74"/>
  <c r="QYL37" i="74"/>
  <c r="QYK37" i="74"/>
  <c r="QYJ37" i="74"/>
  <c r="QYI37" i="74"/>
  <c r="QYH37" i="74"/>
  <c r="QYG37" i="74"/>
  <c r="QYF37" i="74"/>
  <c r="QYE37" i="74"/>
  <c r="QYD37" i="74"/>
  <c r="QYC37" i="74"/>
  <c r="QYB37" i="74"/>
  <c r="QYA37" i="74"/>
  <c r="QXZ37" i="74"/>
  <c r="QXY37" i="74"/>
  <c r="QXX37" i="74"/>
  <c r="QXW37" i="74"/>
  <c r="QXV37" i="74"/>
  <c r="QXU37" i="74"/>
  <c r="QXT37" i="74"/>
  <c r="QXS37" i="74"/>
  <c r="QXR37" i="74"/>
  <c r="QXQ37" i="74"/>
  <c r="QXP37" i="74"/>
  <c r="QXO37" i="74"/>
  <c r="QXN37" i="74"/>
  <c r="QXM37" i="74"/>
  <c r="QXL37" i="74"/>
  <c r="QXK37" i="74"/>
  <c r="QXJ37" i="74"/>
  <c r="QXI37" i="74"/>
  <c r="QXH37" i="74"/>
  <c r="QXG37" i="74"/>
  <c r="QXF37" i="74"/>
  <c r="QXE37" i="74"/>
  <c r="QXD37" i="74"/>
  <c r="QXC37" i="74"/>
  <c r="QXB37" i="74"/>
  <c r="QXA37" i="74"/>
  <c r="QWZ37" i="74"/>
  <c r="QWY37" i="74"/>
  <c r="QWX37" i="74"/>
  <c r="QWW37" i="74"/>
  <c r="QWV37" i="74"/>
  <c r="QWU37" i="74"/>
  <c r="QWT37" i="74"/>
  <c r="QWS37" i="74"/>
  <c r="QWR37" i="74"/>
  <c r="QWQ37" i="74"/>
  <c r="QWP37" i="74"/>
  <c r="QWO37" i="74"/>
  <c r="QWN37" i="74"/>
  <c r="QWM37" i="74"/>
  <c r="QWL37" i="74"/>
  <c r="QWK37" i="74"/>
  <c r="QWJ37" i="74"/>
  <c r="QWI37" i="74"/>
  <c r="QWH37" i="74"/>
  <c r="QWG37" i="74"/>
  <c r="QWF37" i="74"/>
  <c r="QWE37" i="74"/>
  <c r="QWD37" i="74"/>
  <c r="QWC37" i="74"/>
  <c r="QWB37" i="74"/>
  <c r="QWA37" i="74"/>
  <c r="QVZ37" i="74"/>
  <c r="QVY37" i="74"/>
  <c r="QVX37" i="74"/>
  <c r="QVW37" i="74"/>
  <c r="QVV37" i="74"/>
  <c r="QVU37" i="74"/>
  <c r="QVT37" i="74"/>
  <c r="QVS37" i="74"/>
  <c r="QVR37" i="74"/>
  <c r="QVQ37" i="74"/>
  <c r="QVP37" i="74"/>
  <c r="QVO37" i="74"/>
  <c r="QVN37" i="74"/>
  <c r="QVM37" i="74"/>
  <c r="QVL37" i="74"/>
  <c r="QVK37" i="74"/>
  <c r="QVJ37" i="74"/>
  <c r="QVI37" i="74"/>
  <c r="QVH37" i="74"/>
  <c r="QVG37" i="74"/>
  <c r="QVF37" i="74"/>
  <c r="QVE37" i="74"/>
  <c r="QVD37" i="74"/>
  <c r="QVC37" i="74"/>
  <c r="QVB37" i="74"/>
  <c r="QVA37" i="74"/>
  <c r="QUZ37" i="74"/>
  <c r="QUY37" i="74"/>
  <c r="QUX37" i="74"/>
  <c r="QUW37" i="74"/>
  <c r="QUV37" i="74"/>
  <c r="QUU37" i="74"/>
  <c r="QUT37" i="74"/>
  <c r="QUS37" i="74"/>
  <c r="QUR37" i="74"/>
  <c r="QUQ37" i="74"/>
  <c r="QUP37" i="74"/>
  <c r="QUO37" i="74"/>
  <c r="QUN37" i="74"/>
  <c r="QUM37" i="74"/>
  <c r="QUL37" i="74"/>
  <c r="QUK37" i="74"/>
  <c r="QUJ37" i="74"/>
  <c r="QUI37" i="74"/>
  <c r="QUH37" i="74"/>
  <c r="QUG37" i="74"/>
  <c r="QUF37" i="74"/>
  <c r="QUE37" i="74"/>
  <c r="QUD37" i="74"/>
  <c r="QUC37" i="74"/>
  <c r="QUB37" i="74"/>
  <c r="QUA37" i="74"/>
  <c r="QTZ37" i="74"/>
  <c r="QTY37" i="74"/>
  <c r="QTX37" i="74"/>
  <c r="QTW37" i="74"/>
  <c r="QTV37" i="74"/>
  <c r="QTU37" i="74"/>
  <c r="QTT37" i="74"/>
  <c r="QTS37" i="74"/>
  <c r="QTR37" i="74"/>
  <c r="QTQ37" i="74"/>
  <c r="QTP37" i="74"/>
  <c r="QTO37" i="74"/>
  <c r="QTN37" i="74"/>
  <c r="QTM37" i="74"/>
  <c r="QTL37" i="74"/>
  <c r="QTK37" i="74"/>
  <c r="QTJ37" i="74"/>
  <c r="QTI37" i="74"/>
  <c r="QTH37" i="74"/>
  <c r="QTG37" i="74"/>
  <c r="QTF37" i="74"/>
  <c r="QTE37" i="74"/>
  <c r="QTD37" i="74"/>
  <c r="QTC37" i="74"/>
  <c r="QTB37" i="74"/>
  <c r="QTA37" i="74"/>
  <c r="QSZ37" i="74"/>
  <c r="QSY37" i="74"/>
  <c r="QSX37" i="74"/>
  <c r="QSW37" i="74"/>
  <c r="QSV37" i="74"/>
  <c r="QSU37" i="74"/>
  <c r="QST37" i="74"/>
  <c r="QSS37" i="74"/>
  <c r="QSR37" i="74"/>
  <c r="QSQ37" i="74"/>
  <c r="QSP37" i="74"/>
  <c r="QSO37" i="74"/>
  <c r="QSN37" i="74"/>
  <c r="QSM37" i="74"/>
  <c r="QSL37" i="74"/>
  <c r="QSK37" i="74"/>
  <c r="QSJ37" i="74"/>
  <c r="QSI37" i="74"/>
  <c r="QSH37" i="74"/>
  <c r="QSG37" i="74"/>
  <c r="QSF37" i="74"/>
  <c r="QSE37" i="74"/>
  <c r="QSD37" i="74"/>
  <c r="QSC37" i="74"/>
  <c r="QSB37" i="74"/>
  <c r="QSA37" i="74"/>
  <c r="QRZ37" i="74"/>
  <c r="QRY37" i="74"/>
  <c r="QRX37" i="74"/>
  <c r="QRW37" i="74"/>
  <c r="QRV37" i="74"/>
  <c r="QRU37" i="74"/>
  <c r="QRT37" i="74"/>
  <c r="QRS37" i="74"/>
  <c r="QRR37" i="74"/>
  <c r="QRQ37" i="74"/>
  <c r="QRP37" i="74"/>
  <c r="QRO37" i="74"/>
  <c r="QRN37" i="74"/>
  <c r="QRM37" i="74"/>
  <c r="QRL37" i="74"/>
  <c r="QRK37" i="74"/>
  <c r="QRJ37" i="74"/>
  <c r="QRI37" i="74"/>
  <c r="QRH37" i="74"/>
  <c r="QRG37" i="74"/>
  <c r="QRF37" i="74"/>
  <c r="QRE37" i="74"/>
  <c r="QRD37" i="74"/>
  <c r="QRC37" i="74"/>
  <c r="QRB37" i="74"/>
  <c r="QRA37" i="74"/>
  <c r="QQZ37" i="74"/>
  <c r="QQY37" i="74"/>
  <c r="QQX37" i="74"/>
  <c r="QQW37" i="74"/>
  <c r="QQV37" i="74"/>
  <c r="QQU37" i="74"/>
  <c r="QQT37" i="74"/>
  <c r="QQS37" i="74"/>
  <c r="QQR37" i="74"/>
  <c r="QQQ37" i="74"/>
  <c r="QQP37" i="74"/>
  <c r="QQO37" i="74"/>
  <c r="QQN37" i="74"/>
  <c r="QQM37" i="74"/>
  <c r="QQL37" i="74"/>
  <c r="QQK37" i="74"/>
  <c r="QQJ37" i="74"/>
  <c r="QQI37" i="74"/>
  <c r="QQH37" i="74"/>
  <c r="QQG37" i="74"/>
  <c r="QQF37" i="74"/>
  <c r="QQE37" i="74"/>
  <c r="QQD37" i="74"/>
  <c r="QQC37" i="74"/>
  <c r="QQB37" i="74"/>
  <c r="QQA37" i="74"/>
  <c r="QPZ37" i="74"/>
  <c r="QPY37" i="74"/>
  <c r="QPX37" i="74"/>
  <c r="QPW37" i="74"/>
  <c r="QPV37" i="74"/>
  <c r="QPU37" i="74"/>
  <c r="QPT37" i="74"/>
  <c r="QPS37" i="74"/>
  <c r="QPR37" i="74"/>
  <c r="QPQ37" i="74"/>
  <c r="QPP37" i="74"/>
  <c r="QPO37" i="74"/>
  <c r="QPN37" i="74"/>
  <c r="QPM37" i="74"/>
  <c r="QPL37" i="74"/>
  <c r="QPK37" i="74"/>
  <c r="QPJ37" i="74"/>
  <c r="QPI37" i="74"/>
  <c r="QPH37" i="74"/>
  <c r="QPG37" i="74"/>
  <c r="QPF37" i="74"/>
  <c r="QPE37" i="74"/>
  <c r="QPD37" i="74"/>
  <c r="QPC37" i="74"/>
  <c r="QPB37" i="74"/>
  <c r="QPA37" i="74"/>
  <c r="QOZ37" i="74"/>
  <c r="QOY37" i="74"/>
  <c r="QOX37" i="74"/>
  <c r="QOW37" i="74"/>
  <c r="QOV37" i="74"/>
  <c r="QOU37" i="74"/>
  <c r="QOT37" i="74"/>
  <c r="QOS37" i="74"/>
  <c r="QOR37" i="74"/>
  <c r="QOQ37" i="74"/>
  <c r="QOP37" i="74"/>
  <c r="QOO37" i="74"/>
  <c r="QON37" i="74"/>
  <c r="QOM37" i="74"/>
  <c r="QOL37" i="74"/>
  <c r="QOK37" i="74"/>
  <c r="QOJ37" i="74"/>
  <c r="QOI37" i="74"/>
  <c r="QOH37" i="74"/>
  <c r="QOG37" i="74"/>
  <c r="QOF37" i="74"/>
  <c r="QOE37" i="74"/>
  <c r="QOD37" i="74"/>
  <c r="QOC37" i="74"/>
  <c r="QOB37" i="74"/>
  <c r="QOA37" i="74"/>
  <c r="QNZ37" i="74"/>
  <c r="QNY37" i="74"/>
  <c r="QNX37" i="74"/>
  <c r="QNW37" i="74"/>
  <c r="QNV37" i="74"/>
  <c r="QNU37" i="74"/>
  <c r="QNT37" i="74"/>
  <c r="QNS37" i="74"/>
  <c r="QNR37" i="74"/>
  <c r="QNQ37" i="74"/>
  <c r="QNP37" i="74"/>
  <c r="QNO37" i="74"/>
  <c r="QNN37" i="74"/>
  <c r="QNM37" i="74"/>
  <c r="QNL37" i="74"/>
  <c r="QNK37" i="74"/>
  <c r="QNJ37" i="74"/>
  <c r="QNI37" i="74"/>
  <c r="QNH37" i="74"/>
  <c r="QNG37" i="74"/>
  <c r="QNF37" i="74"/>
  <c r="QNE37" i="74"/>
  <c r="QND37" i="74"/>
  <c r="QNC37" i="74"/>
  <c r="QNB37" i="74"/>
  <c r="QNA37" i="74"/>
  <c r="QMZ37" i="74"/>
  <c r="QMY37" i="74"/>
  <c r="QMX37" i="74"/>
  <c r="QMW37" i="74"/>
  <c r="QMV37" i="74"/>
  <c r="QMU37" i="74"/>
  <c r="QMT37" i="74"/>
  <c r="QMS37" i="74"/>
  <c r="QMR37" i="74"/>
  <c r="QMQ37" i="74"/>
  <c r="QMP37" i="74"/>
  <c r="QMO37" i="74"/>
  <c r="QMN37" i="74"/>
  <c r="QMM37" i="74"/>
  <c r="QML37" i="74"/>
  <c r="QMK37" i="74"/>
  <c r="QMJ37" i="74"/>
  <c r="QMI37" i="74"/>
  <c r="QMH37" i="74"/>
  <c r="QMG37" i="74"/>
  <c r="QMF37" i="74"/>
  <c r="QME37" i="74"/>
  <c r="QMD37" i="74"/>
  <c r="QMC37" i="74"/>
  <c r="QMB37" i="74"/>
  <c r="QMA37" i="74"/>
  <c r="QLZ37" i="74"/>
  <c r="QLY37" i="74"/>
  <c r="QLX37" i="74"/>
  <c r="QLW37" i="74"/>
  <c r="QLV37" i="74"/>
  <c r="QLU37" i="74"/>
  <c r="QLT37" i="74"/>
  <c r="QLS37" i="74"/>
  <c r="QLR37" i="74"/>
  <c r="QLQ37" i="74"/>
  <c r="QLP37" i="74"/>
  <c r="QLO37" i="74"/>
  <c r="QLN37" i="74"/>
  <c r="QLM37" i="74"/>
  <c r="QLL37" i="74"/>
  <c r="QLK37" i="74"/>
  <c r="QLJ37" i="74"/>
  <c r="QLI37" i="74"/>
  <c r="QLH37" i="74"/>
  <c r="QLG37" i="74"/>
  <c r="QLF37" i="74"/>
  <c r="QLE37" i="74"/>
  <c r="QLD37" i="74"/>
  <c r="QLC37" i="74"/>
  <c r="QLB37" i="74"/>
  <c r="QLA37" i="74"/>
  <c r="QKZ37" i="74"/>
  <c r="QKY37" i="74"/>
  <c r="QKX37" i="74"/>
  <c r="QKW37" i="74"/>
  <c r="QKV37" i="74"/>
  <c r="QKU37" i="74"/>
  <c r="QKT37" i="74"/>
  <c r="QKS37" i="74"/>
  <c r="QKR37" i="74"/>
  <c r="QKQ37" i="74"/>
  <c r="QKP37" i="74"/>
  <c r="QKO37" i="74"/>
  <c r="QKN37" i="74"/>
  <c r="QKM37" i="74"/>
  <c r="QKL37" i="74"/>
  <c r="QKK37" i="74"/>
  <c r="QKJ37" i="74"/>
  <c r="QKI37" i="74"/>
  <c r="QKH37" i="74"/>
  <c r="QKG37" i="74"/>
  <c r="QKF37" i="74"/>
  <c r="QKE37" i="74"/>
  <c r="QKD37" i="74"/>
  <c r="QKC37" i="74"/>
  <c r="QKB37" i="74"/>
  <c r="QKA37" i="74"/>
  <c r="QJZ37" i="74"/>
  <c r="QJY37" i="74"/>
  <c r="QJX37" i="74"/>
  <c r="QJW37" i="74"/>
  <c r="QJV37" i="74"/>
  <c r="QJU37" i="74"/>
  <c r="QJT37" i="74"/>
  <c r="QJS37" i="74"/>
  <c r="QJR37" i="74"/>
  <c r="QJQ37" i="74"/>
  <c r="QJP37" i="74"/>
  <c r="QJO37" i="74"/>
  <c r="QJN37" i="74"/>
  <c r="QJM37" i="74"/>
  <c r="QJL37" i="74"/>
  <c r="QJK37" i="74"/>
  <c r="QJJ37" i="74"/>
  <c r="QJI37" i="74"/>
  <c r="QJH37" i="74"/>
  <c r="QJG37" i="74"/>
  <c r="QJF37" i="74"/>
  <c r="QJE37" i="74"/>
  <c r="QJD37" i="74"/>
  <c r="QJC37" i="74"/>
  <c r="QJB37" i="74"/>
  <c r="QJA37" i="74"/>
  <c r="QIZ37" i="74"/>
  <c r="QIY37" i="74"/>
  <c r="QIX37" i="74"/>
  <c r="QIW37" i="74"/>
  <c r="QIV37" i="74"/>
  <c r="QIU37" i="74"/>
  <c r="QIT37" i="74"/>
  <c r="QIS37" i="74"/>
  <c r="QIR37" i="74"/>
  <c r="QIQ37" i="74"/>
  <c r="QIP37" i="74"/>
  <c r="QIO37" i="74"/>
  <c r="QIN37" i="74"/>
  <c r="QIM37" i="74"/>
  <c r="QIL37" i="74"/>
  <c r="QIK37" i="74"/>
  <c r="QIJ37" i="74"/>
  <c r="QII37" i="74"/>
  <c r="QIH37" i="74"/>
  <c r="QIG37" i="74"/>
  <c r="QIF37" i="74"/>
  <c r="QIE37" i="74"/>
  <c r="QID37" i="74"/>
  <c r="QIC37" i="74"/>
  <c r="QIB37" i="74"/>
  <c r="QIA37" i="74"/>
  <c r="QHZ37" i="74"/>
  <c r="QHY37" i="74"/>
  <c r="QHX37" i="74"/>
  <c r="QHW37" i="74"/>
  <c r="QHV37" i="74"/>
  <c r="QHU37" i="74"/>
  <c r="QHT37" i="74"/>
  <c r="QHS37" i="74"/>
  <c r="QHR37" i="74"/>
  <c r="QHQ37" i="74"/>
  <c r="QHP37" i="74"/>
  <c r="QHO37" i="74"/>
  <c r="QHN37" i="74"/>
  <c r="QHM37" i="74"/>
  <c r="QHL37" i="74"/>
  <c r="QHK37" i="74"/>
  <c r="QHJ37" i="74"/>
  <c r="QHI37" i="74"/>
  <c r="QHH37" i="74"/>
  <c r="QHG37" i="74"/>
  <c r="QHF37" i="74"/>
  <c r="QHE37" i="74"/>
  <c r="QHD37" i="74"/>
  <c r="QHC37" i="74"/>
  <c r="QHB37" i="74"/>
  <c r="QHA37" i="74"/>
  <c r="QGZ37" i="74"/>
  <c r="QGY37" i="74"/>
  <c r="QGX37" i="74"/>
  <c r="QGW37" i="74"/>
  <c r="QGV37" i="74"/>
  <c r="QGU37" i="74"/>
  <c r="QGT37" i="74"/>
  <c r="QGS37" i="74"/>
  <c r="QGR37" i="74"/>
  <c r="QGQ37" i="74"/>
  <c r="QGP37" i="74"/>
  <c r="QGO37" i="74"/>
  <c r="QGN37" i="74"/>
  <c r="QGM37" i="74"/>
  <c r="QGL37" i="74"/>
  <c r="QGK37" i="74"/>
  <c r="QGJ37" i="74"/>
  <c r="QGI37" i="74"/>
  <c r="QGH37" i="74"/>
  <c r="QGG37" i="74"/>
  <c r="QGF37" i="74"/>
  <c r="QGE37" i="74"/>
  <c r="QGD37" i="74"/>
  <c r="QGC37" i="74"/>
  <c r="QGB37" i="74"/>
  <c r="QGA37" i="74"/>
  <c r="QFZ37" i="74"/>
  <c r="QFY37" i="74"/>
  <c r="QFX37" i="74"/>
  <c r="QFW37" i="74"/>
  <c r="QFV37" i="74"/>
  <c r="QFU37" i="74"/>
  <c r="QFT37" i="74"/>
  <c r="QFS37" i="74"/>
  <c r="QFR37" i="74"/>
  <c r="QFQ37" i="74"/>
  <c r="QFP37" i="74"/>
  <c r="QFO37" i="74"/>
  <c r="QFN37" i="74"/>
  <c r="QFM37" i="74"/>
  <c r="QFL37" i="74"/>
  <c r="QFK37" i="74"/>
  <c r="QFJ37" i="74"/>
  <c r="QFI37" i="74"/>
  <c r="QFH37" i="74"/>
  <c r="QFG37" i="74"/>
  <c r="QFF37" i="74"/>
  <c r="QFE37" i="74"/>
  <c r="QFD37" i="74"/>
  <c r="QFC37" i="74"/>
  <c r="QFB37" i="74"/>
  <c r="QFA37" i="74"/>
  <c r="QEZ37" i="74"/>
  <c r="QEY37" i="74"/>
  <c r="QEX37" i="74"/>
  <c r="QEW37" i="74"/>
  <c r="QEV37" i="74"/>
  <c r="QEU37" i="74"/>
  <c r="QET37" i="74"/>
  <c r="QES37" i="74"/>
  <c r="QER37" i="74"/>
  <c r="QEQ37" i="74"/>
  <c r="QEP37" i="74"/>
  <c r="QEO37" i="74"/>
  <c r="QEN37" i="74"/>
  <c r="QEM37" i="74"/>
  <c r="QEL37" i="74"/>
  <c r="QEK37" i="74"/>
  <c r="QEJ37" i="74"/>
  <c r="QEI37" i="74"/>
  <c r="QEH37" i="74"/>
  <c r="QEG37" i="74"/>
  <c r="QEF37" i="74"/>
  <c r="QEE37" i="74"/>
  <c r="QED37" i="74"/>
  <c r="QEC37" i="74"/>
  <c r="QEB37" i="74"/>
  <c r="QEA37" i="74"/>
  <c r="QDZ37" i="74"/>
  <c r="QDY37" i="74"/>
  <c r="QDX37" i="74"/>
  <c r="QDW37" i="74"/>
  <c r="QDV37" i="74"/>
  <c r="QDU37" i="74"/>
  <c r="QDT37" i="74"/>
  <c r="QDS37" i="74"/>
  <c r="QDR37" i="74"/>
  <c r="QDQ37" i="74"/>
  <c r="QDP37" i="74"/>
  <c r="QDO37" i="74"/>
  <c r="QDN37" i="74"/>
  <c r="QDM37" i="74"/>
  <c r="QDL37" i="74"/>
  <c r="QDK37" i="74"/>
  <c r="QDJ37" i="74"/>
  <c r="QDI37" i="74"/>
  <c r="QDH37" i="74"/>
  <c r="QDG37" i="74"/>
  <c r="QDF37" i="74"/>
  <c r="QDE37" i="74"/>
  <c r="QDD37" i="74"/>
  <c r="QDC37" i="74"/>
  <c r="QDB37" i="74"/>
  <c r="QDA37" i="74"/>
  <c r="QCZ37" i="74"/>
  <c r="QCY37" i="74"/>
  <c r="QCX37" i="74"/>
  <c r="QCW37" i="74"/>
  <c r="QCV37" i="74"/>
  <c r="QCU37" i="74"/>
  <c r="QCT37" i="74"/>
  <c r="QCS37" i="74"/>
  <c r="QCR37" i="74"/>
  <c r="QCQ37" i="74"/>
  <c r="QCP37" i="74"/>
  <c r="QCO37" i="74"/>
  <c r="QCN37" i="74"/>
  <c r="QCM37" i="74"/>
  <c r="QCL37" i="74"/>
  <c r="QCK37" i="74"/>
  <c r="QCJ37" i="74"/>
  <c r="QCI37" i="74"/>
  <c r="QCH37" i="74"/>
  <c r="QCG37" i="74"/>
  <c r="QCF37" i="74"/>
  <c r="QCE37" i="74"/>
  <c r="QCD37" i="74"/>
  <c r="QCC37" i="74"/>
  <c r="QCB37" i="74"/>
  <c r="QCA37" i="74"/>
  <c r="QBZ37" i="74"/>
  <c r="QBY37" i="74"/>
  <c r="QBX37" i="74"/>
  <c r="QBW37" i="74"/>
  <c r="QBV37" i="74"/>
  <c r="QBU37" i="74"/>
  <c r="QBT37" i="74"/>
  <c r="QBS37" i="74"/>
  <c r="QBR37" i="74"/>
  <c r="QBQ37" i="74"/>
  <c r="QBP37" i="74"/>
  <c r="QBO37" i="74"/>
  <c r="QBN37" i="74"/>
  <c r="QBM37" i="74"/>
  <c r="QBL37" i="74"/>
  <c r="QBK37" i="74"/>
  <c r="QBJ37" i="74"/>
  <c r="QBI37" i="74"/>
  <c r="QBH37" i="74"/>
  <c r="QBG37" i="74"/>
  <c r="QBF37" i="74"/>
  <c r="QBE37" i="74"/>
  <c r="QBD37" i="74"/>
  <c r="QBC37" i="74"/>
  <c r="QBB37" i="74"/>
  <c r="QBA37" i="74"/>
  <c r="QAZ37" i="74"/>
  <c r="QAY37" i="74"/>
  <c r="QAX37" i="74"/>
  <c r="QAW37" i="74"/>
  <c r="QAV37" i="74"/>
  <c r="QAU37" i="74"/>
  <c r="QAT37" i="74"/>
  <c r="QAS37" i="74"/>
  <c r="QAR37" i="74"/>
  <c r="QAQ37" i="74"/>
  <c r="QAP37" i="74"/>
  <c r="QAO37" i="74"/>
  <c r="QAN37" i="74"/>
  <c r="QAM37" i="74"/>
  <c r="QAL37" i="74"/>
  <c r="QAK37" i="74"/>
  <c r="QAJ37" i="74"/>
  <c r="QAI37" i="74"/>
  <c r="QAH37" i="74"/>
  <c r="QAG37" i="74"/>
  <c r="QAF37" i="74"/>
  <c r="QAE37" i="74"/>
  <c r="QAD37" i="74"/>
  <c r="QAC37" i="74"/>
  <c r="QAB37" i="74"/>
  <c r="QAA37" i="74"/>
  <c r="PZZ37" i="74"/>
  <c r="PZY37" i="74"/>
  <c r="PZX37" i="74"/>
  <c r="PZW37" i="74"/>
  <c r="PZV37" i="74"/>
  <c r="PZU37" i="74"/>
  <c r="PZT37" i="74"/>
  <c r="PZS37" i="74"/>
  <c r="PZR37" i="74"/>
  <c r="PZQ37" i="74"/>
  <c r="PZP37" i="74"/>
  <c r="PZO37" i="74"/>
  <c r="PZN37" i="74"/>
  <c r="PZM37" i="74"/>
  <c r="PZL37" i="74"/>
  <c r="PZK37" i="74"/>
  <c r="PZJ37" i="74"/>
  <c r="PZI37" i="74"/>
  <c r="PZH37" i="74"/>
  <c r="PZG37" i="74"/>
  <c r="PZF37" i="74"/>
  <c r="PZE37" i="74"/>
  <c r="PZD37" i="74"/>
  <c r="PZC37" i="74"/>
  <c r="PZB37" i="74"/>
  <c r="PZA37" i="74"/>
  <c r="PYZ37" i="74"/>
  <c r="PYY37" i="74"/>
  <c r="PYX37" i="74"/>
  <c r="PYW37" i="74"/>
  <c r="PYV37" i="74"/>
  <c r="PYU37" i="74"/>
  <c r="PYT37" i="74"/>
  <c r="PYS37" i="74"/>
  <c r="PYR37" i="74"/>
  <c r="PYQ37" i="74"/>
  <c r="PYP37" i="74"/>
  <c r="PYO37" i="74"/>
  <c r="PYN37" i="74"/>
  <c r="PYM37" i="74"/>
  <c r="PYL37" i="74"/>
  <c r="PYK37" i="74"/>
  <c r="PYJ37" i="74"/>
  <c r="PYI37" i="74"/>
  <c r="PYH37" i="74"/>
  <c r="PYG37" i="74"/>
  <c r="PYF37" i="74"/>
  <c r="PYE37" i="74"/>
  <c r="PYD37" i="74"/>
  <c r="PYC37" i="74"/>
  <c r="PYB37" i="74"/>
  <c r="PYA37" i="74"/>
  <c r="PXZ37" i="74"/>
  <c r="PXY37" i="74"/>
  <c r="PXX37" i="74"/>
  <c r="PXW37" i="74"/>
  <c r="PXV37" i="74"/>
  <c r="PXU37" i="74"/>
  <c r="PXT37" i="74"/>
  <c r="PXS37" i="74"/>
  <c r="PXR37" i="74"/>
  <c r="PXQ37" i="74"/>
  <c r="PXP37" i="74"/>
  <c r="PXO37" i="74"/>
  <c r="PXN37" i="74"/>
  <c r="PXM37" i="74"/>
  <c r="PXL37" i="74"/>
  <c r="PXK37" i="74"/>
  <c r="PXJ37" i="74"/>
  <c r="PXI37" i="74"/>
  <c r="PXH37" i="74"/>
  <c r="PXG37" i="74"/>
  <c r="PXF37" i="74"/>
  <c r="PXE37" i="74"/>
  <c r="PXD37" i="74"/>
  <c r="PXC37" i="74"/>
  <c r="PXB37" i="74"/>
  <c r="PXA37" i="74"/>
  <c r="PWZ37" i="74"/>
  <c r="PWY37" i="74"/>
  <c r="PWX37" i="74"/>
  <c r="PWW37" i="74"/>
  <c r="PWV37" i="74"/>
  <c r="PWU37" i="74"/>
  <c r="PWT37" i="74"/>
  <c r="PWS37" i="74"/>
  <c r="PWR37" i="74"/>
  <c r="PWQ37" i="74"/>
  <c r="PWP37" i="74"/>
  <c r="PWO37" i="74"/>
  <c r="PWN37" i="74"/>
  <c r="PWM37" i="74"/>
  <c r="PWL37" i="74"/>
  <c r="PWK37" i="74"/>
  <c r="PWJ37" i="74"/>
  <c r="PWI37" i="74"/>
  <c r="PWH37" i="74"/>
  <c r="PWG37" i="74"/>
  <c r="PWF37" i="74"/>
  <c r="PWE37" i="74"/>
  <c r="PWD37" i="74"/>
  <c r="PWC37" i="74"/>
  <c r="PWB37" i="74"/>
  <c r="PWA37" i="74"/>
  <c r="PVZ37" i="74"/>
  <c r="PVY37" i="74"/>
  <c r="PVX37" i="74"/>
  <c r="PVW37" i="74"/>
  <c r="PVV37" i="74"/>
  <c r="PVU37" i="74"/>
  <c r="PVT37" i="74"/>
  <c r="PVS37" i="74"/>
  <c r="PVR37" i="74"/>
  <c r="PVQ37" i="74"/>
  <c r="PVP37" i="74"/>
  <c r="PVO37" i="74"/>
  <c r="PVN37" i="74"/>
  <c r="PVM37" i="74"/>
  <c r="PVL37" i="74"/>
  <c r="PVK37" i="74"/>
  <c r="PVJ37" i="74"/>
  <c r="PVI37" i="74"/>
  <c r="PVH37" i="74"/>
  <c r="PVG37" i="74"/>
  <c r="PVF37" i="74"/>
  <c r="PVE37" i="74"/>
  <c r="PVD37" i="74"/>
  <c r="PVC37" i="74"/>
  <c r="PVB37" i="74"/>
  <c r="PVA37" i="74"/>
  <c r="PUZ37" i="74"/>
  <c r="PUY37" i="74"/>
  <c r="PUX37" i="74"/>
  <c r="PUW37" i="74"/>
  <c r="PUV37" i="74"/>
  <c r="PUU37" i="74"/>
  <c r="PUT37" i="74"/>
  <c r="PUS37" i="74"/>
  <c r="PUR37" i="74"/>
  <c r="PUQ37" i="74"/>
  <c r="PUP37" i="74"/>
  <c r="PUO37" i="74"/>
  <c r="PUN37" i="74"/>
  <c r="PUM37" i="74"/>
  <c r="PUL37" i="74"/>
  <c r="PUK37" i="74"/>
  <c r="PUJ37" i="74"/>
  <c r="PUI37" i="74"/>
  <c r="PUH37" i="74"/>
  <c r="PUG37" i="74"/>
  <c r="PUF37" i="74"/>
  <c r="PUE37" i="74"/>
  <c r="PUD37" i="74"/>
  <c r="PUC37" i="74"/>
  <c r="PUB37" i="74"/>
  <c r="PUA37" i="74"/>
  <c r="PTZ37" i="74"/>
  <c r="PTY37" i="74"/>
  <c r="PTX37" i="74"/>
  <c r="PTW37" i="74"/>
  <c r="PTV37" i="74"/>
  <c r="PTU37" i="74"/>
  <c r="PTT37" i="74"/>
  <c r="PTS37" i="74"/>
  <c r="PTR37" i="74"/>
  <c r="PTQ37" i="74"/>
  <c r="PTP37" i="74"/>
  <c r="PTO37" i="74"/>
  <c r="PTN37" i="74"/>
  <c r="PTM37" i="74"/>
  <c r="PTL37" i="74"/>
  <c r="PTK37" i="74"/>
  <c r="PTJ37" i="74"/>
  <c r="PTI37" i="74"/>
  <c r="PTH37" i="74"/>
  <c r="PTG37" i="74"/>
  <c r="PTF37" i="74"/>
  <c r="PTE37" i="74"/>
  <c r="PTD37" i="74"/>
  <c r="PTC37" i="74"/>
  <c r="PTB37" i="74"/>
  <c r="PTA37" i="74"/>
  <c r="PSZ37" i="74"/>
  <c r="PSY37" i="74"/>
  <c r="PSX37" i="74"/>
  <c r="PSW37" i="74"/>
  <c r="PSV37" i="74"/>
  <c r="PSU37" i="74"/>
  <c r="PST37" i="74"/>
  <c r="PSS37" i="74"/>
  <c r="PSR37" i="74"/>
  <c r="PSQ37" i="74"/>
  <c r="PSP37" i="74"/>
  <c r="PSO37" i="74"/>
  <c r="PSN37" i="74"/>
  <c r="PSM37" i="74"/>
  <c r="PSL37" i="74"/>
  <c r="PSK37" i="74"/>
  <c r="PSJ37" i="74"/>
  <c r="PSI37" i="74"/>
  <c r="PSH37" i="74"/>
  <c r="PSG37" i="74"/>
  <c r="PSF37" i="74"/>
  <c r="PSE37" i="74"/>
  <c r="PSD37" i="74"/>
  <c r="PSC37" i="74"/>
  <c r="PSB37" i="74"/>
  <c r="PSA37" i="74"/>
  <c r="PRZ37" i="74"/>
  <c r="PRY37" i="74"/>
  <c r="PRX37" i="74"/>
  <c r="PRW37" i="74"/>
  <c r="PRV37" i="74"/>
  <c r="PRU37" i="74"/>
  <c r="PRT37" i="74"/>
  <c r="PRS37" i="74"/>
  <c r="PRR37" i="74"/>
  <c r="PRQ37" i="74"/>
  <c r="PRP37" i="74"/>
  <c r="PRO37" i="74"/>
  <c r="PRN37" i="74"/>
  <c r="PRM37" i="74"/>
  <c r="PRL37" i="74"/>
  <c r="PRK37" i="74"/>
  <c r="PRJ37" i="74"/>
  <c r="PRI37" i="74"/>
  <c r="PRH37" i="74"/>
  <c r="PRG37" i="74"/>
  <c r="PRF37" i="74"/>
  <c r="PRE37" i="74"/>
  <c r="PRD37" i="74"/>
  <c r="PRC37" i="74"/>
  <c r="PRB37" i="74"/>
  <c r="PRA37" i="74"/>
  <c r="PQZ37" i="74"/>
  <c r="PQY37" i="74"/>
  <c r="PQX37" i="74"/>
  <c r="PQW37" i="74"/>
  <c r="PQV37" i="74"/>
  <c r="PQU37" i="74"/>
  <c r="PQT37" i="74"/>
  <c r="PQS37" i="74"/>
  <c r="PQR37" i="74"/>
  <c r="PQQ37" i="74"/>
  <c r="PQP37" i="74"/>
  <c r="PQO37" i="74"/>
  <c r="PQN37" i="74"/>
  <c r="PQM37" i="74"/>
  <c r="PQL37" i="74"/>
  <c r="PQK37" i="74"/>
  <c r="PQJ37" i="74"/>
  <c r="PQI37" i="74"/>
  <c r="PQH37" i="74"/>
  <c r="PQG37" i="74"/>
  <c r="PQF37" i="74"/>
  <c r="PQE37" i="74"/>
  <c r="PQD37" i="74"/>
  <c r="PQC37" i="74"/>
  <c r="PQB37" i="74"/>
  <c r="PQA37" i="74"/>
  <c r="PPZ37" i="74"/>
  <c r="PPY37" i="74"/>
  <c r="PPX37" i="74"/>
  <c r="PPW37" i="74"/>
  <c r="PPV37" i="74"/>
  <c r="PPU37" i="74"/>
  <c r="PPT37" i="74"/>
  <c r="PPS37" i="74"/>
  <c r="PPR37" i="74"/>
  <c r="PPQ37" i="74"/>
  <c r="PPP37" i="74"/>
  <c r="PPO37" i="74"/>
  <c r="PPN37" i="74"/>
  <c r="PPM37" i="74"/>
  <c r="PPL37" i="74"/>
  <c r="PPK37" i="74"/>
  <c r="PPJ37" i="74"/>
  <c r="PPI37" i="74"/>
  <c r="PPH37" i="74"/>
  <c r="PPG37" i="74"/>
  <c r="PPF37" i="74"/>
  <c r="PPE37" i="74"/>
  <c r="PPD37" i="74"/>
  <c r="PPC37" i="74"/>
  <c r="PPB37" i="74"/>
  <c r="PPA37" i="74"/>
  <c r="POZ37" i="74"/>
  <c r="POY37" i="74"/>
  <c r="POX37" i="74"/>
  <c r="POW37" i="74"/>
  <c r="POV37" i="74"/>
  <c r="POU37" i="74"/>
  <c r="POT37" i="74"/>
  <c r="POS37" i="74"/>
  <c r="POR37" i="74"/>
  <c r="POQ37" i="74"/>
  <c r="POP37" i="74"/>
  <c r="POO37" i="74"/>
  <c r="PON37" i="74"/>
  <c r="POM37" i="74"/>
  <c r="POL37" i="74"/>
  <c r="POK37" i="74"/>
  <c r="POJ37" i="74"/>
  <c r="POI37" i="74"/>
  <c r="POH37" i="74"/>
  <c r="POG37" i="74"/>
  <c r="POF37" i="74"/>
  <c r="POE37" i="74"/>
  <c r="POD37" i="74"/>
  <c r="POC37" i="74"/>
  <c r="POB37" i="74"/>
  <c r="POA37" i="74"/>
  <c r="PNZ37" i="74"/>
  <c r="PNY37" i="74"/>
  <c r="PNX37" i="74"/>
  <c r="PNW37" i="74"/>
  <c r="PNV37" i="74"/>
  <c r="PNU37" i="74"/>
  <c r="PNT37" i="74"/>
  <c r="PNS37" i="74"/>
  <c r="PNR37" i="74"/>
  <c r="PNQ37" i="74"/>
  <c r="PNP37" i="74"/>
  <c r="PNO37" i="74"/>
  <c r="PNN37" i="74"/>
  <c r="PNM37" i="74"/>
  <c r="PNL37" i="74"/>
  <c r="PNK37" i="74"/>
  <c r="PNJ37" i="74"/>
  <c r="PNI37" i="74"/>
  <c r="PNH37" i="74"/>
  <c r="PNG37" i="74"/>
  <c r="PNF37" i="74"/>
  <c r="PNE37" i="74"/>
  <c r="PND37" i="74"/>
  <c r="PNC37" i="74"/>
  <c r="PNB37" i="74"/>
  <c r="PNA37" i="74"/>
  <c r="PMZ37" i="74"/>
  <c r="PMY37" i="74"/>
  <c r="PMX37" i="74"/>
  <c r="PMW37" i="74"/>
  <c r="PMV37" i="74"/>
  <c r="PMU37" i="74"/>
  <c r="PMT37" i="74"/>
  <c r="PMS37" i="74"/>
  <c r="PMR37" i="74"/>
  <c r="PMQ37" i="74"/>
  <c r="PMP37" i="74"/>
  <c r="PMO37" i="74"/>
  <c r="PMN37" i="74"/>
  <c r="PMM37" i="74"/>
  <c r="PML37" i="74"/>
  <c r="PMK37" i="74"/>
  <c r="PMJ37" i="74"/>
  <c r="PMI37" i="74"/>
  <c r="PMH37" i="74"/>
  <c r="PMG37" i="74"/>
  <c r="PMF37" i="74"/>
  <c r="PME37" i="74"/>
  <c r="PMD37" i="74"/>
  <c r="PMC37" i="74"/>
  <c r="PMB37" i="74"/>
  <c r="PMA37" i="74"/>
  <c r="PLZ37" i="74"/>
  <c r="PLY37" i="74"/>
  <c r="PLX37" i="74"/>
  <c r="PLW37" i="74"/>
  <c r="PLV37" i="74"/>
  <c r="PLU37" i="74"/>
  <c r="PLT37" i="74"/>
  <c r="PLS37" i="74"/>
  <c r="PLR37" i="74"/>
  <c r="PLQ37" i="74"/>
  <c r="PLP37" i="74"/>
  <c r="PLO37" i="74"/>
  <c r="PLN37" i="74"/>
  <c r="PLM37" i="74"/>
  <c r="PLL37" i="74"/>
  <c r="PLK37" i="74"/>
  <c r="PLJ37" i="74"/>
  <c r="PLI37" i="74"/>
  <c r="PLH37" i="74"/>
  <c r="PLG37" i="74"/>
  <c r="PLF37" i="74"/>
  <c r="PLE37" i="74"/>
  <c r="PLD37" i="74"/>
  <c r="PLC37" i="74"/>
  <c r="PLB37" i="74"/>
  <c r="PLA37" i="74"/>
  <c r="PKZ37" i="74"/>
  <c r="PKY37" i="74"/>
  <c r="PKX37" i="74"/>
  <c r="PKW37" i="74"/>
  <c r="PKV37" i="74"/>
  <c r="PKU37" i="74"/>
  <c r="PKT37" i="74"/>
  <c r="PKS37" i="74"/>
  <c r="PKR37" i="74"/>
  <c r="PKQ37" i="74"/>
  <c r="PKP37" i="74"/>
  <c r="PKO37" i="74"/>
  <c r="PKN37" i="74"/>
  <c r="PKM37" i="74"/>
  <c r="PKL37" i="74"/>
  <c r="PKK37" i="74"/>
  <c r="PKJ37" i="74"/>
  <c r="PKI37" i="74"/>
  <c r="PKH37" i="74"/>
  <c r="PKG37" i="74"/>
  <c r="PKF37" i="74"/>
  <c r="PKE37" i="74"/>
  <c r="PKD37" i="74"/>
  <c r="PKC37" i="74"/>
  <c r="PKB37" i="74"/>
  <c r="PKA37" i="74"/>
  <c r="PJZ37" i="74"/>
  <c r="PJY37" i="74"/>
  <c r="PJX37" i="74"/>
  <c r="PJW37" i="74"/>
  <c r="PJV37" i="74"/>
  <c r="PJU37" i="74"/>
  <c r="PJT37" i="74"/>
  <c r="PJS37" i="74"/>
  <c r="PJR37" i="74"/>
  <c r="PJQ37" i="74"/>
  <c r="PJP37" i="74"/>
  <c r="PJO37" i="74"/>
  <c r="PJN37" i="74"/>
  <c r="PJM37" i="74"/>
  <c r="PJL37" i="74"/>
  <c r="PJK37" i="74"/>
  <c r="PJJ37" i="74"/>
  <c r="PJI37" i="74"/>
  <c r="PJH37" i="74"/>
  <c r="PJG37" i="74"/>
  <c r="PJF37" i="74"/>
  <c r="PJE37" i="74"/>
  <c r="PJD37" i="74"/>
  <c r="PJC37" i="74"/>
  <c r="PJB37" i="74"/>
  <c r="PJA37" i="74"/>
  <c r="PIZ37" i="74"/>
  <c r="PIY37" i="74"/>
  <c r="PIX37" i="74"/>
  <c r="PIW37" i="74"/>
  <c r="PIV37" i="74"/>
  <c r="PIU37" i="74"/>
  <c r="PIT37" i="74"/>
  <c r="PIS37" i="74"/>
  <c r="PIR37" i="74"/>
  <c r="PIQ37" i="74"/>
  <c r="PIP37" i="74"/>
  <c r="PIO37" i="74"/>
  <c r="PIN37" i="74"/>
  <c r="PIM37" i="74"/>
  <c r="PIL37" i="74"/>
  <c r="PIK37" i="74"/>
  <c r="PIJ37" i="74"/>
  <c r="PII37" i="74"/>
  <c r="PIH37" i="74"/>
  <c r="PIG37" i="74"/>
  <c r="PIF37" i="74"/>
  <c r="PIE37" i="74"/>
  <c r="PID37" i="74"/>
  <c r="PIC37" i="74"/>
  <c r="PIB37" i="74"/>
  <c r="PIA37" i="74"/>
  <c r="PHZ37" i="74"/>
  <c r="PHY37" i="74"/>
  <c r="PHX37" i="74"/>
  <c r="PHW37" i="74"/>
  <c r="PHV37" i="74"/>
  <c r="PHU37" i="74"/>
  <c r="PHT37" i="74"/>
  <c r="PHS37" i="74"/>
  <c r="PHR37" i="74"/>
  <c r="PHQ37" i="74"/>
  <c r="PHP37" i="74"/>
  <c r="PHO37" i="74"/>
  <c r="PHN37" i="74"/>
  <c r="PHM37" i="74"/>
  <c r="PHL37" i="74"/>
  <c r="PHK37" i="74"/>
  <c r="PHJ37" i="74"/>
  <c r="PHI37" i="74"/>
  <c r="PHH37" i="74"/>
  <c r="PHG37" i="74"/>
  <c r="PHF37" i="74"/>
  <c r="PHE37" i="74"/>
  <c r="PHD37" i="74"/>
  <c r="PHC37" i="74"/>
  <c r="PHB37" i="74"/>
  <c r="PHA37" i="74"/>
  <c r="PGZ37" i="74"/>
  <c r="PGY37" i="74"/>
  <c r="PGX37" i="74"/>
  <c r="PGW37" i="74"/>
  <c r="PGV37" i="74"/>
  <c r="PGU37" i="74"/>
  <c r="PGT37" i="74"/>
  <c r="PGS37" i="74"/>
  <c r="PGR37" i="74"/>
  <c r="PGQ37" i="74"/>
  <c r="PGP37" i="74"/>
  <c r="PGO37" i="74"/>
  <c r="PGN37" i="74"/>
  <c r="PGM37" i="74"/>
  <c r="PGL37" i="74"/>
  <c r="PGK37" i="74"/>
  <c r="PGJ37" i="74"/>
  <c r="PGI37" i="74"/>
  <c r="PGH37" i="74"/>
  <c r="PGG37" i="74"/>
  <c r="PGF37" i="74"/>
  <c r="PGE37" i="74"/>
  <c r="PGD37" i="74"/>
  <c r="PGC37" i="74"/>
  <c r="PGB37" i="74"/>
  <c r="PGA37" i="74"/>
  <c r="PFZ37" i="74"/>
  <c r="PFY37" i="74"/>
  <c r="PFX37" i="74"/>
  <c r="PFW37" i="74"/>
  <c r="PFV37" i="74"/>
  <c r="PFU37" i="74"/>
  <c r="PFT37" i="74"/>
  <c r="PFS37" i="74"/>
  <c r="PFR37" i="74"/>
  <c r="PFQ37" i="74"/>
  <c r="PFP37" i="74"/>
  <c r="PFO37" i="74"/>
  <c r="PFN37" i="74"/>
  <c r="PFM37" i="74"/>
  <c r="PFL37" i="74"/>
  <c r="PFK37" i="74"/>
  <c r="PFJ37" i="74"/>
  <c r="PFI37" i="74"/>
  <c r="PFH37" i="74"/>
  <c r="PFG37" i="74"/>
  <c r="PFF37" i="74"/>
  <c r="PFE37" i="74"/>
  <c r="PFD37" i="74"/>
  <c r="PFC37" i="74"/>
  <c r="PFB37" i="74"/>
  <c r="PFA37" i="74"/>
  <c r="PEZ37" i="74"/>
  <c r="PEY37" i="74"/>
  <c r="PEX37" i="74"/>
  <c r="PEW37" i="74"/>
  <c r="PEV37" i="74"/>
  <c r="PEU37" i="74"/>
  <c r="PET37" i="74"/>
  <c r="PES37" i="74"/>
  <c r="PER37" i="74"/>
  <c r="PEQ37" i="74"/>
  <c r="PEP37" i="74"/>
  <c r="PEO37" i="74"/>
  <c r="PEN37" i="74"/>
  <c r="PEM37" i="74"/>
  <c r="PEL37" i="74"/>
  <c r="PEK37" i="74"/>
  <c r="PEJ37" i="74"/>
  <c r="PEI37" i="74"/>
  <c r="PEH37" i="74"/>
  <c r="PEG37" i="74"/>
  <c r="PEF37" i="74"/>
  <c r="PEE37" i="74"/>
  <c r="PED37" i="74"/>
  <c r="PEC37" i="74"/>
  <c r="PEB37" i="74"/>
  <c r="PEA37" i="74"/>
  <c r="PDZ37" i="74"/>
  <c r="PDY37" i="74"/>
  <c r="PDX37" i="74"/>
  <c r="PDW37" i="74"/>
  <c r="PDV37" i="74"/>
  <c r="PDU37" i="74"/>
  <c r="PDT37" i="74"/>
  <c r="PDS37" i="74"/>
  <c r="PDR37" i="74"/>
  <c r="PDQ37" i="74"/>
  <c r="PDP37" i="74"/>
  <c r="PDO37" i="74"/>
  <c r="PDN37" i="74"/>
  <c r="PDM37" i="74"/>
  <c r="PDL37" i="74"/>
  <c r="PDK37" i="74"/>
  <c r="PDJ37" i="74"/>
  <c r="PDI37" i="74"/>
  <c r="PDH37" i="74"/>
  <c r="PDG37" i="74"/>
  <c r="PDF37" i="74"/>
  <c r="PDE37" i="74"/>
  <c r="PDD37" i="74"/>
  <c r="PDC37" i="74"/>
  <c r="PDB37" i="74"/>
  <c r="PDA37" i="74"/>
  <c r="PCZ37" i="74"/>
  <c r="PCY37" i="74"/>
  <c r="PCX37" i="74"/>
  <c r="PCW37" i="74"/>
  <c r="PCV37" i="74"/>
  <c r="PCU37" i="74"/>
  <c r="PCT37" i="74"/>
  <c r="PCS37" i="74"/>
  <c r="PCR37" i="74"/>
  <c r="PCQ37" i="74"/>
  <c r="PCP37" i="74"/>
  <c r="PCO37" i="74"/>
  <c r="PCN37" i="74"/>
  <c r="PCM37" i="74"/>
  <c r="PCL37" i="74"/>
  <c r="PCK37" i="74"/>
  <c r="PCJ37" i="74"/>
  <c r="PCI37" i="74"/>
  <c r="PCH37" i="74"/>
  <c r="PCG37" i="74"/>
  <c r="PCF37" i="74"/>
  <c r="PCE37" i="74"/>
  <c r="PCD37" i="74"/>
  <c r="PCC37" i="74"/>
  <c r="PCB37" i="74"/>
  <c r="PCA37" i="74"/>
  <c r="PBZ37" i="74"/>
  <c r="PBY37" i="74"/>
  <c r="PBX37" i="74"/>
  <c r="PBW37" i="74"/>
  <c r="PBV37" i="74"/>
  <c r="PBU37" i="74"/>
  <c r="PBT37" i="74"/>
  <c r="PBS37" i="74"/>
  <c r="PBR37" i="74"/>
  <c r="PBQ37" i="74"/>
  <c r="PBP37" i="74"/>
  <c r="PBO37" i="74"/>
  <c r="PBN37" i="74"/>
  <c r="PBM37" i="74"/>
  <c r="PBL37" i="74"/>
  <c r="PBK37" i="74"/>
  <c r="PBJ37" i="74"/>
  <c r="PBI37" i="74"/>
  <c r="PBH37" i="74"/>
  <c r="PBG37" i="74"/>
  <c r="PBF37" i="74"/>
  <c r="PBE37" i="74"/>
  <c r="PBD37" i="74"/>
  <c r="PBC37" i="74"/>
  <c r="PBB37" i="74"/>
  <c r="PBA37" i="74"/>
  <c r="PAZ37" i="74"/>
  <c r="PAY37" i="74"/>
  <c r="PAX37" i="74"/>
  <c r="PAW37" i="74"/>
  <c r="PAV37" i="74"/>
  <c r="PAU37" i="74"/>
  <c r="PAT37" i="74"/>
  <c r="PAS37" i="74"/>
  <c r="PAR37" i="74"/>
  <c r="PAQ37" i="74"/>
  <c r="PAP37" i="74"/>
  <c r="PAO37" i="74"/>
  <c r="PAN37" i="74"/>
  <c r="PAM37" i="74"/>
  <c r="PAL37" i="74"/>
  <c r="PAK37" i="74"/>
  <c r="PAJ37" i="74"/>
  <c r="PAI37" i="74"/>
  <c r="PAH37" i="74"/>
  <c r="PAG37" i="74"/>
  <c r="PAF37" i="74"/>
  <c r="PAE37" i="74"/>
  <c r="PAD37" i="74"/>
  <c r="PAC37" i="74"/>
  <c r="PAB37" i="74"/>
  <c r="PAA37" i="74"/>
  <c r="OZZ37" i="74"/>
  <c r="OZY37" i="74"/>
  <c r="OZX37" i="74"/>
  <c r="OZW37" i="74"/>
  <c r="OZV37" i="74"/>
  <c r="OZU37" i="74"/>
  <c r="OZT37" i="74"/>
  <c r="OZS37" i="74"/>
  <c r="OZR37" i="74"/>
  <c r="OZQ37" i="74"/>
  <c r="OZP37" i="74"/>
  <c r="OZO37" i="74"/>
  <c r="OZN37" i="74"/>
  <c r="OZM37" i="74"/>
  <c r="OZL37" i="74"/>
  <c r="OZK37" i="74"/>
  <c r="OZJ37" i="74"/>
  <c r="OZI37" i="74"/>
  <c r="OZH37" i="74"/>
  <c r="OZG37" i="74"/>
  <c r="OZF37" i="74"/>
  <c r="OZE37" i="74"/>
  <c r="OZD37" i="74"/>
  <c r="OZC37" i="74"/>
  <c r="OZB37" i="74"/>
  <c r="OZA37" i="74"/>
  <c r="OYZ37" i="74"/>
  <c r="OYY37" i="74"/>
  <c r="OYX37" i="74"/>
  <c r="OYW37" i="74"/>
  <c r="OYV37" i="74"/>
  <c r="OYU37" i="74"/>
  <c r="OYT37" i="74"/>
  <c r="OYS37" i="74"/>
  <c r="OYR37" i="74"/>
  <c r="OYQ37" i="74"/>
  <c r="OYP37" i="74"/>
  <c r="OYO37" i="74"/>
  <c r="OYN37" i="74"/>
  <c r="OYM37" i="74"/>
  <c r="OYL37" i="74"/>
  <c r="OYK37" i="74"/>
  <c r="OYJ37" i="74"/>
  <c r="OYI37" i="74"/>
  <c r="OYH37" i="74"/>
  <c r="OYG37" i="74"/>
  <c r="OYF37" i="74"/>
  <c r="OYE37" i="74"/>
  <c r="OYD37" i="74"/>
  <c r="OYC37" i="74"/>
  <c r="OYB37" i="74"/>
  <c r="OYA37" i="74"/>
  <c r="OXZ37" i="74"/>
  <c r="OXY37" i="74"/>
  <c r="OXX37" i="74"/>
  <c r="OXW37" i="74"/>
  <c r="OXV37" i="74"/>
  <c r="OXU37" i="74"/>
  <c r="OXT37" i="74"/>
  <c r="OXS37" i="74"/>
  <c r="OXR37" i="74"/>
  <c r="OXQ37" i="74"/>
  <c r="OXP37" i="74"/>
  <c r="OXO37" i="74"/>
  <c r="OXN37" i="74"/>
  <c r="OXM37" i="74"/>
  <c r="OXL37" i="74"/>
  <c r="OXK37" i="74"/>
  <c r="OXJ37" i="74"/>
  <c r="OXI37" i="74"/>
  <c r="OXH37" i="74"/>
  <c r="OXG37" i="74"/>
  <c r="OXF37" i="74"/>
  <c r="OXE37" i="74"/>
  <c r="OXD37" i="74"/>
  <c r="OXC37" i="74"/>
  <c r="OXB37" i="74"/>
  <c r="OXA37" i="74"/>
  <c r="OWZ37" i="74"/>
  <c r="OWY37" i="74"/>
  <c r="OWX37" i="74"/>
  <c r="OWW37" i="74"/>
  <c r="OWV37" i="74"/>
  <c r="OWU37" i="74"/>
  <c r="OWT37" i="74"/>
  <c r="OWS37" i="74"/>
  <c r="OWR37" i="74"/>
  <c r="OWQ37" i="74"/>
  <c r="OWP37" i="74"/>
  <c r="OWO37" i="74"/>
  <c r="OWN37" i="74"/>
  <c r="OWM37" i="74"/>
  <c r="OWL37" i="74"/>
  <c r="OWK37" i="74"/>
  <c r="OWJ37" i="74"/>
  <c r="OWI37" i="74"/>
  <c r="OWH37" i="74"/>
  <c r="OWG37" i="74"/>
  <c r="OWF37" i="74"/>
  <c r="OWE37" i="74"/>
  <c r="OWD37" i="74"/>
  <c r="OWC37" i="74"/>
  <c r="OWB37" i="74"/>
  <c r="OWA37" i="74"/>
  <c r="OVZ37" i="74"/>
  <c r="OVY37" i="74"/>
  <c r="OVX37" i="74"/>
  <c r="OVW37" i="74"/>
  <c r="OVV37" i="74"/>
  <c r="OVU37" i="74"/>
  <c r="OVT37" i="74"/>
  <c r="OVS37" i="74"/>
  <c r="OVR37" i="74"/>
  <c r="OVQ37" i="74"/>
  <c r="OVP37" i="74"/>
  <c r="OVO37" i="74"/>
  <c r="OVN37" i="74"/>
  <c r="OVM37" i="74"/>
  <c r="OVL37" i="74"/>
  <c r="OVK37" i="74"/>
  <c r="OVJ37" i="74"/>
  <c r="OVI37" i="74"/>
  <c r="OVH37" i="74"/>
  <c r="OVG37" i="74"/>
  <c r="OVF37" i="74"/>
  <c r="OVE37" i="74"/>
  <c r="OVD37" i="74"/>
  <c r="OVC37" i="74"/>
  <c r="OVB37" i="74"/>
  <c r="OVA37" i="74"/>
  <c r="OUZ37" i="74"/>
  <c r="OUY37" i="74"/>
  <c r="OUX37" i="74"/>
  <c r="OUW37" i="74"/>
  <c r="OUV37" i="74"/>
  <c r="OUU37" i="74"/>
  <c r="OUT37" i="74"/>
  <c r="OUS37" i="74"/>
  <c r="OUR37" i="74"/>
  <c r="OUQ37" i="74"/>
  <c r="OUP37" i="74"/>
  <c r="OUO37" i="74"/>
  <c r="OUN37" i="74"/>
  <c r="OUM37" i="74"/>
  <c r="OUL37" i="74"/>
  <c r="OUK37" i="74"/>
  <c r="OUJ37" i="74"/>
  <c r="OUI37" i="74"/>
  <c r="OUH37" i="74"/>
  <c r="OUG37" i="74"/>
  <c r="OUF37" i="74"/>
  <c r="OUE37" i="74"/>
  <c r="OUD37" i="74"/>
  <c r="OUC37" i="74"/>
  <c r="OUB37" i="74"/>
  <c r="OUA37" i="74"/>
  <c r="OTZ37" i="74"/>
  <c r="OTY37" i="74"/>
  <c r="OTX37" i="74"/>
  <c r="OTW37" i="74"/>
  <c r="OTV37" i="74"/>
  <c r="OTU37" i="74"/>
  <c r="OTT37" i="74"/>
  <c r="OTS37" i="74"/>
  <c r="OTR37" i="74"/>
  <c r="OTQ37" i="74"/>
  <c r="OTP37" i="74"/>
  <c r="OTO37" i="74"/>
  <c r="OTN37" i="74"/>
  <c r="OTM37" i="74"/>
  <c r="OTL37" i="74"/>
  <c r="OTK37" i="74"/>
  <c r="OTJ37" i="74"/>
  <c r="OTI37" i="74"/>
  <c r="OTH37" i="74"/>
  <c r="OTG37" i="74"/>
  <c r="OTF37" i="74"/>
  <c r="OTE37" i="74"/>
  <c r="OTD37" i="74"/>
  <c r="OTC37" i="74"/>
  <c r="OTB37" i="74"/>
  <c r="OTA37" i="74"/>
  <c r="OSZ37" i="74"/>
  <c r="OSY37" i="74"/>
  <c r="OSX37" i="74"/>
  <c r="OSW37" i="74"/>
  <c r="OSV37" i="74"/>
  <c r="OSU37" i="74"/>
  <c r="OST37" i="74"/>
  <c r="OSS37" i="74"/>
  <c r="OSR37" i="74"/>
  <c r="OSQ37" i="74"/>
  <c r="OSP37" i="74"/>
  <c r="OSO37" i="74"/>
  <c r="OSN37" i="74"/>
  <c r="OSM37" i="74"/>
  <c r="OSL37" i="74"/>
  <c r="OSK37" i="74"/>
  <c r="OSJ37" i="74"/>
  <c r="OSI37" i="74"/>
  <c r="OSH37" i="74"/>
  <c r="OSG37" i="74"/>
  <c r="OSF37" i="74"/>
  <c r="OSE37" i="74"/>
  <c r="OSD37" i="74"/>
  <c r="OSC37" i="74"/>
  <c r="OSB37" i="74"/>
  <c r="OSA37" i="74"/>
  <c r="ORZ37" i="74"/>
  <c r="ORY37" i="74"/>
  <c r="ORX37" i="74"/>
  <c r="ORW37" i="74"/>
  <c r="ORV37" i="74"/>
  <c r="ORU37" i="74"/>
  <c r="ORT37" i="74"/>
  <c r="ORS37" i="74"/>
  <c r="ORR37" i="74"/>
  <c r="ORQ37" i="74"/>
  <c r="ORP37" i="74"/>
  <c r="ORO37" i="74"/>
  <c r="ORN37" i="74"/>
  <c r="ORM37" i="74"/>
  <c r="ORL37" i="74"/>
  <c r="ORK37" i="74"/>
  <c r="ORJ37" i="74"/>
  <c r="ORI37" i="74"/>
  <c r="ORH37" i="74"/>
  <c r="ORG37" i="74"/>
  <c r="ORF37" i="74"/>
  <c r="ORE37" i="74"/>
  <c r="ORD37" i="74"/>
  <c r="ORC37" i="74"/>
  <c r="ORB37" i="74"/>
  <c r="ORA37" i="74"/>
  <c r="OQZ37" i="74"/>
  <c r="OQY37" i="74"/>
  <c r="OQX37" i="74"/>
  <c r="OQW37" i="74"/>
  <c r="OQV37" i="74"/>
  <c r="OQU37" i="74"/>
  <c r="OQT37" i="74"/>
  <c r="OQS37" i="74"/>
  <c r="OQR37" i="74"/>
  <c r="OQQ37" i="74"/>
  <c r="OQP37" i="74"/>
  <c r="OQO37" i="74"/>
  <c r="OQN37" i="74"/>
  <c r="OQM37" i="74"/>
  <c r="OQL37" i="74"/>
  <c r="OQK37" i="74"/>
  <c r="OQJ37" i="74"/>
  <c r="OQI37" i="74"/>
  <c r="OQH37" i="74"/>
  <c r="OQG37" i="74"/>
  <c r="OQF37" i="74"/>
  <c r="OQE37" i="74"/>
  <c r="OQD37" i="74"/>
  <c r="OQC37" i="74"/>
  <c r="OQB37" i="74"/>
  <c r="OQA37" i="74"/>
  <c r="OPZ37" i="74"/>
  <c r="OPY37" i="74"/>
  <c r="OPX37" i="74"/>
  <c r="OPW37" i="74"/>
  <c r="OPV37" i="74"/>
  <c r="OPU37" i="74"/>
  <c r="OPT37" i="74"/>
  <c r="OPS37" i="74"/>
  <c r="OPR37" i="74"/>
  <c r="OPQ37" i="74"/>
  <c r="OPP37" i="74"/>
  <c r="OPO37" i="74"/>
  <c r="OPN37" i="74"/>
  <c r="OPM37" i="74"/>
  <c r="OPL37" i="74"/>
  <c r="OPK37" i="74"/>
  <c r="OPJ37" i="74"/>
  <c r="OPI37" i="74"/>
  <c r="OPH37" i="74"/>
  <c r="OPG37" i="74"/>
  <c r="OPF37" i="74"/>
  <c r="OPE37" i="74"/>
  <c r="OPD37" i="74"/>
  <c r="OPC37" i="74"/>
  <c r="OPB37" i="74"/>
  <c r="OPA37" i="74"/>
  <c r="OOZ37" i="74"/>
  <c r="OOY37" i="74"/>
  <c r="OOX37" i="74"/>
  <c r="OOW37" i="74"/>
  <c r="OOV37" i="74"/>
  <c r="OOU37" i="74"/>
  <c r="OOT37" i="74"/>
  <c r="OOS37" i="74"/>
  <c r="OOR37" i="74"/>
  <c r="OOQ37" i="74"/>
  <c r="OOP37" i="74"/>
  <c r="OOO37" i="74"/>
  <c r="OON37" i="74"/>
  <c r="OOM37" i="74"/>
  <c r="OOL37" i="74"/>
  <c r="OOK37" i="74"/>
  <c r="OOJ37" i="74"/>
  <c r="OOI37" i="74"/>
  <c r="OOH37" i="74"/>
  <c r="OOG37" i="74"/>
  <c r="OOF37" i="74"/>
  <c r="OOE37" i="74"/>
  <c r="OOD37" i="74"/>
  <c r="OOC37" i="74"/>
  <c r="OOB37" i="74"/>
  <c r="OOA37" i="74"/>
  <c r="ONZ37" i="74"/>
  <c r="ONY37" i="74"/>
  <c r="ONX37" i="74"/>
  <c r="ONW37" i="74"/>
  <c r="ONV37" i="74"/>
  <c r="ONU37" i="74"/>
  <c r="ONT37" i="74"/>
  <c r="ONS37" i="74"/>
  <c r="ONR37" i="74"/>
  <c r="ONQ37" i="74"/>
  <c r="ONP37" i="74"/>
  <c r="ONO37" i="74"/>
  <c r="ONN37" i="74"/>
  <c r="ONM37" i="74"/>
  <c r="ONL37" i="74"/>
  <c r="ONK37" i="74"/>
  <c r="ONJ37" i="74"/>
  <c r="ONI37" i="74"/>
  <c r="ONH37" i="74"/>
  <c r="ONG37" i="74"/>
  <c r="ONF37" i="74"/>
  <c r="ONE37" i="74"/>
  <c r="OND37" i="74"/>
  <c r="ONC37" i="74"/>
  <c r="ONB37" i="74"/>
  <c r="ONA37" i="74"/>
  <c r="OMZ37" i="74"/>
  <c r="OMY37" i="74"/>
  <c r="OMX37" i="74"/>
  <c r="OMW37" i="74"/>
  <c r="OMV37" i="74"/>
  <c r="OMU37" i="74"/>
  <c r="OMT37" i="74"/>
  <c r="OMS37" i="74"/>
  <c r="OMR37" i="74"/>
  <c r="OMQ37" i="74"/>
  <c r="OMP37" i="74"/>
  <c r="OMO37" i="74"/>
  <c r="OMN37" i="74"/>
  <c r="OMM37" i="74"/>
  <c r="OML37" i="74"/>
  <c r="OMK37" i="74"/>
  <c r="OMJ37" i="74"/>
  <c r="OMI37" i="74"/>
  <c r="OMH37" i="74"/>
  <c r="OMG37" i="74"/>
  <c r="OMF37" i="74"/>
  <c r="OME37" i="74"/>
  <c r="OMD37" i="74"/>
  <c r="OMC37" i="74"/>
  <c r="OMB37" i="74"/>
  <c r="OMA37" i="74"/>
  <c r="OLZ37" i="74"/>
  <c r="OLY37" i="74"/>
  <c r="OLX37" i="74"/>
  <c r="OLW37" i="74"/>
  <c r="OLV37" i="74"/>
  <c r="OLU37" i="74"/>
  <c r="OLT37" i="74"/>
  <c r="OLS37" i="74"/>
  <c r="OLR37" i="74"/>
  <c r="OLQ37" i="74"/>
  <c r="OLP37" i="74"/>
  <c r="OLO37" i="74"/>
  <c r="OLN37" i="74"/>
  <c r="OLM37" i="74"/>
  <c r="OLL37" i="74"/>
  <c r="OLK37" i="74"/>
  <c r="OLJ37" i="74"/>
  <c r="OLI37" i="74"/>
  <c r="OLH37" i="74"/>
  <c r="OLG37" i="74"/>
  <c r="OLF37" i="74"/>
  <c r="OLE37" i="74"/>
  <c r="OLD37" i="74"/>
  <c r="OLC37" i="74"/>
  <c r="OLB37" i="74"/>
  <c r="OLA37" i="74"/>
  <c r="OKZ37" i="74"/>
  <c r="OKY37" i="74"/>
  <c r="OKX37" i="74"/>
  <c r="OKW37" i="74"/>
  <c r="OKV37" i="74"/>
  <c r="OKU37" i="74"/>
  <c r="OKT37" i="74"/>
  <c r="OKS37" i="74"/>
  <c r="OKR37" i="74"/>
  <c r="OKQ37" i="74"/>
  <c r="OKP37" i="74"/>
  <c r="OKO37" i="74"/>
  <c r="OKN37" i="74"/>
  <c r="OKM37" i="74"/>
  <c r="OKL37" i="74"/>
  <c r="OKK37" i="74"/>
  <c r="OKJ37" i="74"/>
  <c r="OKI37" i="74"/>
  <c r="OKH37" i="74"/>
  <c r="OKG37" i="74"/>
  <c r="OKF37" i="74"/>
  <c r="OKE37" i="74"/>
  <c r="OKD37" i="74"/>
  <c r="OKC37" i="74"/>
  <c r="OKB37" i="74"/>
  <c r="OKA37" i="74"/>
  <c r="OJZ37" i="74"/>
  <c r="OJY37" i="74"/>
  <c r="OJX37" i="74"/>
  <c r="OJW37" i="74"/>
  <c r="OJV37" i="74"/>
  <c r="OJU37" i="74"/>
  <c r="OJT37" i="74"/>
  <c r="OJS37" i="74"/>
  <c r="OJR37" i="74"/>
  <c r="OJQ37" i="74"/>
  <c r="OJP37" i="74"/>
  <c r="OJO37" i="74"/>
  <c r="OJN37" i="74"/>
  <c r="OJM37" i="74"/>
  <c r="OJL37" i="74"/>
  <c r="OJK37" i="74"/>
  <c r="OJJ37" i="74"/>
  <c r="OJI37" i="74"/>
  <c r="OJH37" i="74"/>
  <c r="OJG37" i="74"/>
  <c r="OJF37" i="74"/>
  <c r="OJE37" i="74"/>
  <c r="OJD37" i="74"/>
  <c r="OJC37" i="74"/>
  <c r="OJB37" i="74"/>
  <c r="OJA37" i="74"/>
  <c r="OIZ37" i="74"/>
  <c r="OIY37" i="74"/>
  <c r="OIX37" i="74"/>
  <c r="OIW37" i="74"/>
  <c r="OIV37" i="74"/>
  <c r="OIU37" i="74"/>
  <c r="OIT37" i="74"/>
  <c r="OIS37" i="74"/>
  <c r="OIR37" i="74"/>
  <c r="OIQ37" i="74"/>
  <c r="OIP37" i="74"/>
  <c r="OIO37" i="74"/>
  <c r="OIN37" i="74"/>
  <c r="OIM37" i="74"/>
  <c r="OIL37" i="74"/>
  <c r="OIK37" i="74"/>
  <c r="OIJ37" i="74"/>
  <c r="OII37" i="74"/>
  <c r="OIH37" i="74"/>
  <c r="OIG37" i="74"/>
  <c r="OIF37" i="74"/>
  <c r="OIE37" i="74"/>
  <c r="OID37" i="74"/>
  <c r="OIC37" i="74"/>
  <c r="OIB37" i="74"/>
  <c r="OIA37" i="74"/>
  <c r="OHZ37" i="74"/>
  <c r="OHY37" i="74"/>
  <c r="OHX37" i="74"/>
  <c r="OHW37" i="74"/>
  <c r="OHV37" i="74"/>
  <c r="OHU37" i="74"/>
  <c r="OHT37" i="74"/>
  <c r="OHS37" i="74"/>
  <c r="OHR37" i="74"/>
  <c r="OHQ37" i="74"/>
  <c r="OHP37" i="74"/>
  <c r="OHO37" i="74"/>
  <c r="OHN37" i="74"/>
  <c r="OHM37" i="74"/>
  <c r="OHL37" i="74"/>
  <c r="OHK37" i="74"/>
  <c r="OHJ37" i="74"/>
  <c r="OHI37" i="74"/>
  <c r="OHH37" i="74"/>
  <c r="OHG37" i="74"/>
  <c r="OHF37" i="74"/>
  <c r="OHE37" i="74"/>
  <c r="OHD37" i="74"/>
  <c r="OHC37" i="74"/>
  <c r="OHB37" i="74"/>
  <c r="OHA37" i="74"/>
  <c r="OGZ37" i="74"/>
  <c r="OGY37" i="74"/>
  <c r="OGX37" i="74"/>
  <c r="OGW37" i="74"/>
  <c r="OGV37" i="74"/>
  <c r="OGU37" i="74"/>
  <c r="OGT37" i="74"/>
  <c r="OGS37" i="74"/>
  <c r="OGR37" i="74"/>
  <c r="OGQ37" i="74"/>
  <c r="OGP37" i="74"/>
  <c r="OGO37" i="74"/>
  <c r="OGN37" i="74"/>
  <c r="OGM37" i="74"/>
  <c r="OGL37" i="74"/>
  <c r="OGK37" i="74"/>
  <c r="OGJ37" i="74"/>
  <c r="OGI37" i="74"/>
  <c r="OGH37" i="74"/>
  <c r="OGG37" i="74"/>
  <c r="OGF37" i="74"/>
  <c r="OGE37" i="74"/>
  <c r="OGD37" i="74"/>
  <c r="OGC37" i="74"/>
  <c r="OGB37" i="74"/>
  <c r="OGA37" i="74"/>
  <c r="OFZ37" i="74"/>
  <c r="OFY37" i="74"/>
  <c r="OFX37" i="74"/>
  <c r="OFW37" i="74"/>
  <c r="OFV37" i="74"/>
  <c r="OFU37" i="74"/>
  <c r="OFT37" i="74"/>
  <c r="OFS37" i="74"/>
  <c r="OFR37" i="74"/>
  <c r="OFQ37" i="74"/>
  <c r="OFP37" i="74"/>
  <c r="OFO37" i="74"/>
  <c r="OFN37" i="74"/>
  <c r="OFM37" i="74"/>
  <c r="OFL37" i="74"/>
  <c r="OFK37" i="74"/>
  <c r="OFJ37" i="74"/>
  <c r="OFI37" i="74"/>
  <c r="OFH37" i="74"/>
  <c r="OFG37" i="74"/>
  <c r="OFF37" i="74"/>
  <c r="OFE37" i="74"/>
  <c r="OFD37" i="74"/>
  <c r="OFC37" i="74"/>
  <c r="OFB37" i="74"/>
  <c r="OFA37" i="74"/>
  <c r="OEZ37" i="74"/>
  <c r="OEY37" i="74"/>
  <c r="OEX37" i="74"/>
  <c r="OEW37" i="74"/>
  <c r="OEV37" i="74"/>
  <c r="OEU37" i="74"/>
  <c r="OET37" i="74"/>
  <c r="OES37" i="74"/>
  <c r="OER37" i="74"/>
  <c r="OEQ37" i="74"/>
  <c r="OEP37" i="74"/>
  <c r="OEO37" i="74"/>
  <c r="OEN37" i="74"/>
  <c r="OEM37" i="74"/>
  <c r="OEL37" i="74"/>
  <c r="OEK37" i="74"/>
  <c r="OEJ37" i="74"/>
  <c r="OEI37" i="74"/>
  <c r="OEH37" i="74"/>
  <c r="OEG37" i="74"/>
  <c r="OEF37" i="74"/>
  <c r="OEE37" i="74"/>
  <c r="OED37" i="74"/>
  <c r="OEC37" i="74"/>
  <c r="OEB37" i="74"/>
  <c r="OEA37" i="74"/>
  <c r="ODZ37" i="74"/>
  <c r="ODY37" i="74"/>
  <c r="ODX37" i="74"/>
  <c r="ODW37" i="74"/>
  <c r="ODV37" i="74"/>
  <c r="ODU37" i="74"/>
  <c r="ODT37" i="74"/>
  <c r="ODS37" i="74"/>
  <c r="ODR37" i="74"/>
  <c r="ODQ37" i="74"/>
  <c r="ODP37" i="74"/>
  <c r="ODO37" i="74"/>
  <c r="ODN37" i="74"/>
  <c r="ODM37" i="74"/>
  <c r="ODL37" i="74"/>
  <c r="ODK37" i="74"/>
  <c r="ODJ37" i="74"/>
  <c r="ODI37" i="74"/>
  <c r="ODH37" i="74"/>
  <c r="ODG37" i="74"/>
  <c r="ODF37" i="74"/>
  <c r="ODE37" i="74"/>
  <c r="ODD37" i="74"/>
  <c r="ODC37" i="74"/>
  <c r="ODB37" i="74"/>
  <c r="ODA37" i="74"/>
  <c r="OCZ37" i="74"/>
  <c r="OCY37" i="74"/>
  <c r="OCX37" i="74"/>
  <c r="OCW37" i="74"/>
  <c r="OCV37" i="74"/>
  <c r="OCU37" i="74"/>
  <c r="OCT37" i="74"/>
  <c r="OCS37" i="74"/>
  <c r="OCR37" i="74"/>
  <c r="OCQ37" i="74"/>
  <c r="OCP37" i="74"/>
  <c r="OCO37" i="74"/>
  <c r="OCN37" i="74"/>
  <c r="OCM37" i="74"/>
  <c r="OCL37" i="74"/>
  <c r="OCK37" i="74"/>
  <c r="OCJ37" i="74"/>
  <c r="OCI37" i="74"/>
  <c r="OCH37" i="74"/>
  <c r="OCG37" i="74"/>
  <c r="OCF37" i="74"/>
  <c r="OCE37" i="74"/>
  <c r="OCD37" i="74"/>
  <c r="OCC37" i="74"/>
  <c r="OCB37" i="74"/>
  <c r="OCA37" i="74"/>
  <c r="OBZ37" i="74"/>
  <c r="OBY37" i="74"/>
  <c r="OBX37" i="74"/>
  <c r="OBW37" i="74"/>
  <c r="OBV37" i="74"/>
  <c r="OBU37" i="74"/>
  <c r="OBT37" i="74"/>
  <c r="OBS37" i="74"/>
  <c r="OBR37" i="74"/>
  <c r="OBQ37" i="74"/>
  <c r="OBP37" i="74"/>
  <c r="OBO37" i="74"/>
  <c r="OBN37" i="74"/>
  <c r="OBM37" i="74"/>
  <c r="OBL37" i="74"/>
  <c r="OBK37" i="74"/>
  <c r="OBJ37" i="74"/>
  <c r="OBI37" i="74"/>
  <c r="OBH37" i="74"/>
  <c r="OBG37" i="74"/>
  <c r="OBF37" i="74"/>
  <c r="OBE37" i="74"/>
  <c r="OBD37" i="74"/>
  <c r="OBC37" i="74"/>
  <c r="OBB37" i="74"/>
  <c r="OBA37" i="74"/>
  <c r="OAZ37" i="74"/>
  <c r="OAY37" i="74"/>
  <c r="OAX37" i="74"/>
  <c r="OAW37" i="74"/>
  <c r="OAV37" i="74"/>
  <c r="OAU37" i="74"/>
  <c r="OAT37" i="74"/>
  <c r="OAS37" i="74"/>
  <c r="OAR37" i="74"/>
  <c r="OAQ37" i="74"/>
  <c r="OAP37" i="74"/>
  <c r="OAO37" i="74"/>
  <c r="OAN37" i="74"/>
  <c r="OAM37" i="74"/>
  <c r="OAL37" i="74"/>
  <c r="OAK37" i="74"/>
  <c r="OAJ37" i="74"/>
  <c r="OAI37" i="74"/>
  <c r="OAH37" i="74"/>
  <c r="OAG37" i="74"/>
  <c r="OAF37" i="74"/>
  <c r="OAE37" i="74"/>
  <c r="OAD37" i="74"/>
  <c r="OAC37" i="74"/>
  <c r="OAB37" i="74"/>
  <c r="OAA37" i="74"/>
  <c r="NZZ37" i="74"/>
  <c r="NZY37" i="74"/>
  <c r="NZX37" i="74"/>
  <c r="NZW37" i="74"/>
  <c r="NZV37" i="74"/>
  <c r="NZU37" i="74"/>
  <c r="NZT37" i="74"/>
  <c r="NZS37" i="74"/>
  <c r="NZR37" i="74"/>
  <c r="NZQ37" i="74"/>
  <c r="NZP37" i="74"/>
  <c r="NZO37" i="74"/>
  <c r="NZN37" i="74"/>
  <c r="NZM37" i="74"/>
  <c r="NZL37" i="74"/>
  <c r="NZK37" i="74"/>
  <c r="NZJ37" i="74"/>
  <c r="NZI37" i="74"/>
  <c r="NZH37" i="74"/>
  <c r="NZG37" i="74"/>
  <c r="NZF37" i="74"/>
  <c r="NZE37" i="74"/>
  <c r="NZD37" i="74"/>
  <c r="NZC37" i="74"/>
  <c r="NZB37" i="74"/>
  <c r="NZA37" i="74"/>
  <c r="NYZ37" i="74"/>
  <c r="NYY37" i="74"/>
  <c r="NYX37" i="74"/>
  <c r="NYW37" i="74"/>
  <c r="NYV37" i="74"/>
  <c r="NYU37" i="74"/>
  <c r="NYT37" i="74"/>
  <c r="NYS37" i="74"/>
  <c r="NYR37" i="74"/>
  <c r="NYQ37" i="74"/>
  <c r="NYP37" i="74"/>
  <c r="NYO37" i="74"/>
  <c r="NYN37" i="74"/>
  <c r="NYM37" i="74"/>
  <c r="NYL37" i="74"/>
  <c r="NYK37" i="74"/>
  <c r="NYJ37" i="74"/>
  <c r="NYI37" i="74"/>
  <c r="NYH37" i="74"/>
  <c r="NYG37" i="74"/>
  <c r="NYF37" i="74"/>
  <c r="NYE37" i="74"/>
  <c r="NYD37" i="74"/>
  <c r="NYC37" i="74"/>
  <c r="NYB37" i="74"/>
  <c r="NYA37" i="74"/>
  <c r="NXZ37" i="74"/>
  <c r="NXY37" i="74"/>
  <c r="NXX37" i="74"/>
  <c r="NXW37" i="74"/>
  <c r="NXV37" i="74"/>
  <c r="NXU37" i="74"/>
  <c r="NXT37" i="74"/>
  <c r="NXS37" i="74"/>
  <c r="NXR37" i="74"/>
  <c r="NXQ37" i="74"/>
  <c r="NXP37" i="74"/>
  <c r="NXO37" i="74"/>
  <c r="NXN37" i="74"/>
  <c r="NXM37" i="74"/>
  <c r="NXL37" i="74"/>
  <c r="NXK37" i="74"/>
  <c r="NXJ37" i="74"/>
  <c r="NXI37" i="74"/>
  <c r="NXH37" i="74"/>
  <c r="NXG37" i="74"/>
  <c r="NXF37" i="74"/>
  <c r="NXE37" i="74"/>
  <c r="NXD37" i="74"/>
  <c r="NXC37" i="74"/>
  <c r="NXB37" i="74"/>
  <c r="NXA37" i="74"/>
  <c r="NWZ37" i="74"/>
  <c r="NWY37" i="74"/>
  <c r="NWX37" i="74"/>
  <c r="NWW37" i="74"/>
  <c r="NWV37" i="74"/>
  <c r="NWU37" i="74"/>
  <c r="NWT37" i="74"/>
  <c r="NWS37" i="74"/>
  <c r="NWR37" i="74"/>
  <c r="NWQ37" i="74"/>
  <c r="NWP37" i="74"/>
  <c r="NWO37" i="74"/>
  <c r="NWN37" i="74"/>
  <c r="NWM37" i="74"/>
  <c r="NWL37" i="74"/>
  <c r="NWK37" i="74"/>
  <c r="NWJ37" i="74"/>
  <c r="NWI37" i="74"/>
  <c r="NWH37" i="74"/>
  <c r="NWG37" i="74"/>
  <c r="NWF37" i="74"/>
  <c r="NWE37" i="74"/>
  <c r="NWD37" i="74"/>
  <c r="NWC37" i="74"/>
  <c r="NWB37" i="74"/>
  <c r="NWA37" i="74"/>
  <c r="NVZ37" i="74"/>
  <c r="NVY37" i="74"/>
  <c r="NVX37" i="74"/>
  <c r="NVW37" i="74"/>
  <c r="NVV37" i="74"/>
  <c r="NVU37" i="74"/>
  <c r="NVT37" i="74"/>
  <c r="NVS37" i="74"/>
  <c r="NVR37" i="74"/>
  <c r="NVQ37" i="74"/>
  <c r="NVP37" i="74"/>
  <c r="NVO37" i="74"/>
  <c r="NVN37" i="74"/>
  <c r="NVM37" i="74"/>
  <c r="NVL37" i="74"/>
  <c r="NVK37" i="74"/>
  <c r="NVJ37" i="74"/>
  <c r="NVI37" i="74"/>
  <c r="NVH37" i="74"/>
  <c r="NVG37" i="74"/>
  <c r="NVF37" i="74"/>
  <c r="NVE37" i="74"/>
  <c r="NVD37" i="74"/>
  <c r="NVC37" i="74"/>
  <c r="NVB37" i="74"/>
  <c r="NVA37" i="74"/>
  <c r="NUZ37" i="74"/>
  <c r="NUY37" i="74"/>
  <c r="NUX37" i="74"/>
  <c r="NUW37" i="74"/>
  <c r="NUV37" i="74"/>
  <c r="NUU37" i="74"/>
  <c r="NUT37" i="74"/>
  <c r="NUS37" i="74"/>
  <c r="NUR37" i="74"/>
  <c r="NUQ37" i="74"/>
  <c r="NUP37" i="74"/>
  <c r="NUO37" i="74"/>
  <c r="NUN37" i="74"/>
  <c r="NUM37" i="74"/>
  <c r="NUL37" i="74"/>
  <c r="NUK37" i="74"/>
  <c r="NUJ37" i="74"/>
  <c r="NUI37" i="74"/>
  <c r="NUH37" i="74"/>
  <c r="NUG37" i="74"/>
  <c r="NUF37" i="74"/>
  <c r="NUE37" i="74"/>
  <c r="NUD37" i="74"/>
  <c r="NUC37" i="74"/>
  <c r="NUB37" i="74"/>
  <c r="NUA37" i="74"/>
  <c r="NTZ37" i="74"/>
  <c r="NTY37" i="74"/>
  <c r="NTX37" i="74"/>
  <c r="NTW37" i="74"/>
  <c r="NTV37" i="74"/>
  <c r="NTU37" i="74"/>
  <c r="NTT37" i="74"/>
  <c r="NTS37" i="74"/>
  <c r="NTR37" i="74"/>
  <c r="NTQ37" i="74"/>
  <c r="NTP37" i="74"/>
  <c r="NTO37" i="74"/>
  <c r="NTN37" i="74"/>
  <c r="NTM37" i="74"/>
  <c r="NTL37" i="74"/>
  <c r="NTK37" i="74"/>
  <c r="NTJ37" i="74"/>
  <c r="NTI37" i="74"/>
  <c r="NTH37" i="74"/>
  <c r="NTG37" i="74"/>
  <c r="NTF37" i="74"/>
  <c r="NTE37" i="74"/>
  <c r="NTD37" i="74"/>
  <c r="NTC37" i="74"/>
  <c r="NTB37" i="74"/>
  <c r="NTA37" i="74"/>
  <c r="NSZ37" i="74"/>
  <c r="NSY37" i="74"/>
  <c r="NSX37" i="74"/>
  <c r="NSW37" i="74"/>
  <c r="NSV37" i="74"/>
  <c r="NSU37" i="74"/>
  <c r="NST37" i="74"/>
  <c r="NSS37" i="74"/>
  <c r="NSR37" i="74"/>
  <c r="NSQ37" i="74"/>
  <c r="NSP37" i="74"/>
  <c r="NSO37" i="74"/>
  <c r="NSN37" i="74"/>
  <c r="NSM37" i="74"/>
  <c r="NSL37" i="74"/>
  <c r="NSK37" i="74"/>
  <c r="NSJ37" i="74"/>
  <c r="NSI37" i="74"/>
  <c r="NSH37" i="74"/>
  <c r="NSG37" i="74"/>
  <c r="NSF37" i="74"/>
  <c r="NSE37" i="74"/>
  <c r="NSD37" i="74"/>
  <c r="NSC37" i="74"/>
  <c r="NSB37" i="74"/>
  <c r="NSA37" i="74"/>
  <c r="NRZ37" i="74"/>
  <c r="NRY37" i="74"/>
  <c r="NRX37" i="74"/>
  <c r="NRW37" i="74"/>
  <c r="NRV37" i="74"/>
  <c r="NRU37" i="74"/>
  <c r="NRT37" i="74"/>
  <c r="NRS37" i="74"/>
  <c r="NRR37" i="74"/>
  <c r="NRQ37" i="74"/>
  <c r="NRP37" i="74"/>
  <c r="NRO37" i="74"/>
  <c r="NRN37" i="74"/>
  <c r="NRM37" i="74"/>
  <c r="NRL37" i="74"/>
  <c r="NRK37" i="74"/>
  <c r="NRJ37" i="74"/>
  <c r="NRI37" i="74"/>
  <c r="NRH37" i="74"/>
  <c r="NRG37" i="74"/>
  <c r="NRF37" i="74"/>
  <c r="NRE37" i="74"/>
  <c r="NRD37" i="74"/>
  <c r="NRC37" i="74"/>
  <c r="NRB37" i="74"/>
  <c r="NRA37" i="74"/>
  <c r="NQZ37" i="74"/>
  <c r="NQY37" i="74"/>
  <c r="NQX37" i="74"/>
  <c r="NQW37" i="74"/>
  <c r="NQV37" i="74"/>
  <c r="NQU37" i="74"/>
  <c r="NQT37" i="74"/>
  <c r="NQS37" i="74"/>
  <c r="NQR37" i="74"/>
  <c r="NQQ37" i="74"/>
  <c r="NQP37" i="74"/>
  <c r="NQO37" i="74"/>
  <c r="NQN37" i="74"/>
  <c r="NQM37" i="74"/>
  <c r="NQL37" i="74"/>
  <c r="NQK37" i="74"/>
  <c r="NQJ37" i="74"/>
  <c r="NQI37" i="74"/>
  <c r="NQH37" i="74"/>
  <c r="NQG37" i="74"/>
  <c r="NQF37" i="74"/>
  <c r="NQE37" i="74"/>
  <c r="NQD37" i="74"/>
  <c r="NQC37" i="74"/>
  <c r="NQB37" i="74"/>
  <c r="NQA37" i="74"/>
  <c r="NPZ37" i="74"/>
  <c r="NPY37" i="74"/>
  <c r="NPX37" i="74"/>
  <c r="NPW37" i="74"/>
  <c r="NPV37" i="74"/>
  <c r="NPU37" i="74"/>
  <c r="NPT37" i="74"/>
  <c r="NPS37" i="74"/>
  <c r="NPR37" i="74"/>
  <c r="NPQ37" i="74"/>
  <c r="NPP37" i="74"/>
  <c r="NPO37" i="74"/>
  <c r="NPN37" i="74"/>
  <c r="NPM37" i="74"/>
  <c r="NPL37" i="74"/>
  <c r="NPK37" i="74"/>
  <c r="NPJ37" i="74"/>
  <c r="NPI37" i="74"/>
  <c r="NPH37" i="74"/>
  <c r="NPG37" i="74"/>
  <c r="NPF37" i="74"/>
  <c r="NPE37" i="74"/>
  <c r="NPD37" i="74"/>
  <c r="NPC37" i="74"/>
  <c r="NPB37" i="74"/>
  <c r="NPA37" i="74"/>
  <c r="NOZ37" i="74"/>
  <c r="NOY37" i="74"/>
  <c r="NOX37" i="74"/>
  <c r="NOW37" i="74"/>
  <c r="NOV37" i="74"/>
  <c r="NOU37" i="74"/>
  <c r="NOT37" i="74"/>
  <c r="NOS37" i="74"/>
  <c r="NOR37" i="74"/>
  <c r="NOQ37" i="74"/>
  <c r="NOP37" i="74"/>
  <c r="NOO37" i="74"/>
  <c r="NON37" i="74"/>
  <c r="NOM37" i="74"/>
  <c r="NOL37" i="74"/>
  <c r="NOK37" i="74"/>
  <c r="NOJ37" i="74"/>
  <c r="NOI37" i="74"/>
  <c r="NOH37" i="74"/>
  <c r="NOG37" i="74"/>
  <c r="NOF37" i="74"/>
  <c r="NOE37" i="74"/>
  <c r="NOD37" i="74"/>
  <c r="NOC37" i="74"/>
  <c r="NOB37" i="74"/>
  <c r="NOA37" i="74"/>
  <c r="NNZ37" i="74"/>
  <c r="NNY37" i="74"/>
  <c r="NNX37" i="74"/>
  <c r="NNW37" i="74"/>
  <c r="NNV37" i="74"/>
  <c r="NNU37" i="74"/>
  <c r="NNT37" i="74"/>
  <c r="NNS37" i="74"/>
  <c r="NNR37" i="74"/>
  <c r="NNQ37" i="74"/>
  <c r="NNP37" i="74"/>
  <c r="NNO37" i="74"/>
  <c r="NNN37" i="74"/>
  <c r="NNM37" i="74"/>
  <c r="NNL37" i="74"/>
  <c r="NNK37" i="74"/>
  <c r="NNJ37" i="74"/>
  <c r="NNI37" i="74"/>
  <c r="NNH37" i="74"/>
  <c r="NNG37" i="74"/>
  <c r="NNF37" i="74"/>
  <c r="NNE37" i="74"/>
  <c r="NND37" i="74"/>
  <c r="NNC37" i="74"/>
  <c r="NNB37" i="74"/>
  <c r="NNA37" i="74"/>
  <c r="NMZ37" i="74"/>
  <c r="NMY37" i="74"/>
  <c r="NMX37" i="74"/>
  <c r="NMW37" i="74"/>
  <c r="NMV37" i="74"/>
  <c r="NMU37" i="74"/>
  <c r="NMT37" i="74"/>
  <c r="NMS37" i="74"/>
  <c r="NMR37" i="74"/>
  <c r="NMQ37" i="74"/>
  <c r="NMP37" i="74"/>
  <c r="NMO37" i="74"/>
  <c r="NMN37" i="74"/>
  <c r="NMM37" i="74"/>
  <c r="NML37" i="74"/>
  <c r="NMK37" i="74"/>
  <c r="NMJ37" i="74"/>
  <c r="NMI37" i="74"/>
  <c r="NMH37" i="74"/>
  <c r="NMG37" i="74"/>
  <c r="NMF37" i="74"/>
  <c r="NME37" i="74"/>
  <c r="NMD37" i="74"/>
  <c r="NMC37" i="74"/>
  <c r="NMB37" i="74"/>
  <c r="NMA37" i="74"/>
  <c r="NLZ37" i="74"/>
  <c r="NLY37" i="74"/>
  <c r="NLX37" i="74"/>
  <c r="NLW37" i="74"/>
  <c r="NLV37" i="74"/>
  <c r="NLU37" i="74"/>
  <c r="NLT37" i="74"/>
  <c r="NLS37" i="74"/>
  <c r="NLR37" i="74"/>
  <c r="NLQ37" i="74"/>
  <c r="NLP37" i="74"/>
  <c r="NLO37" i="74"/>
  <c r="NLN37" i="74"/>
  <c r="NLM37" i="74"/>
  <c r="NLL37" i="74"/>
  <c r="NLK37" i="74"/>
  <c r="NLJ37" i="74"/>
  <c r="NLI37" i="74"/>
  <c r="NLH37" i="74"/>
  <c r="NLG37" i="74"/>
  <c r="NLF37" i="74"/>
  <c r="NLE37" i="74"/>
  <c r="NLD37" i="74"/>
  <c r="NLC37" i="74"/>
  <c r="NLB37" i="74"/>
  <c r="NLA37" i="74"/>
  <c r="NKZ37" i="74"/>
  <c r="NKY37" i="74"/>
  <c r="NKX37" i="74"/>
  <c r="NKW37" i="74"/>
  <c r="NKV37" i="74"/>
  <c r="NKU37" i="74"/>
  <c r="NKT37" i="74"/>
  <c r="NKS37" i="74"/>
  <c r="NKR37" i="74"/>
  <c r="NKQ37" i="74"/>
  <c r="NKP37" i="74"/>
  <c r="NKO37" i="74"/>
  <c r="NKN37" i="74"/>
  <c r="NKM37" i="74"/>
  <c r="NKL37" i="74"/>
  <c r="NKK37" i="74"/>
  <c r="NKJ37" i="74"/>
  <c r="NKI37" i="74"/>
  <c r="NKH37" i="74"/>
  <c r="NKG37" i="74"/>
  <c r="NKF37" i="74"/>
  <c r="NKE37" i="74"/>
  <c r="NKD37" i="74"/>
  <c r="NKC37" i="74"/>
  <c r="NKB37" i="74"/>
  <c r="NKA37" i="74"/>
  <c r="NJZ37" i="74"/>
  <c r="NJY37" i="74"/>
  <c r="NJX37" i="74"/>
  <c r="NJW37" i="74"/>
  <c r="NJV37" i="74"/>
  <c r="NJU37" i="74"/>
  <c r="NJT37" i="74"/>
  <c r="NJS37" i="74"/>
  <c r="NJR37" i="74"/>
  <c r="NJQ37" i="74"/>
  <c r="NJP37" i="74"/>
  <c r="NJO37" i="74"/>
  <c r="NJN37" i="74"/>
  <c r="NJM37" i="74"/>
  <c r="NJL37" i="74"/>
  <c r="NJK37" i="74"/>
  <c r="NJJ37" i="74"/>
  <c r="NJI37" i="74"/>
  <c r="NJH37" i="74"/>
  <c r="NJG37" i="74"/>
  <c r="NJF37" i="74"/>
  <c r="NJE37" i="74"/>
  <c r="NJD37" i="74"/>
  <c r="NJC37" i="74"/>
  <c r="NJB37" i="74"/>
  <c r="NJA37" i="74"/>
  <c r="NIZ37" i="74"/>
  <c r="NIY37" i="74"/>
  <c r="NIX37" i="74"/>
  <c r="NIW37" i="74"/>
  <c r="NIV37" i="74"/>
  <c r="NIU37" i="74"/>
  <c r="NIT37" i="74"/>
  <c r="NIS37" i="74"/>
  <c r="NIR37" i="74"/>
  <c r="NIQ37" i="74"/>
  <c r="NIP37" i="74"/>
  <c r="NIO37" i="74"/>
  <c r="NIN37" i="74"/>
  <c r="NIM37" i="74"/>
  <c r="NIL37" i="74"/>
  <c r="NIK37" i="74"/>
  <c r="NIJ37" i="74"/>
  <c r="NII37" i="74"/>
  <c r="NIH37" i="74"/>
  <c r="NIG37" i="74"/>
  <c r="NIF37" i="74"/>
  <c r="NIE37" i="74"/>
  <c r="NID37" i="74"/>
  <c r="NIC37" i="74"/>
  <c r="NIB37" i="74"/>
  <c r="NIA37" i="74"/>
  <c r="NHZ37" i="74"/>
  <c r="NHY37" i="74"/>
  <c r="NHX37" i="74"/>
  <c r="NHW37" i="74"/>
  <c r="NHV37" i="74"/>
  <c r="NHU37" i="74"/>
  <c r="NHT37" i="74"/>
  <c r="NHS37" i="74"/>
  <c r="NHR37" i="74"/>
  <c r="NHQ37" i="74"/>
  <c r="NHP37" i="74"/>
  <c r="NHO37" i="74"/>
  <c r="NHN37" i="74"/>
  <c r="NHM37" i="74"/>
  <c r="NHL37" i="74"/>
  <c r="NHK37" i="74"/>
  <c r="NHJ37" i="74"/>
  <c r="NHI37" i="74"/>
  <c r="NHH37" i="74"/>
  <c r="NHG37" i="74"/>
  <c r="NHF37" i="74"/>
  <c r="NHE37" i="74"/>
  <c r="NHD37" i="74"/>
  <c r="NHC37" i="74"/>
  <c r="NHB37" i="74"/>
  <c r="NHA37" i="74"/>
  <c r="NGZ37" i="74"/>
  <c r="NGY37" i="74"/>
  <c r="NGX37" i="74"/>
  <c r="NGW37" i="74"/>
  <c r="NGV37" i="74"/>
  <c r="NGU37" i="74"/>
  <c r="NGT37" i="74"/>
  <c r="NGS37" i="74"/>
  <c r="NGR37" i="74"/>
  <c r="NGQ37" i="74"/>
  <c r="NGP37" i="74"/>
  <c r="NGO37" i="74"/>
  <c r="NGN37" i="74"/>
  <c r="NGM37" i="74"/>
  <c r="NGL37" i="74"/>
  <c r="NGK37" i="74"/>
  <c r="NGJ37" i="74"/>
  <c r="NGI37" i="74"/>
  <c r="NGH37" i="74"/>
  <c r="NGG37" i="74"/>
  <c r="NGF37" i="74"/>
  <c r="NGE37" i="74"/>
  <c r="NGD37" i="74"/>
  <c r="NGC37" i="74"/>
  <c r="NGB37" i="74"/>
  <c r="NGA37" i="74"/>
  <c r="NFZ37" i="74"/>
  <c r="NFY37" i="74"/>
  <c r="NFX37" i="74"/>
  <c r="NFW37" i="74"/>
  <c r="NFV37" i="74"/>
  <c r="NFU37" i="74"/>
  <c r="NFT37" i="74"/>
  <c r="NFS37" i="74"/>
  <c r="NFR37" i="74"/>
  <c r="NFQ37" i="74"/>
  <c r="NFP37" i="74"/>
  <c r="NFO37" i="74"/>
  <c r="NFN37" i="74"/>
  <c r="NFM37" i="74"/>
  <c r="NFL37" i="74"/>
  <c r="NFK37" i="74"/>
  <c r="NFJ37" i="74"/>
  <c r="NFI37" i="74"/>
  <c r="NFH37" i="74"/>
  <c r="NFG37" i="74"/>
  <c r="NFF37" i="74"/>
  <c r="NFE37" i="74"/>
  <c r="NFD37" i="74"/>
  <c r="NFC37" i="74"/>
  <c r="NFB37" i="74"/>
  <c r="NFA37" i="74"/>
  <c r="NEZ37" i="74"/>
  <c r="NEY37" i="74"/>
  <c r="NEX37" i="74"/>
  <c r="NEW37" i="74"/>
  <c r="NEV37" i="74"/>
  <c r="NEU37" i="74"/>
  <c r="NET37" i="74"/>
  <c r="NES37" i="74"/>
  <c r="NER37" i="74"/>
  <c r="NEQ37" i="74"/>
  <c r="NEP37" i="74"/>
  <c r="NEO37" i="74"/>
  <c r="NEN37" i="74"/>
  <c r="NEM37" i="74"/>
  <c r="NEL37" i="74"/>
  <c r="NEK37" i="74"/>
  <c r="NEJ37" i="74"/>
  <c r="NEI37" i="74"/>
  <c r="NEH37" i="74"/>
  <c r="NEG37" i="74"/>
  <c r="NEF37" i="74"/>
  <c r="NEE37" i="74"/>
  <c r="NED37" i="74"/>
  <c r="NEC37" i="74"/>
  <c r="NEB37" i="74"/>
  <c r="NEA37" i="74"/>
  <c r="NDZ37" i="74"/>
  <c r="NDY37" i="74"/>
  <c r="NDX37" i="74"/>
  <c r="NDW37" i="74"/>
  <c r="NDV37" i="74"/>
  <c r="NDU37" i="74"/>
  <c r="NDT37" i="74"/>
  <c r="NDS37" i="74"/>
  <c r="NDR37" i="74"/>
  <c r="NDQ37" i="74"/>
  <c r="NDP37" i="74"/>
  <c r="NDO37" i="74"/>
  <c r="NDN37" i="74"/>
  <c r="NDM37" i="74"/>
  <c r="NDL37" i="74"/>
  <c r="NDK37" i="74"/>
  <c r="NDJ37" i="74"/>
  <c r="NDI37" i="74"/>
  <c r="NDH37" i="74"/>
  <c r="NDG37" i="74"/>
  <c r="NDF37" i="74"/>
  <c r="NDE37" i="74"/>
  <c r="NDD37" i="74"/>
  <c r="NDC37" i="74"/>
  <c r="NDB37" i="74"/>
  <c r="NDA37" i="74"/>
  <c r="NCZ37" i="74"/>
  <c r="NCY37" i="74"/>
  <c r="NCX37" i="74"/>
  <c r="NCW37" i="74"/>
  <c r="NCV37" i="74"/>
  <c r="NCU37" i="74"/>
  <c r="NCT37" i="74"/>
  <c r="NCS37" i="74"/>
  <c r="NCR37" i="74"/>
  <c r="NCQ37" i="74"/>
  <c r="NCP37" i="74"/>
  <c r="NCO37" i="74"/>
  <c r="NCN37" i="74"/>
  <c r="NCM37" i="74"/>
  <c r="NCL37" i="74"/>
  <c r="NCK37" i="74"/>
  <c r="NCJ37" i="74"/>
  <c r="NCI37" i="74"/>
  <c r="NCH37" i="74"/>
  <c r="NCG37" i="74"/>
  <c r="NCF37" i="74"/>
  <c r="NCE37" i="74"/>
  <c r="NCD37" i="74"/>
  <c r="NCC37" i="74"/>
  <c r="NCB37" i="74"/>
  <c r="NCA37" i="74"/>
  <c r="NBZ37" i="74"/>
  <c r="NBY37" i="74"/>
  <c r="NBX37" i="74"/>
  <c r="NBW37" i="74"/>
  <c r="NBV37" i="74"/>
  <c r="NBU37" i="74"/>
  <c r="NBT37" i="74"/>
  <c r="NBS37" i="74"/>
  <c r="NBR37" i="74"/>
  <c r="NBQ37" i="74"/>
  <c r="NBP37" i="74"/>
  <c r="NBO37" i="74"/>
  <c r="NBN37" i="74"/>
  <c r="NBM37" i="74"/>
  <c r="NBL37" i="74"/>
  <c r="NBK37" i="74"/>
  <c r="NBJ37" i="74"/>
  <c r="NBI37" i="74"/>
  <c r="NBH37" i="74"/>
  <c r="NBG37" i="74"/>
  <c r="NBF37" i="74"/>
  <c r="NBE37" i="74"/>
  <c r="NBD37" i="74"/>
  <c r="NBC37" i="74"/>
  <c r="NBB37" i="74"/>
  <c r="NBA37" i="74"/>
  <c r="NAZ37" i="74"/>
  <c r="NAY37" i="74"/>
  <c r="NAX37" i="74"/>
  <c r="NAW37" i="74"/>
  <c r="NAV37" i="74"/>
  <c r="NAU37" i="74"/>
  <c r="NAT37" i="74"/>
  <c r="NAS37" i="74"/>
  <c r="NAR37" i="74"/>
  <c r="NAQ37" i="74"/>
  <c r="NAP37" i="74"/>
  <c r="NAO37" i="74"/>
  <c r="NAN37" i="74"/>
  <c r="NAM37" i="74"/>
  <c r="NAL37" i="74"/>
  <c r="NAK37" i="74"/>
  <c r="NAJ37" i="74"/>
  <c r="NAI37" i="74"/>
  <c r="NAH37" i="74"/>
  <c r="NAG37" i="74"/>
  <c r="NAF37" i="74"/>
  <c r="NAE37" i="74"/>
  <c r="NAD37" i="74"/>
  <c r="NAC37" i="74"/>
  <c r="NAB37" i="74"/>
  <c r="NAA37" i="74"/>
  <c r="MZZ37" i="74"/>
  <c r="MZY37" i="74"/>
  <c r="MZX37" i="74"/>
  <c r="MZW37" i="74"/>
  <c r="MZV37" i="74"/>
  <c r="MZU37" i="74"/>
  <c r="MZT37" i="74"/>
  <c r="MZS37" i="74"/>
  <c r="MZR37" i="74"/>
  <c r="MZQ37" i="74"/>
  <c r="MZP37" i="74"/>
  <c r="MZO37" i="74"/>
  <c r="MZN37" i="74"/>
  <c r="MZM37" i="74"/>
  <c r="MZL37" i="74"/>
  <c r="MZK37" i="74"/>
  <c r="MZJ37" i="74"/>
  <c r="MZI37" i="74"/>
  <c r="MZH37" i="74"/>
  <c r="MZG37" i="74"/>
  <c r="MZF37" i="74"/>
  <c r="MZE37" i="74"/>
  <c r="MZD37" i="74"/>
  <c r="MZC37" i="74"/>
  <c r="MZB37" i="74"/>
  <c r="MZA37" i="74"/>
  <c r="MYZ37" i="74"/>
  <c r="MYY37" i="74"/>
  <c r="MYX37" i="74"/>
  <c r="MYW37" i="74"/>
  <c r="MYV37" i="74"/>
  <c r="MYU37" i="74"/>
  <c r="MYT37" i="74"/>
  <c r="MYS37" i="74"/>
  <c r="MYR37" i="74"/>
  <c r="MYQ37" i="74"/>
  <c r="MYP37" i="74"/>
  <c r="MYO37" i="74"/>
  <c r="MYN37" i="74"/>
  <c r="MYM37" i="74"/>
  <c r="MYL37" i="74"/>
  <c r="MYK37" i="74"/>
  <c r="MYJ37" i="74"/>
  <c r="MYI37" i="74"/>
  <c r="MYH37" i="74"/>
  <c r="MYG37" i="74"/>
  <c r="MYF37" i="74"/>
  <c r="MYE37" i="74"/>
  <c r="MYD37" i="74"/>
  <c r="MYC37" i="74"/>
  <c r="MYB37" i="74"/>
  <c r="MYA37" i="74"/>
  <c r="MXZ37" i="74"/>
  <c r="MXY37" i="74"/>
  <c r="MXX37" i="74"/>
  <c r="MXW37" i="74"/>
  <c r="MXV37" i="74"/>
  <c r="MXU37" i="74"/>
  <c r="MXT37" i="74"/>
  <c r="MXS37" i="74"/>
  <c r="MXR37" i="74"/>
  <c r="MXQ37" i="74"/>
  <c r="MXP37" i="74"/>
  <c r="MXO37" i="74"/>
  <c r="MXN37" i="74"/>
  <c r="MXM37" i="74"/>
  <c r="MXL37" i="74"/>
  <c r="MXK37" i="74"/>
  <c r="MXJ37" i="74"/>
  <c r="MXI37" i="74"/>
  <c r="MXH37" i="74"/>
  <c r="MXG37" i="74"/>
  <c r="MXF37" i="74"/>
  <c r="MXE37" i="74"/>
  <c r="MXD37" i="74"/>
  <c r="MXC37" i="74"/>
  <c r="MXB37" i="74"/>
  <c r="MXA37" i="74"/>
  <c r="MWZ37" i="74"/>
  <c r="MWY37" i="74"/>
  <c r="MWX37" i="74"/>
  <c r="MWW37" i="74"/>
  <c r="MWV37" i="74"/>
  <c r="MWU37" i="74"/>
  <c r="MWT37" i="74"/>
  <c r="MWS37" i="74"/>
  <c r="MWR37" i="74"/>
  <c r="MWQ37" i="74"/>
  <c r="MWP37" i="74"/>
  <c r="MWO37" i="74"/>
  <c r="MWN37" i="74"/>
  <c r="MWM37" i="74"/>
  <c r="MWL37" i="74"/>
  <c r="MWK37" i="74"/>
  <c r="MWJ37" i="74"/>
  <c r="MWI37" i="74"/>
  <c r="MWH37" i="74"/>
  <c r="MWG37" i="74"/>
  <c r="MWF37" i="74"/>
  <c r="MWE37" i="74"/>
  <c r="MWD37" i="74"/>
  <c r="MWC37" i="74"/>
  <c r="MWB37" i="74"/>
  <c r="MWA37" i="74"/>
  <c r="MVZ37" i="74"/>
  <c r="MVY37" i="74"/>
  <c r="MVX37" i="74"/>
  <c r="MVW37" i="74"/>
  <c r="MVV37" i="74"/>
  <c r="MVU37" i="74"/>
  <c r="MVT37" i="74"/>
  <c r="MVS37" i="74"/>
  <c r="MVR37" i="74"/>
  <c r="MVQ37" i="74"/>
  <c r="MVP37" i="74"/>
  <c r="MVO37" i="74"/>
  <c r="MVN37" i="74"/>
  <c r="MVM37" i="74"/>
  <c r="MVL37" i="74"/>
  <c r="MVK37" i="74"/>
  <c r="MVJ37" i="74"/>
  <c r="MVI37" i="74"/>
  <c r="MVH37" i="74"/>
  <c r="MVG37" i="74"/>
  <c r="MVF37" i="74"/>
  <c r="MVE37" i="74"/>
  <c r="MVD37" i="74"/>
  <c r="MVC37" i="74"/>
  <c r="MVB37" i="74"/>
  <c r="MVA37" i="74"/>
  <c r="MUZ37" i="74"/>
  <c r="MUY37" i="74"/>
  <c r="MUX37" i="74"/>
  <c r="MUW37" i="74"/>
  <c r="MUV37" i="74"/>
  <c r="MUU37" i="74"/>
  <c r="MUT37" i="74"/>
  <c r="MUS37" i="74"/>
  <c r="MUR37" i="74"/>
  <c r="MUQ37" i="74"/>
  <c r="MUP37" i="74"/>
  <c r="MUO37" i="74"/>
  <c r="MUN37" i="74"/>
  <c r="MUM37" i="74"/>
  <c r="MUL37" i="74"/>
  <c r="MUK37" i="74"/>
  <c r="MUJ37" i="74"/>
  <c r="MUI37" i="74"/>
  <c r="MUH37" i="74"/>
  <c r="MUG37" i="74"/>
  <c r="MUF37" i="74"/>
  <c r="MUE37" i="74"/>
  <c r="MUD37" i="74"/>
  <c r="MUC37" i="74"/>
  <c r="MUB37" i="74"/>
  <c r="MUA37" i="74"/>
  <c r="MTZ37" i="74"/>
  <c r="MTY37" i="74"/>
  <c r="MTX37" i="74"/>
  <c r="MTW37" i="74"/>
  <c r="MTV37" i="74"/>
  <c r="MTU37" i="74"/>
  <c r="MTT37" i="74"/>
  <c r="MTS37" i="74"/>
  <c r="MTR37" i="74"/>
  <c r="MTQ37" i="74"/>
  <c r="MTP37" i="74"/>
  <c r="MTO37" i="74"/>
  <c r="MTN37" i="74"/>
  <c r="MTM37" i="74"/>
  <c r="MTL37" i="74"/>
  <c r="MTK37" i="74"/>
  <c r="MTJ37" i="74"/>
  <c r="MTI37" i="74"/>
  <c r="MTH37" i="74"/>
  <c r="MTG37" i="74"/>
  <c r="MTF37" i="74"/>
  <c r="MTE37" i="74"/>
  <c r="MTD37" i="74"/>
  <c r="MTC37" i="74"/>
  <c r="MTB37" i="74"/>
  <c r="MTA37" i="74"/>
  <c r="MSZ37" i="74"/>
  <c r="MSY37" i="74"/>
  <c r="MSX37" i="74"/>
  <c r="MSW37" i="74"/>
  <c r="MSV37" i="74"/>
  <c r="MSU37" i="74"/>
  <c r="MST37" i="74"/>
  <c r="MSS37" i="74"/>
  <c r="MSR37" i="74"/>
  <c r="MSQ37" i="74"/>
  <c r="MSP37" i="74"/>
  <c r="MSO37" i="74"/>
  <c r="MSN37" i="74"/>
  <c r="MSM37" i="74"/>
  <c r="MSL37" i="74"/>
  <c r="MSK37" i="74"/>
  <c r="MSJ37" i="74"/>
  <c r="MSI37" i="74"/>
  <c r="MSH37" i="74"/>
  <c r="MSG37" i="74"/>
  <c r="MSF37" i="74"/>
  <c r="MSE37" i="74"/>
  <c r="MSD37" i="74"/>
  <c r="MSC37" i="74"/>
  <c r="MSB37" i="74"/>
  <c r="MSA37" i="74"/>
  <c r="MRZ37" i="74"/>
  <c r="MRY37" i="74"/>
  <c r="MRX37" i="74"/>
  <c r="MRW37" i="74"/>
  <c r="MRV37" i="74"/>
  <c r="MRU37" i="74"/>
  <c r="MRT37" i="74"/>
  <c r="MRS37" i="74"/>
  <c r="MRR37" i="74"/>
  <c r="MRQ37" i="74"/>
  <c r="MRP37" i="74"/>
  <c r="MRO37" i="74"/>
  <c r="MRN37" i="74"/>
  <c r="MRM37" i="74"/>
  <c r="MRL37" i="74"/>
  <c r="MRK37" i="74"/>
  <c r="MRJ37" i="74"/>
  <c r="MRI37" i="74"/>
  <c r="MRH37" i="74"/>
  <c r="MRG37" i="74"/>
  <c r="MRF37" i="74"/>
  <c r="MRE37" i="74"/>
  <c r="MRD37" i="74"/>
  <c r="MRC37" i="74"/>
  <c r="MRB37" i="74"/>
  <c r="MRA37" i="74"/>
  <c r="MQZ37" i="74"/>
  <c r="MQY37" i="74"/>
  <c r="MQX37" i="74"/>
  <c r="MQW37" i="74"/>
  <c r="MQV37" i="74"/>
  <c r="MQU37" i="74"/>
  <c r="MQT37" i="74"/>
  <c r="MQS37" i="74"/>
  <c r="MQR37" i="74"/>
  <c r="MQQ37" i="74"/>
  <c r="MQP37" i="74"/>
  <c r="MQO37" i="74"/>
  <c r="MQN37" i="74"/>
  <c r="MQM37" i="74"/>
  <c r="MQL37" i="74"/>
  <c r="MQK37" i="74"/>
  <c r="MQJ37" i="74"/>
  <c r="MQI37" i="74"/>
  <c r="MQH37" i="74"/>
  <c r="MQG37" i="74"/>
  <c r="MQF37" i="74"/>
  <c r="MQE37" i="74"/>
  <c r="MQD37" i="74"/>
  <c r="MQC37" i="74"/>
  <c r="MQB37" i="74"/>
  <c r="MQA37" i="74"/>
  <c r="MPZ37" i="74"/>
  <c r="MPY37" i="74"/>
  <c r="MPX37" i="74"/>
  <c r="MPW37" i="74"/>
  <c r="MPV37" i="74"/>
  <c r="MPU37" i="74"/>
  <c r="MPT37" i="74"/>
  <c r="MPS37" i="74"/>
  <c r="MPR37" i="74"/>
  <c r="MPQ37" i="74"/>
  <c r="MPP37" i="74"/>
  <c r="MPO37" i="74"/>
  <c r="MPN37" i="74"/>
  <c r="MPM37" i="74"/>
  <c r="MPL37" i="74"/>
  <c r="MPK37" i="74"/>
  <c r="MPJ37" i="74"/>
  <c r="MPI37" i="74"/>
  <c r="MPH37" i="74"/>
  <c r="MPG37" i="74"/>
  <c r="MPF37" i="74"/>
  <c r="MPE37" i="74"/>
  <c r="MPD37" i="74"/>
  <c r="MPC37" i="74"/>
  <c r="MPB37" i="74"/>
  <c r="MPA37" i="74"/>
  <c r="MOZ37" i="74"/>
  <c r="MOY37" i="74"/>
  <c r="MOX37" i="74"/>
  <c r="MOW37" i="74"/>
  <c r="MOV37" i="74"/>
  <c r="MOU37" i="74"/>
  <c r="MOT37" i="74"/>
  <c r="MOS37" i="74"/>
  <c r="MOR37" i="74"/>
  <c r="MOQ37" i="74"/>
  <c r="MOP37" i="74"/>
  <c r="MOO37" i="74"/>
  <c r="MON37" i="74"/>
  <c r="MOM37" i="74"/>
  <c r="MOL37" i="74"/>
  <c r="MOK37" i="74"/>
  <c r="MOJ37" i="74"/>
  <c r="MOI37" i="74"/>
  <c r="MOH37" i="74"/>
  <c r="MOG37" i="74"/>
  <c r="MOF37" i="74"/>
  <c r="MOE37" i="74"/>
  <c r="MOD37" i="74"/>
  <c r="MOC37" i="74"/>
  <c r="MOB37" i="74"/>
  <c r="MOA37" i="74"/>
  <c r="MNZ37" i="74"/>
  <c r="MNY37" i="74"/>
  <c r="MNX37" i="74"/>
  <c r="MNW37" i="74"/>
  <c r="MNV37" i="74"/>
  <c r="MNU37" i="74"/>
  <c r="MNT37" i="74"/>
  <c r="MNS37" i="74"/>
  <c r="MNR37" i="74"/>
  <c r="MNQ37" i="74"/>
  <c r="MNP37" i="74"/>
  <c r="MNO37" i="74"/>
  <c r="MNN37" i="74"/>
  <c r="MNM37" i="74"/>
  <c r="MNL37" i="74"/>
  <c r="MNK37" i="74"/>
  <c r="MNJ37" i="74"/>
  <c r="MNI37" i="74"/>
  <c r="MNH37" i="74"/>
  <c r="MNG37" i="74"/>
  <c r="MNF37" i="74"/>
  <c r="MNE37" i="74"/>
  <c r="MND37" i="74"/>
  <c r="MNC37" i="74"/>
  <c r="MNB37" i="74"/>
  <c r="MNA37" i="74"/>
  <c r="MMZ37" i="74"/>
  <c r="MMY37" i="74"/>
  <c r="MMX37" i="74"/>
  <c r="MMW37" i="74"/>
  <c r="MMV37" i="74"/>
  <c r="MMU37" i="74"/>
  <c r="MMT37" i="74"/>
  <c r="MMS37" i="74"/>
  <c r="MMR37" i="74"/>
  <c r="MMQ37" i="74"/>
  <c r="MMP37" i="74"/>
  <c r="MMO37" i="74"/>
  <c r="MMN37" i="74"/>
  <c r="MMM37" i="74"/>
  <c r="MML37" i="74"/>
  <c r="MMK37" i="74"/>
  <c r="MMJ37" i="74"/>
  <c r="MMI37" i="74"/>
  <c r="MMH37" i="74"/>
  <c r="MMG37" i="74"/>
  <c r="MMF37" i="74"/>
  <c r="MME37" i="74"/>
  <c r="MMD37" i="74"/>
  <c r="MMC37" i="74"/>
  <c r="MMB37" i="74"/>
  <c r="MMA37" i="74"/>
  <c r="MLZ37" i="74"/>
  <c r="MLY37" i="74"/>
  <c r="MLX37" i="74"/>
  <c r="MLW37" i="74"/>
  <c r="MLV37" i="74"/>
  <c r="MLU37" i="74"/>
  <c r="MLT37" i="74"/>
  <c r="MLS37" i="74"/>
  <c r="MLR37" i="74"/>
  <c r="MLQ37" i="74"/>
  <c r="MLP37" i="74"/>
  <c r="MLO37" i="74"/>
  <c r="MLN37" i="74"/>
  <c r="MLM37" i="74"/>
  <c r="MLL37" i="74"/>
  <c r="MLK37" i="74"/>
  <c r="MLJ37" i="74"/>
  <c r="MLI37" i="74"/>
  <c r="MLH37" i="74"/>
  <c r="MLG37" i="74"/>
  <c r="MLF37" i="74"/>
  <c r="MLE37" i="74"/>
  <c r="MLD37" i="74"/>
  <c r="MLC37" i="74"/>
  <c r="MLB37" i="74"/>
  <c r="MLA37" i="74"/>
  <c r="MKZ37" i="74"/>
  <c r="MKY37" i="74"/>
  <c r="MKX37" i="74"/>
  <c r="MKW37" i="74"/>
  <c r="MKV37" i="74"/>
  <c r="MKU37" i="74"/>
  <c r="MKT37" i="74"/>
  <c r="MKS37" i="74"/>
  <c r="MKR37" i="74"/>
  <c r="MKQ37" i="74"/>
  <c r="MKP37" i="74"/>
  <c r="MKO37" i="74"/>
  <c r="MKN37" i="74"/>
  <c r="MKM37" i="74"/>
  <c r="MKL37" i="74"/>
  <c r="MKK37" i="74"/>
  <c r="MKJ37" i="74"/>
  <c r="MKI37" i="74"/>
  <c r="MKH37" i="74"/>
  <c r="MKG37" i="74"/>
  <c r="MKF37" i="74"/>
  <c r="MKE37" i="74"/>
  <c r="MKD37" i="74"/>
  <c r="MKC37" i="74"/>
  <c r="MKB37" i="74"/>
  <c r="MKA37" i="74"/>
  <c r="MJZ37" i="74"/>
  <c r="MJY37" i="74"/>
  <c r="MJX37" i="74"/>
  <c r="MJW37" i="74"/>
  <c r="MJV37" i="74"/>
  <c r="MJU37" i="74"/>
  <c r="MJT37" i="74"/>
  <c r="MJS37" i="74"/>
  <c r="MJR37" i="74"/>
  <c r="MJQ37" i="74"/>
  <c r="MJP37" i="74"/>
  <c r="MJO37" i="74"/>
  <c r="MJN37" i="74"/>
  <c r="MJM37" i="74"/>
  <c r="MJL37" i="74"/>
  <c r="MJK37" i="74"/>
  <c r="MJJ37" i="74"/>
  <c r="MJI37" i="74"/>
  <c r="MJH37" i="74"/>
  <c r="MJG37" i="74"/>
  <c r="MJF37" i="74"/>
  <c r="MJE37" i="74"/>
  <c r="MJD37" i="74"/>
  <c r="MJC37" i="74"/>
  <c r="MJB37" i="74"/>
  <c r="MJA37" i="74"/>
  <c r="MIZ37" i="74"/>
  <c r="MIY37" i="74"/>
  <c r="MIX37" i="74"/>
  <c r="MIW37" i="74"/>
  <c r="MIV37" i="74"/>
  <c r="MIU37" i="74"/>
  <c r="MIT37" i="74"/>
  <c r="MIS37" i="74"/>
  <c r="MIR37" i="74"/>
  <c r="MIQ37" i="74"/>
  <c r="MIP37" i="74"/>
  <c r="MIO37" i="74"/>
  <c r="MIN37" i="74"/>
  <c r="MIM37" i="74"/>
  <c r="MIL37" i="74"/>
  <c r="MIK37" i="74"/>
  <c r="MIJ37" i="74"/>
  <c r="MII37" i="74"/>
  <c r="MIH37" i="74"/>
  <c r="MIG37" i="74"/>
  <c r="MIF37" i="74"/>
  <c r="MIE37" i="74"/>
  <c r="MID37" i="74"/>
  <c r="MIC37" i="74"/>
  <c r="MIB37" i="74"/>
  <c r="MIA37" i="74"/>
  <c r="MHZ37" i="74"/>
  <c r="MHY37" i="74"/>
  <c r="MHX37" i="74"/>
  <c r="MHW37" i="74"/>
  <c r="MHV37" i="74"/>
  <c r="MHU37" i="74"/>
  <c r="MHT37" i="74"/>
  <c r="MHS37" i="74"/>
  <c r="MHR37" i="74"/>
  <c r="MHQ37" i="74"/>
  <c r="MHP37" i="74"/>
  <c r="MHO37" i="74"/>
  <c r="MHN37" i="74"/>
  <c r="MHM37" i="74"/>
  <c r="MHL37" i="74"/>
  <c r="MHK37" i="74"/>
  <c r="MHJ37" i="74"/>
  <c r="MHI37" i="74"/>
  <c r="MHH37" i="74"/>
  <c r="MHG37" i="74"/>
  <c r="MHF37" i="74"/>
  <c r="MHE37" i="74"/>
  <c r="MHD37" i="74"/>
  <c r="MHC37" i="74"/>
  <c r="MHB37" i="74"/>
  <c r="MHA37" i="74"/>
  <c r="MGZ37" i="74"/>
  <c r="MGY37" i="74"/>
  <c r="MGX37" i="74"/>
  <c r="MGW37" i="74"/>
  <c r="MGV37" i="74"/>
  <c r="MGU37" i="74"/>
  <c r="MGT37" i="74"/>
  <c r="MGS37" i="74"/>
  <c r="MGR37" i="74"/>
  <c r="MGQ37" i="74"/>
  <c r="MGP37" i="74"/>
  <c r="MGO37" i="74"/>
  <c r="MGN37" i="74"/>
  <c r="MGM37" i="74"/>
  <c r="MGL37" i="74"/>
  <c r="MGK37" i="74"/>
  <c r="MGJ37" i="74"/>
  <c r="MGI37" i="74"/>
  <c r="MGH37" i="74"/>
  <c r="MGG37" i="74"/>
  <c r="MGF37" i="74"/>
  <c r="MGE37" i="74"/>
  <c r="MGD37" i="74"/>
  <c r="MGC37" i="74"/>
  <c r="MGB37" i="74"/>
  <c r="MGA37" i="74"/>
  <c r="MFZ37" i="74"/>
  <c r="MFY37" i="74"/>
  <c r="MFX37" i="74"/>
  <c r="MFW37" i="74"/>
  <c r="MFV37" i="74"/>
  <c r="MFU37" i="74"/>
  <c r="MFT37" i="74"/>
  <c r="MFS37" i="74"/>
  <c r="MFR37" i="74"/>
  <c r="MFQ37" i="74"/>
  <c r="MFP37" i="74"/>
  <c r="MFO37" i="74"/>
  <c r="MFN37" i="74"/>
  <c r="MFM37" i="74"/>
  <c r="MFL37" i="74"/>
  <c r="MFK37" i="74"/>
  <c r="MFJ37" i="74"/>
  <c r="MFI37" i="74"/>
  <c r="MFH37" i="74"/>
  <c r="MFG37" i="74"/>
  <c r="MFF37" i="74"/>
  <c r="MFE37" i="74"/>
  <c r="MFD37" i="74"/>
  <c r="MFC37" i="74"/>
  <c r="MFB37" i="74"/>
  <c r="MFA37" i="74"/>
  <c r="MEZ37" i="74"/>
  <c r="MEY37" i="74"/>
  <c r="MEX37" i="74"/>
  <c r="MEW37" i="74"/>
  <c r="MEV37" i="74"/>
  <c r="MEU37" i="74"/>
  <c r="MET37" i="74"/>
  <c r="MES37" i="74"/>
  <c r="MER37" i="74"/>
  <c r="MEQ37" i="74"/>
  <c r="MEP37" i="74"/>
  <c r="MEO37" i="74"/>
  <c r="MEN37" i="74"/>
  <c r="MEM37" i="74"/>
  <c r="MEL37" i="74"/>
  <c r="MEK37" i="74"/>
  <c r="MEJ37" i="74"/>
  <c r="MEI37" i="74"/>
  <c r="MEH37" i="74"/>
  <c r="MEG37" i="74"/>
  <c r="MEF37" i="74"/>
  <c r="MEE37" i="74"/>
  <c r="MED37" i="74"/>
  <c r="MEC37" i="74"/>
  <c r="MEB37" i="74"/>
  <c r="MEA37" i="74"/>
  <c r="MDZ37" i="74"/>
  <c r="MDY37" i="74"/>
  <c r="MDX37" i="74"/>
  <c r="MDW37" i="74"/>
  <c r="MDV37" i="74"/>
  <c r="MDU37" i="74"/>
  <c r="MDT37" i="74"/>
  <c r="MDS37" i="74"/>
  <c r="MDR37" i="74"/>
  <c r="MDQ37" i="74"/>
  <c r="MDP37" i="74"/>
  <c r="MDO37" i="74"/>
  <c r="MDN37" i="74"/>
  <c r="MDM37" i="74"/>
  <c r="MDL37" i="74"/>
  <c r="MDK37" i="74"/>
  <c r="MDJ37" i="74"/>
  <c r="MDI37" i="74"/>
  <c r="MDH37" i="74"/>
  <c r="MDG37" i="74"/>
  <c r="MDF37" i="74"/>
  <c r="MDE37" i="74"/>
  <c r="MDD37" i="74"/>
  <c r="MDC37" i="74"/>
  <c r="MDB37" i="74"/>
  <c r="MDA37" i="74"/>
  <c r="MCZ37" i="74"/>
  <c r="MCY37" i="74"/>
  <c r="MCX37" i="74"/>
  <c r="MCW37" i="74"/>
  <c r="MCV37" i="74"/>
  <c r="MCU37" i="74"/>
  <c r="MCT37" i="74"/>
  <c r="MCS37" i="74"/>
  <c r="MCR37" i="74"/>
  <c r="MCQ37" i="74"/>
  <c r="MCP37" i="74"/>
  <c r="MCO37" i="74"/>
  <c r="MCN37" i="74"/>
  <c r="MCM37" i="74"/>
  <c r="MCL37" i="74"/>
  <c r="MCK37" i="74"/>
  <c r="MCJ37" i="74"/>
  <c r="MCI37" i="74"/>
  <c r="MCH37" i="74"/>
  <c r="MCG37" i="74"/>
  <c r="MCF37" i="74"/>
  <c r="MCE37" i="74"/>
  <c r="MCD37" i="74"/>
  <c r="MCC37" i="74"/>
  <c r="MCB37" i="74"/>
  <c r="MCA37" i="74"/>
  <c r="MBZ37" i="74"/>
  <c r="MBY37" i="74"/>
  <c r="MBX37" i="74"/>
  <c r="MBW37" i="74"/>
  <c r="MBV37" i="74"/>
  <c r="MBU37" i="74"/>
  <c r="MBT37" i="74"/>
  <c r="MBS37" i="74"/>
  <c r="MBR37" i="74"/>
  <c r="MBQ37" i="74"/>
  <c r="MBP37" i="74"/>
  <c r="MBO37" i="74"/>
  <c r="MBN37" i="74"/>
  <c r="MBM37" i="74"/>
  <c r="MBL37" i="74"/>
  <c r="MBK37" i="74"/>
  <c r="MBJ37" i="74"/>
  <c r="MBI37" i="74"/>
  <c r="MBH37" i="74"/>
  <c r="MBG37" i="74"/>
  <c r="MBF37" i="74"/>
  <c r="MBE37" i="74"/>
  <c r="MBD37" i="74"/>
  <c r="MBC37" i="74"/>
  <c r="MBB37" i="74"/>
  <c r="MBA37" i="74"/>
  <c r="MAZ37" i="74"/>
  <c r="MAY37" i="74"/>
  <c r="MAX37" i="74"/>
  <c r="MAW37" i="74"/>
  <c r="MAV37" i="74"/>
  <c r="MAU37" i="74"/>
  <c r="MAT37" i="74"/>
  <c r="MAS37" i="74"/>
  <c r="MAR37" i="74"/>
  <c r="MAQ37" i="74"/>
  <c r="MAP37" i="74"/>
  <c r="MAO37" i="74"/>
  <c r="MAN37" i="74"/>
  <c r="MAM37" i="74"/>
  <c r="MAL37" i="74"/>
  <c r="MAK37" i="74"/>
  <c r="MAJ37" i="74"/>
  <c r="MAI37" i="74"/>
  <c r="MAH37" i="74"/>
  <c r="MAG37" i="74"/>
  <c r="MAF37" i="74"/>
  <c r="MAE37" i="74"/>
  <c r="MAD37" i="74"/>
  <c r="MAC37" i="74"/>
  <c r="MAB37" i="74"/>
  <c r="MAA37" i="74"/>
  <c r="LZZ37" i="74"/>
  <c r="LZY37" i="74"/>
  <c r="LZX37" i="74"/>
  <c r="LZW37" i="74"/>
  <c r="LZV37" i="74"/>
  <c r="LZU37" i="74"/>
  <c r="LZT37" i="74"/>
  <c r="LZS37" i="74"/>
  <c r="LZR37" i="74"/>
  <c r="LZQ37" i="74"/>
  <c r="LZP37" i="74"/>
  <c r="LZO37" i="74"/>
  <c r="LZN37" i="74"/>
  <c r="LZM37" i="74"/>
  <c r="LZL37" i="74"/>
  <c r="LZK37" i="74"/>
  <c r="LZJ37" i="74"/>
  <c r="LZI37" i="74"/>
  <c r="LZH37" i="74"/>
  <c r="LZG37" i="74"/>
  <c r="LZF37" i="74"/>
  <c r="LZE37" i="74"/>
  <c r="LZD37" i="74"/>
  <c r="LZC37" i="74"/>
  <c r="LZB37" i="74"/>
  <c r="LZA37" i="74"/>
  <c r="LYZ37" i="74"/>
  <c r="LYY37" i="74"/>
  <c r="LYX37" i="74"/>
  <c r="LYW37" i="74"/>
  <c r="LYV37" i="74"/>
  <c r="LYU37" i="74"/>
  <c r="LYT37" i="74"/>
  <c r="LYS37" i="74"/>
  <c r="LYR37" i="74"/>
  <c r="LYQ37" i="74"/>
  <c r="LYP37" i="74"/>
  <c r="LYO37" i="74"/>
  <c r="LYN37" i="74"/>
  <c r="LYM37" i="74"/>
  <c r="LYL37" i="74"/>
  <c r="LYK37" i="74"/>
  <c r="LYJ37" i="74"/>
  <c r="LYI37" i="74"/>
  <c r="LYH37" i="74"/>
  <c r="LYG37" i="74"/>
  <c r="LYF37" i="74"/>
  <c r="LYE37" i="74"/>
  <c r="LYD37" i="74"/>
  <c r="LYC37" i="74"/>
  <c r="LYB37" i="74"/>
  <c r="LYA37" i="74"/>
  <c r="LXZ37" i="74"/>
  <c r="LXY37" i="74"/>
  <c r="LXX37" i="74"/>
  <c r="LXW37" i="74"/>
  <c r="LXV37" i="74"/>
  <c r="LXU37" i="74"/>
  <c r="LXT37" i="74"/>
  <c r="LXS37" i="74"/>
  <c r="LXR37" i="74"/>
  <c r="LXQ37" i="74"/>
  <c r="LXP37" i="74"/>
  <c r="LXO37" i="74"/>
  <c r="LXN37" i="74"/>
  <c r="LXM37" i="74"/>
  <c r="LXL37" i="74"/>
  <c r="LXK37" i="74"/>
  <c r="LXJ37" i="74"/>
  <c r="LXI37" i="74"/>
  <c r="LXH37" i="74"/>
  <c r="LXG37" i="74"/>
  <c r="LXF37" i="74"/>
  <c r="LXE37" i="74"/>
  <c r="LXD37" i="74"/>
  <c r="LXC37" i="74"/>
  <c r="LXB37" i="74"/>
  <c r="LXA37" i="74"/>
  <c r="LWZ37" i="74"/>
  <c r="LWY37" i="74"/>
  <c r="LWX37" i="74"/>
  <c r="LWW37" i="74"/>
  <c r="LWV37" i="74"/>
  <c r="LWU37" i="74"/>
  <c r="LWT37" i="74"/>
  <c r="LWS37" i="74"/>
  <c r="LWR37" i="74"/>
  <c r="LWQ37" i="74"/>
  <c r="LWP37" i="74"/>
  <c r="LWO37" i="74"/>
  <c r="LWN37" i="74"/>
  <c r="LWM37" i="74"/>
  <c r="LWL37" i="74"/>
  <c r="LWK37" i="74"/>
  <c r="LWJ37" i="74"/>
  <c r="LWI37" i="74"/>
  <c r="LWH37" i="74"/>
  <c r="LWG37" i="74"/>
  <c r="LWF37" i="74"/>
  <c r="LWE37" i="74"/>
  <c r="LWD37" i="74"/>
  <c r="LWC37" i="74"/>
  <c r="LWB37" i="74"/>
  <c r="LWA37" i="74"/>
  <c r="LVZ37" i="74"/>
  <c r="LVY37" i="74"/>
  <c r="LVX37" i="74"/>
  <c r="LVW37" i="74"/>
  <c r="LVV37" i="74"/>
  <c r="LVU37" i="74"/>
  <c r="LVT37" i="74"/>
  <c r="LVS37" i="74"/>
  <c r="LVR37" i="74"/>
  <c r="LVQ37" i="74"/>
  <c r="LVP37" i="74"/>
  <c r="LVO37" i="74"/>
  <c r="LVN37" i="74"/>
  <c r="LVM37" i="74"/>
  <c r="LVL37" i="74"/>
  <c r="LVK37" i="74"/>
  <c r="LVJ37" i="74"/>
  <c r="LVI37" i="74"/>
  <c r="LVH37" i="74"/>
  <c r="LVG37" i="74"/>
  <c r="LVF37" i="74"/>
  <c r="LVE37" i="74"/>
  <c r="LVD37" i="74"/>
  <c r="LVC37" i="74"/>
  <c r="LVB37" i="74"/>
  <c r="LVA37" i="74"/>
  <c r="LUZ37" i="74"/>
  <c r="LUY37" i="74"/>
  <c r="LUX37" i="74"/>
  <c r="LUW37" i="74"/>
  <c r="LUV37" i="74"/>
  <c r="LUU37" i="74"/>
  <c r="LUT37" i="74"/>
  <c r="LUS37" i="74"/>
  <c r="LUR37" i="74"/>
  <c r="LUQ37" i="74"/>
  <c r="LUP37" i="74"/>
  <c r="LUO37" i="74"/>
  <c r="LUN37" i="74"/>
  <c r="LUM37" i="74"/>
  <c r="LUL37" i="74"/>
  <c r="LUK37" i="74"/>
  <c r="LUJ37" i="74"/>
  <c r="LUI37" i="74"/>
  <c r="LUH37" i="74"/>
  <c r="LUG37" i="74"/>
  <c r="LUF37" i="74"/>
  <c r="LUE37" i="74"/>
  <c r="LUD37" i="74"/>
  <c r="LUC37" i="74"/>
  <c r="LUB37" i="74"/>
  <c r="LUA37" i="74"/>
  <c r="LTZ37" i="74"/>
  <c r="LTY37" i="74"/>
  <c r="LTX37" i="74"/>
  <c r="LTW37" i="74"/>
  <c r="LTV37" i="74"/>
  <c r="LTU37" i="74"/>
  <c r="LTT37" i="74"/>
  <c r="LTS37" i="74"/>
  <c r="LTR37" i="74"/>
  <c r="LTQ37" i="74"/>
  <c r="LTP37" i="74"/>
  <c r="LTO37" i="74"/>
  <c r="LTN37" i="74"/>
  <c r="LTM37" i="74"/>
  <c r="LTL37" i="74"/>
  <c r="LTK37" i="74"/>
  <c r="LTJ37" i="74"/>
  <c r="LTI37" i="74"/>
  <c r="LTH37" i="74"/>
  <c r="LTG37" i="74"/>
  <c r="LTF37" i="74"/>
  <c r="LTE37" i="74"/>
  <c r="LTD37" i="74"/>
  <c r="LTC37" i="74"/>
  <c r="LTB37" i="74"/>
  <c r="LTA37" i="74"/>
  <c r="LSZ37" i="74"/>
  <c r="LSY37" i="74"/>
  <c r="LSX37" i="74"/>
  <c r="LSW37" i="74"/>
  <c r="LSV37" i="74"/>
  <c r="LSU37" i="74"/>
  <c r="LST37" i="74"/>
  <c r="LSS37" i="74"/>
  <c r="LSR37" i="74"/>
  <c r="LSQ37" i="74"/>
  <c r="LSP37" i="74"/>
  <c r="LSO37" i="74"/>
  <c r="LSN37" i="74"/>
  <c r="LSM37" i="74"/>
  <c r="LSL37" i="74"/>
  <c r="LSK37" i="74"/>
  <c r="LSJ37" i="74"/>
  <c r="LSI37" i="74"/>
  <c r="LSH37" i="74"/>
  <c r="LSG37" i="74"/>
  <c r="LSF37" i="74"/>
  <c r="LSE37" i="74"/>
  <c r="LSD37" i="74"/>
  <c r="LSC37" i="74"/>
  <c r="LSB37" i="74"/>
  <c r="LSA37" i="74"/>
  <c r="LRZ37" i="74"/>
  <c r="LRY37" i="74"/>
  <c r="LRX37" i="74"/>
  <c r="LRW37" i="74"/>
  <c r="LRV37" i="74"/>
  <c r="LRU37" i="74"/>
  <c r="LRT37" i="74"/>
  <c r="LRS37" i="74"/>
  <c r="LRR37" i="74"/>
  <c r="LRQ37" i="74"/>
  <c r="LRP37" i="74"/>
  <c r="LRO37" i="74"/>
  <c r="LRN37" i="74"/>
  <c r="LRM37" i="74"/>
  <c r="LRL37" i="74"/>
  <c r="LRK37" i="74"/>
  <c r="LRJ37" i="74"/>
  <c r="LRI37" i="74"/>
  <c r="LRH37" i="74"/>
  <c r="LRG37" i="74"/>
  <c r="LRF37" i="74"/>
  <c r="LRE37" i="74"/>
  <c r="LRD37" i="74"/>
  <c r="LRC37" i="74"/>
  <c r="LRB37" i="74"/>
  <c r="LRA37" i="74"/>
  <c r="LQZ37" i="74"/>
  <c r="LQY37" i="74"/>
  <c r="LQX37" i="74"/>
  <c r="LQW37" i="74"/>
  <c r="LQV37" i="74"/>
  <c r="LQU37" i="74"/>
  <c r="LQT37" i="74"/>
  <c r="LQS37" i="74"/>
  <c r="LQR37" i="74"/>
  <c r="LQQ37" i="74"/>
  <c r="LQP37" i="74"/>
  <c r="LQO37" i="74"/>
  <c r="LQN37" i="74"/>
  <c r="LQM37" i="74"/>
  <c r="LQL37" i="74"/>
  <c r="LQK37" i="74"/>
  <c r="LQJ37" i="74"/>
  <c r="LQI37" i="74"/>
  <c r="LQH37" i="74"/>
  <c r="LQG37" i="74"/>
  <c r="LQF37" i="74"/>
  <c r="LQE37" i="74"/>
  <c r="LQD37" i="74"/>
  <c r="LQC37" i="74"/>
  <c r="LQB37" i="74"/>
  <c r="LQA37" i="74"/>
  <c r="LPZ37" i="74"/>
  <c r="LPY37" i="74"/>
  <c r="LPX37" i="74"/>
  <c r="LPW37" i="74"/>
  <c r="LPV37" i="74"/>
  <c r="LPU37" i="74"/>
  <c r="LPT37" i="74"/>
  <c r="LPS37" i="74"/>
  <c r="LPR37" i="74"/>
  <c r="LPQ37" i="74"/>
  <c r="LPP37" i="74"/>
  <c r="LPO37" i="74"/>
  <c r="LPN37" i="74"/>
  <c r="LPM37" i="74"/>
  <c r="LPL37" i="74"/>
  <c r="LPK37" i="74"/>
  <c r="LPJ37" i="74"/>
  <c r="LPI37" i="74"/>
  <c r="LPH37" i="74"/>
  <c r="LPG37" i="74"/>
  <c r="LPF37" i="74"/>
  <c r="LPE37" i="74"/>
  <c r="LPD37" i="74"/>
  <c r="LPC37" i="74"/>
  <c r="LPB37" i="74"/>
  <c r="LPA37" i="74"/>
  <c r="LOZ37" i="74"/>
  <c r="LOY37" i="74"/>
  <c r="LOX37" i="74"/>
  <c r="LOW37" i="74"/>
  <c r="LOV37" i="74"/>
  <c r="LOU37" i="74"/>
  <c r="LOT37" i="74"/>
  <c r="LOS37" i="74"/>
  <c r="LOR37" i="74"/>
  <c r="LOQ37" i="74"/>
  <c r="LOP37" i="74"/>
  <c r="LOO37" i="74"/>
  <c r="LON37" i="74"/>
  <c r="LOM37" i="74"/>
  <c r="LOL37" i="74"/>
  <c r="LOK37" i="74"/>
  <c r="LOJ37" i="74"/>
  <c r="LOI37" i="74"/>
  <c r="LOH37" i="74"/>
  <c r="LOG37" i="74"/>
  <c r="LOF37" i="74"/>
  <c r="LOE37" i="74"/>
  <c r="LOD37" i="74"/>
  <c r="LOC37" i="74"/>
  <c r="LOB37" i="74"/>
  <c r="LOA37" i="74"/>
  <c r="LNZ37" i="74"/>
  <c r="LNY37" i="74"/>
  <c r="LNX37" i="74"/>
  <c r="LNW37" i="74"/>
  <c r="LNV37" i="74"/>
  <c r="LNU37" i="74"/>
  <c r="LNT37" i="74"/>
  <c r="LNS37" i="74"/>
  <c r="LNR37" i="74"/>
  <c r="LNQ37" i="74"/>
  <c r="LNP37" i="74"/>
  <c r="LNO37" i="74"/>
  <c r="LNN37" i="74"/>
  <c r="LNM37" i="74"/>
  <c r="LNL37" i="74"/>
  <c r="LNK37" i="74"/>
  <c r="LNJ37" i="74"/>
  <c r="LNI37" i="74"/>
  <c r="LNH37" i="74"/>
  <c r="LNG37" i="74"/>
  <c r="LNF37" i="74"/>
  <c r="LNE37" i="74"/>
  <c r="LND37" i="74"/>
  <c r="LNC37" i="74"/>
  <c r="LNB37" i="74"/>
  <c r="LNA37" i="74"/>
  <c r="LMZ37" i="74"/>
  <c r="LMY37" i="74"/>
  <c r="LMX37" i="74"/>
  <c r="LMW37" i="74"/>
  <c r="LMV37" i="74"/>
  <c r="LMU37" i="74"/>
  <c r="LMT37" i="74"/>
  <c r="LMS37" i="74"/>
  <c r="LMR37" i="74"/>
  <c r="LMQ37" i="74"/>
  <c r="LMP37" i="74"/>
  <c r="LMO37" i="74"/>
  <c r="LMN37" i="74"/>
  <c r="LMM37" i="74"/>
  <c r="LML37" i="74"/>
  <c r="LMK37" i="74"/>
  <c r="LMJ37" i="74"/>
  <c r="LMI37" i="74"/>
  <c r="LMH37" i="74"/>
  <c r="LMG37" i="74"/>
  <c r="LMF37" i="74"/>
  <c r="LME37" i="74"/>
  <c r="LMD37" i="74"/>
  <c r="LMC37" i="74"/>
  <c r="LMB37" i="74"/>
  <c r="LMA37" i="74"/>
  <c r="LLZ37" i="74"/>
  <c r="LLY37" i="74"/>
  <c r="LLX37" i="74"/>
  <c r="LLW37" i="74"/>
  <c r="LLV37" i="74"/>
  <c r="LLU37" i="74"/>
  <c r="LLT37" i="74"/>
  <c r="LLS37" i="74"/>
  <c r="LLR37" i="74"/>
  <c r="LLQ37" i="74"/>
  <c r="LLP37" i="74"/>
  <c r="LLO37" i="74"/>
  <c r="LLN37" i="74"/>
  <c r="LLM37" i="74"/>
  <c r="LLL37" i="74"/>
  <c r="LLK37" i="74"/>
  <c r="LLJ37" i="74"/>
  <c r="LLI37" i="74"/>
  <c r="LLH37" i="74"/>
  <c r="LLG37" i="74"/>
  <c r="LLF37" i="74"/>
  <c r="LLE37" i="74"/>
  <c r="LLD37" i="74"/>
  <c r="LLC37" i="74"/>
  <c r="LLB37" i="74"/>
  <c r="LLA37" i="74"/>
  <c r="LKZ37" i="74"/>
  <c r="LKY37" i="74"/>
  <c r="LKX37" i="74"/>
  <c r="LKW37" i="74"/>
  <c r="LKV37" i="74"/>
  <c r="LKU37" i="74"/>
  <c r="LKT37" i="74"/>
  <c r="LKS37" i="74"/>
  <c r="LKR37" i="74"/>
  <c r="LKQ37" i="74"/>
  <c r="LKP37" i="74"/>
  <c r="LKO37" i="74"/>
  <c r="LKN37" i="74"/>
  <c r="LKM37" i="74"/>
  <c r="LKL37" i="74"/>
  <c r="LKK37" i="74"/>
  <c r="LKJ37" i="74"/>
  <c r="LKI37" i="74"/>
  <c r="LKH37" i="74"/>
  <c r="LKG37" i="74"/>
  <c r="LKF37" i="74"/>
  <c r="LKE37" i="74"/>
  <c r="LKD37" i="74"/>
  <c r="LKC37" i="74"/>
  <c r="LKB37" i="74"/>
  <c r="LKA37" i="74"/>
  <c r="LJZ37" i="74"/>
  <c r="LJY37" i="74"/>
  <c r="LJX37" i="74"/>
  <c r="LJW37" i="74"/>
  <c r="LJV37" i="74"/>
  <c r="LJU37" i="74"/>
  <c r="LJT37" i="74"/>
  <c r="LJS37" i="74"/>
  <c r="LJR37" i="74"/>
  <c r="LJQ37" i="74"/>
  <c r="LJP37" i="74"/>
  <c r="LJO37" i="74"/>
  <c r="LJN37" i="74"/>
  <c r="LJM37" i="74"/>
  <c r="LJL37" i="74"/>
  <c r="LJK37" i="74"/>
  <c r="LJJ37" i="74"/>
  <c r="LJI37" i="74"/>
  <c r="LJH37" i="74"/>
  <c r="LJG37" i="74"/>
  <c r="LJF37" i="74"/>
  <c r="LJE37" i="74"/>
  <c r="LJD37" i="74"/>
  <c r="LJC37" i="74"/>
  <c r="LJB37" i="74"/>
  <c r="LJA37" i="74"/>
  <c r="LIZ37" i="74"/>
  <c r="LIY37" i="74"/>
  <c r="LIX37" i="74"/>
  <c r="LIW37" i="74"/>
  <c r="LIV37" i="74"/>
  <c r="LIU37" i="74"/>
  <c r="LIT37" i="74"/>
  <c r="LIS37" i="74"/>
  <c r="LIR37" i="74"/>
  <c r="LIQ37" i="74"/>
  <c r="LIP37" i="74"/>
  <c r="LIO37" i="74"/>
  <c r="LIN37" i="74"/>
  <c r="LIM37" i="74"/>
  <c r="LIL37" i="74"/>
  <c r="LIK37" i="74"/>
  <c r="LIJ37" i="74"/>
  <c r="LII37" i="74"/>
  <c r="LIH37" i="74"/>
  <c r="LIG37" i="74"/>
  <c r="LIF37" i="74"/>
  <c r="LIE37" i="74"/>
  <c r="LID37" i="74"/>
  <c r="LIC37" i="74"/>
  <c r="LIB37" i="74"/>
  <c r="LIA37" i="74"/>
  <c r="LHZ37" i="74"/>
  <c r="LHY37" i="74"/>
  <c r="LHX37" i="74"/>
  <c r="LHW37" i="74"/>
  <c r="LHV37" i="74"/>
  <c r="LHU37" i="74"/>
  <c r="LHT37" i="74"/>
  <c r="LHS37" i="74"/>
  <c r="LHR37" i="74"/>
  <c r="LHQ37" i="74"/>
  <c r="LHP37" i="74"/>
  <c r="LHO37" i="74"/>
  <c r="LHN37" i="74"/>
  <c r="LHM37" i="74"/>
  <c r="LHL37" i="74"/>
  <c r="LHK37" i="74"/>
  <c r="LHJ37" i="74"/>
  <c r="LHI37" i="74"/>
  <c r="LHH37" i="74"/>
  <c r="LHG37" i="74"/>
  <c r="LHF37" i="74"/>
  <c r="LHE37" i="74"/>
  <c r="LHD37" i="74"/>
  <c r="LHC37" i="74"/>
  <c r="LHB37" i="74"/>
  <c r="LHA37" i="74"/>
  <c r="LGZ37" i="74"/>
  <c r="LGY37" i="74"/>
  <c r="LGX37" i="74"/>
  <c r="LGW37" i="74"/>
  <c r="LGV37" i="74"/>
  <c r="LGU37" i="74"/>
  <c r="LGT37" i="74"/>
  <c r="LGS37" i="74"/>
  <c r="LGR37" i="74"/>
  <c r="LGQ37" i="74"/>
  <c r="LGP37" i="74"/>
  <c r="LGO37" i="74"/>
  <c r="LGN37" i="74"/>
  <c r="LGM37" i="74"/>
  <c r="LGL37" i="74"/>
  <c r="LGK37" i="74"/>
  <c r="LGJ37" i="74"/>
  <c r="LGI37" i="74"/>
  <c r="LGH37" i="74"/>
  <c r="LGG37" i="74"/>
  <c r="LGF37" i="74"/>
  <c r="LGE37" i="74"/>
  <c r="LGD37" i="74"/>
  <c r="LGC37" i="74"/>
  <c r="LGB37" i="74"/>
  <c r="LGA37" i="74"/>
  <c r="LFZ37" i="74"/>
  <c r="LFY37" i="74"/>
  <c r="LFX37" i="74"/>
  <c r="LFW37" i="74"/>
  <c r="LFV37" i="74"/>
  <c r="LFU37" i="74"/>
  <c r="LFT37" i="74"/>
  <c r="LFS37" i="74"/>
  <c r="LFR37" i="74"/>
  <c r="LFQ37" i="74"/>
  <c r="LFP37" i="74"/>
  <c r="LFO37" i="74"/>
  <c r="LFN37" i="74"/>
  <c r="LFM37" i="74"/>
  <c r="LFL37" i="74"/>
  <c r="LFK37" i="74"/>
  <c r="LFJ37" i="74"/>
  <c r="LFI37" i="74"/>
  <c r="LFH37" i="74"/>
  <c r="LFG37" i="74"/>
  <c r="LFF37" i="74"/>
  <c r="LFE37" i="74"/>
  <c r="LFD37" i="74"/>
  <c r="LFC37" i="74"/>
  <c r="LFB37" i="74"/>
  <c r="LFA37" i="74"/>
  <c r="LEZ37" i="74"/>
  <c r="LEY37" i="74"/>
  <c r="LEX37" i="74"/>
  <c r="LEW37" i="74"/>
  <c r="LEV37" i="74"/>
  <c r="LEU37" i="74"/>
  <c r="LET37" i="74"/>
  <c r="LES37" i="74"/>
  <c r="LER37" i="74"/>
  <c r="LEQ37" i="74"/>
  <c r="LEP37" i="74"/>
  <c r="LEO37" i="74"/>
  <c r="LEN37" i="74"/>
  <c r="LEM37" i="74"/>
  <c r="LEL37" i="74"/>
  <c r="LEK37" i="74"/>
  <c r="LEJ37" i="74"/>
  <c r="LEI37" i="74"/>
  <c r="LEH37" i="74"/>
  <c r="LEG37" i="74"/>
  <c r="LEF37" i="74"/>
  <c r="LEE37" i="74"/>
  <c r="LED37" i="74"/>
  <c r="LEC37" i="74"/>
  <c r="LEB37" i="74"/>
  <c r="LEA37" i="74"/>
  <c r="LDZ37" i="74"/>
  <c r="LDY37" i="74"/>
  <c r="LDX37" i="74"/>
  <c r="LDW37" i="74"/>
  <c r="LDV37" i="74"/>
  <c r="LDU37" i="74"/>
  <c r="LDT37" i="74"/>
  <c r="LDS37" i="74"/>
  <c r="LDR37" i="74"/>
  <c r="LDQ37" i="74"/>
  <c r="LDP37" i="74"/>
  <c r="LDO37" i="74"/>
  <c r="LDN37" i="74"/>
  <c r="LDM37" i="74"/>
  <c r="LDL37" i="74"/>
  <c r="LDK37" i="74"/>
  <c r="LDJ37" i="74"/>
  <c r="LDI37" i="74"/>
  <c r="LDH37" i="74"/>
  <c r="LDG37" i="74"/>
  <c r="LDF37" i="74"/>
  <c r="LDE37" i="74"/>
  <c r="LDD37" i="74"/>
  <c r="LDC37" i="74"/>
  <c r="LDB37" i="74"/>
  <c r="LDA37" i="74"/>
  <c r="LCZ37" i="74"/>
  <c r="LCY37" i="74"/>
  <c r="LCX37" i="74"/>
  <c r="LCW37" i="74"/>
  <c r="LCV37" i="74"/>
  <c r="LCU37" i="74"/>
  <c r="LCT37" i="74"/>
  <c r="LCS37" i="74"/>
  <c r="LCR37" i="74"/>
  <c r="LCQ37" i="74"/>
  <c r="LCP37" i="74"/>
  <c r="LCO37" i="74"/>
  <c r="LCN37" i="74"/>
  <c r="LCM37" i="74"/>
  <c r="LCL37" i="74"/>
  <c r="LCK37" i="74"/>
  <c r="LCJ37" i="74"/>
  <c r="LCI37" i="74"/>
  <c r="LCH37" i="74"/>
  <c r="LCG37" i="74"/>
  <c r="LCF37" i="74"/>
  <c r="LCE37" i="74"/>
  <c r="LCD37" i="74"/>
  <c r="LCC37" i="74"/>
  <c r="LCB37" i="74"/>
  <c r="LCA37" i="74"/>
  <c r="LBZ37" i="74"/>
  <c r="LBY37" i="74"/>
  <c r="LBX37" i="74"/>
  <c r="LBW37" i="74"/>
  <c r="LBV37" i="74"/>
  <c r="LBU37" i="74"/>
  <c r="LBT37" i="74"/>
  <c r="LBS37" i="74"/>
  <c r="LBR37" i="74"/>
  <c r="LBQ37" i="74"/>
  <c r="LBP37" i="74"/>
  <c r="LBO37" i="74"/>
  <c r="LBN37" i="74"/>
  <c r="LBM37" i="74"/>
  <c r="LBL37" i="74"/>
  <c r="LBK37" i="74"/>
  <c r="LBJ37" i="74"/>
  <c r="LBI37" i="74"/>
  <c r="LBH37" i="74"/>
  <c r="LBG37" i="74"/>
  <c r="LBF37" i="74"/>
  <c r="LBE37" i="74"/>
  <c r="LBD37" i="74"/>
  <c r="LBC37" i="74"/>
  <c r="LBB37" i="74"/>
  <c r="LBA37" i="74"/>
  <c r="LAZ37" i="74"/>
  <c r="LAY37" i="74"/>
  <c r="LAX37" i="74"/>
  <c r="LAW37" i="74"/>
  <c r="LAV37" i="74"/>
  <c r="LAU37" i="74"/>
  <c r="LAT37" i="74"/>
  <c r="LAS37" i="74"/>
  <c r="LAR37" i="74"/>
  <c r="LAQ37" i="74"/>
  <c r="LAP37" i="74"/>
  <c r="LAO37" i="74"/>
  <c r="LAN37" i="74"/>
  <c r="LAM37" i="74"/>
  <c r="LAL37" i="74"/>
  <c r="LAK37" i="74"/>
  <c r="LAJ37" i="74"/>
  <c r="LAI37" i="74"/>
  <c r="LAH37" i="74"/>
  <c r="LAG37" i="74"/>
  <c r="LAF37" i="74"/>
  <c r="LAE37" i="74"/>
  <c r="LAD37" i="74"/>
  <c r="LAC37" i="74"/>
  <c r="LAB37" i="74"/>
  <c r="LAA37" i="74"/>
  <c r="KZZ37" i="74"/>
  <c r="KZY37" i="74"/>
  <c r="KZX37" i="74"/>
  <c r="KZW37" i="74"/>
  <c r="KZV37" i="74"/>
  <c r="KZU37" i="74"/>
  <c r="KZT37" i="74"/>
  <c r="KZS37" i="74"/>
  <c r="KZR37" i="74"/>
  <c r="KZQ37" i="74"/>
  <c r="KZP37" i="74"/>
  <c r="KZO37" i="74"/>
  <c r="KZN37" i="74"/>
  <c r="KZM37" i="74"/>
  <c r="KZL37" i="74"/>
  <c r="KZK37" i="74"/>
  <c r="KZJ37" i="74"/>
  <c r="KZI37" i="74"/>
  <c r="KZH37" i="74"/>
  <c r="KZG37" i="74"/>
  <c r="KZF37" i="74"/>
  <c r="KZE37" i="74"/>
  <c r="KZD37" i="74"/>
  <c r="KZC37" i="74"/>
  <c r="KZB37" i="74"/>
  <c r="KZA37" i="74"/>
  <c r="KYZ37" i="74"/>
  <c r="KYY37" i="74"/>
  <c r="KYX37" i="74"/>
  <c r="KYW37" i="74"/>
  <c r="KYV37" i="74"/>
  <c r="KYU37" i="74"/>
  <c r="KYT37" i="74"/>
  <c r="KYS37" i="74"/>
  <c r="KYR37" i="74"/>
  <c r="KYQ37" i="74"/>
  <c r="KYP37" i="74"/>
  <c r="KYO37" i="74"/>
  <c r="KYN37" i="74"/>
  <c r="KYM37" i="74"/>
  <c r="KYL37" i="74"/>
  <c r="KYK37" i="74"/>
  <c r="KYJ37" i="74"/>
  <c r="KYI37" i="74"/>
  <c r="KYH37" i="74"/>
  <c r="KYG37" i="74"/>
  <c r="KYF37" i="74"/>
  <c r="KYE37" i="74"/>
  <c r="KYD37" i="74"/>
  <c r="KYC37" i="74"/>
  <c r="KYB37" i="74"/>
  <c r="KYA37" i="74"/>
  <c r="KXZ37" i="74"/>
  <c r="KXY37" i="74"/>
  <c r="KXX37" i="74"/>
  <c r="KXW37" i="74"/>
  <c r="KXV37" i="74"/>
  <c r="KXU37" i="74"/>
  <c r="KXT37" i="74"/>
  <c r="KXS37" i="74"/>
  <c r="KXR37" i="74"/>
  <c r="KXQ37" i="74"/>
  <c r="KXP37" i="74"/>
  <c r="KXO37" i="74"/>
  <c r="KXN37" i="74"/>
  <c r="KXM37" i="74"/>
  <c r="KXL37" i="74"/>
  <c r="KXK37" i="74"/>
  <c r="KXJ37" i="74"/>
  <c r="KXI37" i="74"/>
  <c r="KXH37" i="74"/>
  <c r="KXG37" i="74"/>
  <c r="KXF37" i="74"/>
  <c r="KXE37" i="74"/>
  <c r="KXD37" i="74"/>
  <c r="KXC37" i="74"/>
  <c r="KXB37" i="74"/>
  <c r="KXA37" i="74"/>
  <c r="KWZ37" i="74"/>
  <c r="KWY37" i="74"/>
  <c r="KWX37" i="74"/>
  <c r="KWW37" i="74"/>
  <c r="KWV37" i="74"/>
  <c r="KWU37" i="74"/>
  <c r="KWT37" i="74"/>
  <c r="KWS37" i="74"/>
  <c r="KWR37" i="74"/>
  <c r="KWQ37" i="74"/>
  <c r="KWP37" i="74"/>
  <c r="KWO37" i="74"/>
  <c r="KWN37" i="74"/>
  <c r="KWM37" i="74"/>
  <c r="KWL37" i="74"/>
  <c r="KWK37" i="74"/>
  <c r="KWJ37" i="74"/>
  <c r="KWI37" i="74"/>
  <c r="KWH37" i="74"/>
  <c r="KWG37" i="74"/>
  <c r="KWF37" i="74"/>
  <c r="KWE37" i="74"/>
  <c r="KWD37" i="74"/>
  <c r="KWC37" i="74"/>
  <c r="KWB37" i="74"/>
  <c r="KWA37" i="74"/>
  <c r="KVZ37" i="74"/>
  <c r="KVY37" i="74"/>
  <c r="KVX37" i="74"/>
  <c r="KVW37" i="74"/>
  <c r="KVV37" i="74"/>
  <c r="KVU37" i="74"/>
  <c r="KVT37" i="74"/>
  <c r="KVS37" i="74"/>
  <c r="KVR37" i="74"/>
  <c r="KVQ37" i="74"/>
  <c r="KVP37" i="74"/>
  <c r="KVO37" i="74"/>
  <c r="KVN37" i="74"/>
  <c r="KVM37" i="74"/>
  <c r="KVL37" i="74"/>
  <c r="KVK37" i="74"/>
  <c r="KVJ37" i="74"/>
  <c r="KVI37" i="74"/>
  <c r="KVH37" i="74"/>
  <c r="KVG37" i="74"/>
  <c r="KVF37" i="74"/>
  <c r="KVE37" i="74"/>
  <c r="KVD37" i="74"/>
  <c r="KVC37" i="74"/>
  <c r="KVB37" i="74"/>
  <c r="KVA37" i="74"/>
  <c r="KUZ37" i="74"/>
  <c r="KUY37" i="74"/>
  <c r="KUX37" i="74"/>
  <c r="KUW37" i="74"/>
  <c r="KUV37" i="74"/>
  <c r="KUU37" i="74"/>
  <c r="KUT37" i="74"/>
  <c r="KUS37" i="74"/>
  <c r="KUR37" i="74"/>
  <c r="KUQ37" i="74"/>
  <c r="KUP37" i="74"/>
  <c r="KUO37" i="74"/>
  <c r="KUN37" i="74"/>
  <c r="KUM37" i="74"/>
  <c r="KUL37" i="74"/>
  <c r="KUK37" i="74"/>
  <c r="KUJ37" i="74"/>
  <c r="KUI37" i="74"/>
  <c r="KUH37" i="74"/>
  <c r="KUG37" i="74"/>
  <c r="KUF37" i="74"/>
  <c r="KUE37" i="74"/>
  <c r="KUD37" i="74"/>
  <c r="KUC37" i="74"/>
  <c r="KUB37" i="74"/>
  <c r="KUA37" i="74"/>
  <c r="KTZ37" i="74"/>
  <c r="KTY37" i="74"/>
  <c r="KTX37" i="74"/>
  <c r="KTW37" i="74"/>
  <c r="KTV37" i="74"/>
  <c r="KTU37" i="74"/>
  <c r="KTT37" i="74"/>
  <c r="KTS37" i="74"/>
  <c r="KTR37" i="74"/>
  <c r="KTQ37" i="74"/>
  <c r="KTP37" i="74"/>
  <c r="KTO37" i="74"/>
  <c r="KTN37" i="74"/>
  <c r="KTM37" i="74"/>
  <c r="KTL37" i="74"/>
  <c r="KTK37" i="74"/>
  <c r="KTJ37" i="74"/>
  <c r="KTI37" i="74"/>
  <c r="KTH37" i="74"/>
  <c r="KTG37" i="74"/>
  <c r="KTF37" i="74"/>
  <c r="KTE37" i="74"/>
  <c r="KTD37" i="74"/>
  <c r="KTC37" i="74"/>
  <c r="KTB37" i="74"/>
  <c r="KTA37" i="74"/>
  <c r="KSZ37" i="74"/>
  <c r="KSY37" i="74"/>
  <c r="KSX37" i="74"/>
  <c r="KSW37" i="74"/>
  <c r="KSV37" i="74"/>
  <c r="KSU37" i="74"/>
  <c r="KST37" i="74"/>
  <c r="KSS37" i="74"/>
  <c r="KSR37" i="74"/>
  <c r="KSQ37" i="74"/>
  <c r="KSP37" i="74"/>
  <c r="KSO37" i="74"/>
  <c r="KSN37" i="74"/>
  <c r="KSM37" i="74"/>
  <c r="KSL37" i="74"/>
  <c r="KSK37" i="74"/>
  <c r="KSJ37" i="74"/>
  <c r="KSI37" i="74"/>
  <c r="KSH37" i="74"/>
  <c r="KSG37" i="74"/>
  <c r="KSF37" i="74"/>
  <c r="KSE37" i="74"/>
  <c r="KSD37" i="74"/>
  <c r="KSC37" i="74"/>
  <c r="KSB37" i="74"/>
  <c r="KSA37" i="74"/>
  <c r="KRZ37" i="74"/>
  <c r="KRY37" i="74"/>
  <c r="KRX37" i="74"/>
  <c r="KRW37" i="74"/>
  <c r="KRV37" i="74"/>
  <c r="KRU37" i="74"/>
  <c r="KRT37" i="74"/>
  <c r="KRS37" i="74"/>
  <c r="KRR37" i="74"/>
  <c r="KRQ37" i="74"/>
  <c r="KRP37" i="74"/>
  <c r="KRO37" i="74"/>
  <c r="KRN37" i="74"/>
  <c r="KRM37" i="74"/>
  <c r="KRL37" i="74"/>
  <c r="KRK37" i="74"/>
  <c r="KRJ37" i="74"/>
  <c r="KRI37" i="74"/>
  <c r="KRH37" i="74"/>
  <c r="KRG37" i="74"/>
  <c r="KRF37" i="74"/>
  <c r="KRE37" i="74"/>
  <c r="KRD37" i="74"/>
  <c r="KRC37" i="74"/>
  <c r="KRB37" i="74"/>
  <c r="KRA37" i="74"/>
  <c r="KQZ37" i="74"/>
  <c r="KQY37" i="74"/>
  <c r="KQX37" i="74"/>
  <c r="KQW37" i="74"/>
  <c r="KQV37" i="74"/>
  <c r="KQU37" i="74"/>
  <c r="KQT37" i="74"/>
  <c r="KQS37" i="74"/>
  <c r="KQR37" i="74"/>
  <c r="KQQ37" i="74"/>
  <c r="KQP37" i="74"/>
  <c r="KQO37" i="74"/>
  <c r="KQN37" i="74"/>
  <c r="KQM37" i="74"/>
  <c r="KQL37" i="74"/>
  <c r="KQK37" i="74"/>
  <c r="KQJ37" i="74"/>
  <c r="KQI37" i="74"/>
  <c r="KQH37" i="74"/>
  <c r="KQG37" i="74"/>
  <c r="KQF37" i="74"/>
  <c r="KQE37" i="74"/>
  <c r="KQD37" i="74"/>
  <c r="KQC37" i="74"/>
  <c r="KQB37" i="74"/>
  <c r="KQA37" i="74"/>
  <c r="KPZ37" i="74"/>
  <c r="KPY37" i="74"/>
  <c r="KPX37" i="74"/>
  <c r="KPW37" i="74"/>
  <c r="KPV37" i="74"/>
  <c r="KPU37" i="74"/>
  <c r="KPT37" i="74"/>
  <c r="KPS37" i="74"/>
  <c r="KPR37" i="74"/>
  <c r="KPQ37" i="74"/>
  <c r="KPP37" i="74"/>
  <c r="KPO37" i="74"/>
  <c r="KPN37" i="74"/>
  <c r="KPM37" i="74"/>
  <c r="KPL37" i="74"/>
  <c r="KPK37" i="74"/>
  <c r="KPJ37" i="74"/>
  <c r="KPI37" i="74"/>
  <c r="KPH37" i="74"/>
  <c r="KPG37" i="74"/>
  <c r="KPF37" i="74"/>
  <c r="KPE37" i="74"/>
  <c r="KPD37" i="74"/>
  <c r="KPC37" i="74"/>
  <c r="KPB37" i="74"/>
  <c r="KPA37" i="74"/>
  <c r="KOZ37" i="74"/>
  <c r="KOY37" i="74"/>
  <c r="KOX37" i="74"/>
  <c r="KOW37" i="74"/>
  <c r="KOV37" i="74"/>
  <c r="KOU37" i="74"/>
  <c r="KOT37" i="74"/>
  <c r="KOS37" i="74"/>
  <c r="KOR37" i="74"/>
  <c r="KOQ37" i="74"/>
  <c r="KOP37" i="74"/>
  <c r="KOO37" i="74"/>
  <c r="KON37" i="74"/>
  <c r="KOM37" i="74"/>
  <c r="KOL37" i="74"/>
  <c r="KOK37" i="74"/>
  <c r="KOJ37" i="74"/>
  <c r="KOI37" i="74"/>
  <c r="KOH37" i="74"/>
  <c r="KOG37" i="74"/>
  <c r="KOF37" i="74"/>
  <c r="KOE37" i="74"/>
  <c r="KOD37" i="74"/>
  <c r="KOC37" i="74"/>
  <c r="KOB37" i="74"/>
  <c r="KOA37" i="74"/>
  <c r="KNZ37" i="74"/>
  <c r="KNY37" i="74"/>
  <c r="KNX37" i="74"/>
  <c r="KNW37" i="74"/>
  <c r="KNV37" i="74"/>
  <c r="KNU37" i="74"/>
  <c r="KNT37" i="74"/>
  <c r="KNS37" i="74"/>
  <c r="KNR37" i="74"/>
  <c r="KNQ37" i="74"/>
  <c r="KNP37" i="74"/>
  <c r="KNO37" i="74"/>
  <c r="KNN37" i="74"/>
  <c r="KNM37" i="74"/>
  <c r="KNL37" i="74"/>
  <c r="KNK37" i="74"/>
  <c r="KNJ37" i="74"/>
  <c r="KNI37" i="74"/>
  <c r="KNH37" i="74"/>
  <c r="KNG37" i="74"/>
  <c r="KNF37" i="74"/>
  <c r="KNE37" i="74"/>
  <c r="KND37" i="74"/>
  <c r="KNC37" i="74"/>
  <c r="KNB37" i="74"/>
  <c r="KNA37" i="74"/>
  <c r="KMZ37" i="74"/>
  <c r="KMY37" i="74"/>
  <c r="KMX37" i="74"/>
  <c r="KMW37" i="74"/>
  <c r="KMV37" i="74"/>
  <c r="KMU37" i="74"/>
  <c r="KMT37" i="74"/>
  <c r="KMS37" i="74"/>
  <c r="KMR37" i="74"/>
  <c r="KMQ37" i="74"/>
  <c r="KMP37" i="74"/>
  <c r="KMO37" i="74"/>
  <c r="KMN37" i="74"/>
  <c r="KMM37" i="74"/>
  <c r="KML37" i="74"/>
  <c r="KMK37" i="74"/>
  <c r="KMJ37" i="74"/>
  <c r="KMI37" i="74"/>
  <c r="KMH37" i="74"/>
  <c r="KMG37" i="74"/>
  <c r="KMF37" i="74"/>
  <c r="KME37" i="74"/>
  <c r="KMD37" i="74"/>
  <c r="KMC37" i="74"/>
  <c r="KMB37" i="74"/>
  <c r="KMA37" i="74"/>
  <c r="KLZ37" i="74"/>
  <c r="KLY37" i="74"/>
  <c r="KLX37" i="74"/>
  <c r="KLW37" i="74"/>
  <c r="KLV37" i="74"/>
  <c r="KLU37" i="74"/>
  <c r="KLT37" i="74"/>
  <c r="KLS37" i="74"/>
  <c r="KLR37" i="74"/>
  <c r="KLQ37" i="74"/>
  <c r="KLP37" i="74"/>
  <c r="KLO37" i="74"/>
  <c r="KLN37" i="74"/>
  <c r="KLM37" i="74"/>
  <c r="KLL37" i="74"/>
  <c r="KLK37" i="74"/>
  <c r="KLJ37" i="74"/>
  <c r="KLI37" i="74"/>
  <c r="KLH37" i="74"/>
  <c r="KLG37" i="74"/>
  <c r="KLF37" i="74"/>
  <c r="KLE37" i="74"/>
  <c r="KLD37" i="74"/>
  <c r="KLC37" i="74"/>
  <c r="KLB37" i="74"/>
  <c r="KLA37" i="74"/>
  <c r="KKZ37" i="74"/>
  <c r="KKY37" i="74"/>
  <c r="KKX37" i="74"/>
  <c r="KKW37" i="74"/>
  <c r="KKV37" i="74"/>
  <c r="KKU37" i="74"/>
  <c r="KKT37" i="74"/>
  <c r="KKS37" i="74"/>
  <c r="KKR37" i="74"/>
  <c r="KKQ37" i="74"/>
  <c r="KKP37" i="74"/>
  <c r="KKO37" i="74"/>
  <c r="KKN37" i="74"/>
  <c r="KKM37" i="74"/>
  <c r="KKL37" i="74"/>
  <c r="KKK37" i="74"/>
  <c r="KKJ37" i="74"/>
  <c r="KKI37" i="74"/>
  <c r="KKH37" i="74"/>
  <c r="KKG37" i="74"/>
  <c r="KKF37" i="74"/>
  <c r="KKE37" i="74"/>
  <c r="KKD37" i="74"/>
  <c r="KKC37" i="74"/>
  <c r="KKB37" i="74"/>
  <c r="KKA37" i="74"/>
  <c r="KJZ37" i="74"/>
  <c r="KJY37" i="74"/>
  <c r="KJX37" i="74"/>
  <c r="KJW37" i="74"/>
  <c r="KJV37" i="74"/>
  <c r="KJU37" i="74"/>
  <c r="KJT37" i="74"/>
  <c r="KJS37" i="74"/>
  <c r="KJR37" i="74"/>
  <c r="KJQ37" i="74"/>
  <c r="KJP37" i="74"/>
  <c r="KJO37" i="74"/>
  <c r="KJN37" i="74"/>
  <c r="KJM37" i="74"/>
  <c r="KJL37" i="74"/>
  <c r="KJK37" i="74"/>
  <c r="KJJ37" i="74"/>
  <c r="KJI37" i="74"/>
  <c r="KJH37" i="74"/>
  <c r="KJG37" i="74"/>
  <c r="KJF37" i="74"/>
  <c r="KJE37" i="74"/>
  <c r="KJD37" i="74"/>
  <c r="KJC37" i="74"/>
  <c r="KJB37" i="74"/>
  <c r="KJA37" i="74"/>
  <c r="KIZ37" i="74"/>
  <c r="KIY37" i="74"/>
  <c r="KIX37" i="74"/>
  <c r="KIW37" i="74"/>
  <c r="KIV37" i="74"/>
  <c r="KIU37" i="74"/>
  <c r="KIT37" i="74"/>
  <c r="KIS37" i="74"/>
  <c r="KIR37" i="74"/>
  <c r="KIQ37" i="74"/>
  <c r="KIP37" i="74"/>
  <c r="KIO37" i="74"/>
  <c r="KIN37" i="74"/>
  <c r="KIM37" i="74"/>
  <c r="KIL37" i="74"/>
  <c r="KIK37" i="74"/>
  <c r="KIJ37" i="74"/>
  <c r="KII37" i="74"/>
  <c r="KIH37" i="74"/>
  <c r="KIG37" i="74"/>
  <c r="KIF37" i="74"/>
  <c r="KIE37" i="74"/>
  <c r="KID37" i="74"/>
  <c r="KIC37" i="74"/>
  <c r="KIB37" i="74"/>
  <c r="KIA37" i="74"/>
  <c r="KHZ37" i="74"/>
  <c r="KHY37" i="74"/>
  <c r="KHX37" i="74"/>
  <c r="KHW37" i="74"/>
  <c r="KHV37" i="74"/>
  <c r="KHU37" i="74"/>
  <c r="KHT37" i="74"/>
  <c r="KHS37" i="74"/>
  <c r="KHR37" i="74"/>
  <c r="KHQ37" i="74"/>
  <c r="KHP37" i="74"/>
  <c r="KHO37" i="74"/>
  <c r="KHN37" i="74"/>
  <c r="KHM37" i="74"/>
  <c r="KHL37" i="74"/>
  <c r="KHK37" i="74"/>
  <c r="KHJ37" i="74"/>
  <c r="KHI37" i="74"/>
  <c r="KHH37" i="74"/>
  <c r="KHG37" i="74"/>
  <c r="KHF37" i="74"/>
  <c r="KHE37" i="74"/>
  <c r="KHD37" i="74"/>
  <c r="KHC37" i="74"/>
  <c r="KHB37" i="74"/>
  <c r="KHA37" i="74"/>
  <c r="KGZ37" i="74"/>
  <c r="KGY37" i="74"/>
  <c r="KGX37" i="74"/>
  <c r="KGW37" i="74"/>
  <c r="KGV37" i="74"/>
  <c r="KGU37" i="74"/>
  <c r="KGT37" i="74"/>
  <c r="KGS37" i="74"/>
  <c r="KGR37" i="74"/>
  <c r="KGQ37" i="74"/>
  <c r="KGP37" i="74"/>
  <c r="KGO37" i="74"/>
  <c r="KGN37" i="74"/>
  <c r="KGM37" i="74"/>
  <c r="KGL37" i="74"/>
  <c r="KGK37" i="74"/>
  <c r="KGJ37" i="74"/>
  <c r="KGI37" i="74"/>
  <c r="KGH37" i="74"/>
  <c r="KGG37" i="74"/>
  <c r="KGF37" i="74"/>
  <c r="KGE37" i="74"/>
  <c r="KGD37" i="74"/>
  <c r="KGC37" i="74"/>
  <c r="KGB37" i="74"/>
  <c r="KGA37" i="74"/>
  <c r="KFZ37" i="74"/>
  <c r="KFY37" i="74"/>
  <c r="KFX37" i="74"/>
  <c r="KFW37" i="74"/>
  <c r="KFV37" i="74"/>
  <c r="KFU37" i="74"/>
  <c r="KFT37" i="74"/>
  <c r="KFS37" i="74"/>
  <c r="KFR37" i="74"/>
  <c r="KFQ37" i="74"/>
  <c r="KFP37" i="74"/>
  <c r="KFO37" i="74"/>
  <c r="KFN37" i="74"/>
  <c r="KFM37" i="74"/>
  <c r="KFL37" i="74"/>
  <c r="KFK37" i="74"/>
  <c r="KFJ37" i="74"/>
  <c r="KFI37" i="74"/>
  <c r="KFH37" i="74"/>
  <c r="KFG37" i="74"/>
  <c r="KFF37" i="74"/>
  <c r="KFE37" i="74"/>
  <c r="KFD37" i="74"/>
  <c r="KFC37" i="74"/>
  <c r="KFB37" i="74"/>
  <c r="KFA37" i="74"/>
  <c r="KEZ37" i="74"/>
  <c r="KEY37" i="74"/>
  <c r="KEX37" i="74"/>
  <c r="KEW37" i="74"/>
  <c r="KEV37" i="74"/>
  <c r="KEU37" i="74"/>
  <c r="KET37" i="74"/>
  <c r="KES37" i="74"/>
  <c r="KER37" i="74"/>
  <c r="KEQ37" i="74"/>
  <c r="KEP37" i="74"/>
  <c r="KEO37" i="74"/>
  <c r="KEN37" i="74"/>
  <c r="KEM37" i="74"/>
  <c r="KEL37" i="74"/>
  <c r="KEK37" i="74"/>
  <c r="KEJ37" i="74"/>
  <c r="KEI37" i="74"/>
  <c r="KEH37" i="74"/>
  <c r="KEG37" i="74"/>
  <c r="KEF37" i="74"/>
  <c r="KEE37" i="74"/>
  <c r="KED37" i="74"/>
  <c r="KEC37" i="74"/>
  <c r="KEB37" i="74"/>
  <c r="KEA37" i="74"/>
  <c r="KDZ37" i="74"/>
  <c r="KDY37" i="74"/>
  <c r="KDX37" i="74"/>
  <c r="KDW37" i="74"/>
  <c r="KDV37" i="74"/>
  <c r="KDU37" i="74"/>
  <c r="KDT37" i="74"/>
  <c r="KDS37" i="74"/>
  <c r="KDR37" i="74"/>
  <c r="KDQ37" i="74"/>
  <c r="KDP37" i="74"/>
  <c r="KDO37" i="74"/>
  <c r="KDN37" i="74"/>
  <c r="KDM37" i="74"/>
  <c r="KDL37" i="74"/>
  <c r="KDK37" i="74"/>
  <c r="KDJ37" i="74"/>
  <c r="KDI37" i="74"/>
  <c r="KDH37" i="74"/>
  <c r="KDG37" i="74"/>
  <c r="KDF37" i="74"/>
  <c r="KDE37" i="74"/>
  <c r="KDD37" i="74"/>
  <c r="KDC37" i="74"/>
  <c r="KDB37" i="74"/>
  <c r="KDA37" i="74"/>
  <c r="KCZ37" i="74"/>
  <c r="KCY37" i="74"/>
  <c r="KCX37" i="74"/>
  <c r="KCW37" i="74"/>
  <c r="KCV37" i="74"/>
  <c r="KCU37" i="74"/>
  <c r="KCT37" i="74"/>
  <c r="KCS37" i="74"/>
  <c r="KCR37" i="74"/>
  <c r="KCQ37" i="74"/>
  <c r="KCP37" i="74"/>
  <c r="KCO37" i="74"/>
  <c r="KCN37" i="74"/>
  <c r="KCM37" i="74"/>
  <c r="KCL37" i="74"/>
  <c r="KCK37" i="74"/>
  <c r="KCJ37" i="74"/>
  <c r="KCI37" i="74"/>
  <c r="KCH37" i="74"/>
  <c r="KCG37" i="74"/>
  <c r="KCF37" i="74"/>
  <c r="KCE37" i="74"/>
  <c r="KCD37" i="74"/>
  <c r="KCC37" i="74"/>
  <c r="KCB37" i="74"/>
  <c r="KCA37" i="74"/>
  <c r="KBZ37" i="74"/>
  <c r="KBY37" i="74"/>
  <c r="KBX37" i="74"/>
  <c r="KBW37" i="74"/>
  <c r="KBV37" i="74"/>
  <c r="KBU37" i="74"/>
  <c r="KBT37" i="74"/>
  <c r="KBS37" i="74"/>
  <c r="KBR37" i="74"/>
  <c r="KBQ37" i="74"/>
  <c r="KBP37" i="74"/>
  <c r="KBO37" i="74"/>
  <c r="KBN37" i="74"/>
  <c r="KBM37" i="74"/>
  <c r="KBL37" i="74"/>
  <c r="KBK37" i="74"/>
  <c r="KBJ37" i="74"/>
  <c r="KBI37" i="74"/>
  <c r="KBH37" i="74"/>
  <c r="KBG37" i="74"/>
  <c r="KBF37" i="74"/>
  <c r="KBE37" i="74"/>
  <c r="KBD37" i="74"/>
  <c r="KBC37" i="74"/>
  <c r="KBB37" i="74"/>
  <c r="KBA37" i="74"/>
  <c r="KAZ37" i="74"/>
  <c r="KAY37" i="74"/>
  <c r="KAX37" i="74"/>
  <c r="KAW37" i="74"/>
  <c r="KAV37" i="74"/>
  <c r="KAU37" i="74"/>
  <c r="KAT37" i="74"/>
  <c r="KAS37" i="74"/>
  <c r="KAR37" i="74"/>
  <c r="KAQ37" i="74"/>
  <c r="KAP37" i="74"/>
  <c r="KAO37" i="74"/>
  <c r="KAN37" i="74"/>
  <c r="KAM37" i="74"/>
  <c r="KAL37" i="74"/>
  <c r="KAK37" i="74"/>
  <c r="KAJ37" i="74"/>
  <c r="KAI37" i="74"/>
  <c r="KAH37" i="74"/>
  <c r="KAG37" i="74"/>
  <c r="KAF37" i="74"/>
  <c r="KAE37" i="74"/>
  <c r="KAD37" i="74"/>
  <c r="KAC37" i="74"/>
  <c r="KAB37" i="74"/>
  <c r="KAA37" i="74"/>
  <c r="JZZ37" i="74"/>
  <c r="JZY37" i="74"/>
  <c r="JZX37" i="74"/>
  <c r="JZW37" i="74"/>
  <c r="JZV37" i="74"/>
  <c r="JZU37" i="74"/>
  <c r="JZT37" i="74"/>
  <c r="JZS37" i="74"/>
  <c r="JZR37" i="74"/>
  <c r="JZQ37" i="74"/>
  <c r="JZP37" i="74"/>
  <c r="JZO37" i="74"/>
  <c r="JZN37" i="74"/>
  <c r="JZM37" i="74"/>
  <c r="JZL37" i="74"/>
  <c r="JZK37" i="74"/>
  <c r="JZJ37" i="74"/>
  <c r="JZI37" i="74"/>
  <c r="JZH37" i="74"/>
  <c r="JZG37" i="74"/>
  <c r="JZF37" i="74"/>
  <c r="JZE37" i="74"/>
  <c r="JZD37" i="74"/>
  <c r="JZC37" i="74"/>
  <c r="JZB37" i="74"/>
  <c r="JZA37" i="74"/>
  <c r="JYZ37" i="74"/>
  <c r="JYY37" i="74"/>
  <c r="JYX37" i="74"/>
  <c r="JYW37" i="74"/>
  <c r="JYV37" i="74"/>
  <c r="JYU37" i="74"/>
  <c r="JYT37" i="74"/>
  <c r="JYS37" i="74"/>
  <c r="JYR37" i="74"/>
  <c r="JYQ37" i="74"/>
  <c r="JYP37" i="74"/>
  <c r="JYO37" i="74"/>
  <c r="JYN37" i="74"/>
  <c r="JYM37" i="74"/>
  <c r="JYL37" i="74"/>
  <c r="JYK37" i="74"/>
  <c r="JYJ37" i="74"/>
  <c r="JYI37" i="74"/>
  <c r="JYH37" i="74"/>
  <c r="JYG37" i="74"/>
  <c r="JYF37" i="74"/>
  <c r="JYE37" i="74"/>
  <c r="JYD37" i="74"/>
  <c r="JYC37" i="74"/>
  <c r="JYB37" i="74"/>
  <c r="JYA37" i="74"/>
  <c r="JXZ37" i="74"/>
  <c r="JXY37" i="74"/>
  <c r="JXX37" i="74"/>
  <c r="JXW37" i="74"/>
  <c r="JXV37" i="74"/>
  <c r="JXU37" i="74"/>
  <c r="JXT37" i="74"/>
  <c r="JXS37" i="74"/>
  <c r="JXR37" i="74"/>
  <c r="JXQ37" i="74"/>
  <c r="JXP37" i="74"/>
  <c r="JXO37" i="74"/>
  <c r="JXN37" i="74"/>
  <c r="JXM37" i="74"/>
  <c r="JXL37" i="74"/>
  <c r="JXK37" i="74"/>
  <c r="JXJ37" i="74"/>
  <c r="JXI37" i="74"/>
  <c r="JXH37" i="74"/>
  <c r="JXG37" i="74"/>
  <c r="JXF37" i="74"/>
  <c r="JXE37" i="74"/>
  <c r="JXD37" i="74"/>
  <c r="JXC37" i="74"/>
  <c r="JXB37" i="74"/>
  <c r="JXA37" i="74"/>
  <c r="JWZ37" i="74"/>
  <c r="JWY37" i="74"/>
  <c r="JWX37" i="74"/>
  <c r="JWW37" i="74"/>
  <c r="JWV37" i="74"/>
  <c r="JWU37" i="74"/>
  <c r="JWT37" i="74"/>
  <c r="JWS37" i="74"/>
  <c r="JWR37" i="74"/>
  <c r="JWQ37" i="74"/>
  <c r="JWP37" i="74"/>
  <c r="JWO37" i="74"/>
  <c r="JWN37" i="74"/>
  <c r="JWM37" i="74"/>
  <c r="JWL37" i="74"/>
  <c r="JWK37" i="74"/>
  <c r="JWJ37" i="74"/>
  <c r="JWI37" i="74"/>
  <c r="JWH37" i="74"/>
  <c r="JWG37" i="74"/>
  <c r="JWF37" i="74"/>
  <c r="JWE37" i="74"/>
  <c r="JWD37" i="74"/>
  <c r="JWC37" i="74"/>
  <c r="JWB37" i="74"/>
  <c r="JWA37" i="74"/>
  <c r="JVZ37" i="74"/>
  <c r="JVY37" i="74"/>
  <c r="JVX37" i="74"/>
  <c r="JVW37" i="74"/>
  <c r="JVV37" i="74"/>
  <c r="JVU37" i="74"/>
  <c r="JVT37" i="74"/>
  <c r="JVS37" i="74"/>
  <c r="JVR37" i="74"/>
  <c r="JVQ37" i="74"/>
  <c r="JVP37" i="74"/>
  <c r="JVO37" i="74"/>
  <c r="JVN37" i="74"/>
  <c r="JVM37" i="74"/>
  <c r="JVL37" i="74"/>
  <c r="JVK37" i="74"/>
  <c r="JVJ37" i="74"/>
  <c r="JVI37" i="74"/>
  <c r="JVH37" i="74"/>
  <c r="JVG37" i="74"/>
  <c r="JVF37" i="74"/>
  <c r="JVE37" i="74"/>
  <c r="JVD37" i="74"/>
  <c r="JVC37" i="74"/>
  <c r="JVB37" i="74"/>
  <c r="JVA37" i="74"/>
  <c r="JUZ37" i="74"/>
  <c r="JUY37" i="74"/>
  <c r="JUX37" i="74"/>
  <c r="JUW37" i="74"/>
  <c r="JUV37" i="74"/>
  <c r="JUU37" i="74"/>
  <c r="JUT37" i="74"/>
  <c r="JUS37" i="74"/>
  <c r="JUR37" i="74"/>
  <c r="JUQ37" i="74"/>
  <c r="JUP37" i="74"/>
  <c r="JUO37" i="74"/>
  <c r="JUN37" i="74"/>
  <c r="JUM37" i="74"/>
  <c r="JUL37" i="74"/>
  <c r="JUK37" i="74"/>
  <c r="JUJ37" i="74"/>
  <c r="JUI37" i="74"/>
  <c r="JUH37" i="74"/>
  <c r="JUG37" i="74"/>
  <c r="JUF37" i="74"/>
  <c r="JUE37" i="74"/>
  <c r="JUD37" i="74"/>
  <c r="JUC37" i="74"/>
  <c r="JUB37" i="74"/>
  <c r="JUA37" i="74"/>
  <c r="JTZ37" i="74"/>
  <c r="JTY37" i="74"/>
  <c r="JTX37" i="74"/>
  <c r="JTW37" i="74"/>
  <c r="JTV37" i="74"/>
  <c r="JTU37" i="74"/>
  <c r="JTT37" i="74"/>
  <c r="JTS37" i="74"/>
  <c r="JTR37" i="74"/>
  <c r="JTQ37" i="74"/>
  <c r="JTP37" i="74"/>
  <c r="JTO37" i="74"/>
  <c r="JTN37" i="74"/>
  <c r="JTM37" i="74"/>
  <c r="JTL37" i="74"/>
  <c r="JTK37" i="74"/>
  <c r="JTJ37" i="74"/>
  <c r="JTI37" i="74"/>
  <c r="JTH37" i="74"/>
  <c r="JTG37" i="74"/>
  <c r="JTF37" i="74"/>
  <c r="JTE37" i="74"/>
  <c r="JTD37" i="74"/>
  <c r="JTC37" i="74"/>
  <c r="JTB37" i="74"/>
  <c r="JTA37" i="74"/>
  <c r="JSZ37" i="74"/>
  <c r="JSY37" i="74"/>
  <c r="JSX37" i="74"/>
  <c r="JSW37" i="74"/>
  <c r="JSV37" i="74"/>
  <c r="JSU37" i="74"/>
  <c r="JST37" i="74"/>
  <c r="JSS37" i="74"/>
  <c r="JSR37" i="74"/>
  <c r="JSQ37" i="74"/>
  <c r="JSP37" i="74"/>
  <c r="JSO37" i="74"/>
  <c r="JSN37" i="74"/>
  <c r="JSM37" i="74"/>
  <c r="JSL37" i="74"/>
  <c r="JSK37" i="74"/>
  <c r="JSJ37" i="74"/>
  <c r="JSI37" i="74"/>
  <c r="JSH37" i="74"/>
  <c r="JSG37" i="74"/>
  <c r="JSF37" i="74"/>
  <c r="JSE37" i="74"/>
  <c r="JSD37" i="74"/>
  <c r="JSC37" i="74"/>
  <c r="JSB37" i="74"/>
  <c r="JSA37" i="74"/>
  <c r="JRZ37" i="74"/>
  <c r="JRY37" i="74"/>
  <c r="JRX37" i="74"/>
  <c r="JRW37" i="74"/>
  <c r="JRV37" i="74"/>
  <c r="JRU37" i="74"/>
  <c r="JRT37" i="74"/>
  <c r="JRS37" i="74"/>
  <c r="JRR37" i="74"/>
  <c r="JRQ37" i="74"/>
  <c r="JRP37" i="74"/>
  <c r="JRO37" i="74"/>
  <c r="JRN37" i="74"/>
  <c r="JRM37" i="74"/>
  <c r="JRL37" i="74"/>
  <c r="JRK37" i="74"/>
  <c r="JRJ37" i="74"/>
  <c r="JRI37" i="74"/>
  <c r="JRH37" i="74"/>
  <c r="JRG37" i="74"/>
  <c r="JRF37" i="74"/>
  <c r="JRE37" i="74"/>
  <c r="JRD37" i="74"/>
  <c r="JRC37" i="74"/>
  <c r="JRB37" i="74"/>
  <c r="JRA37" i="74"/>
  <c r="JQZ37" i="74"/>
  <c r="JQY37" i="74"/>
  <c r="JQX37" i="74"/>
  <c r="JQW37" i="74"/>
  <c r="JQV37" i="74"/>
  <c r="JQU37" i="74"/>
  <c r="JQT37" i="74"/>
  <c r="JQS37" i="74"/>
  <c r="JQR37" i="74"/>
  <c r="JQQ37" i="74"/>
  <c r="JQP37" i="74"/>
  <c r="JQO37" i="74"/>
  <c r="JQN37" i="74"/>
  <c r="JQM37" i="74"/>
  <c r="JQL37" i="74"/>
  <c r="JQK37" i="74"/>
  <c r="JQJ37" i="74"/>
  <c r="JQI37" i="74"/>
  <c r="JQH37" i="74"/>
  <c r="JQG37" i="74"/>
  <c r="JQF37" i="74"/>
  <c r="JQE37" i="74"/>
  <c r="JQD37" i="74"/>
  <c r="JQC37" i="74"/>
  <c r="JQB37" i="74"/>
  <c r="JQA37" i="74"/>
  <c r="JPZ37" i="74"/>
  <c r="JPY37" i="74"/>
  <c r="JPX37" i="74"/>
  <c r="JPW37" i="74"/>
  <c r="JPV37" i="74"/>
  <c r="JPU37" i="74"/>
  <c r="JPT37" i="74"/>
  <c r="JPS37" i="74"/>
  <c r="JPR37" i="74"/>
  <c r="JPQ37" i="74"/>
  <c r="JPP37" i="74"/>
  <c r="JPO37" i="74"/>
  <c r="JPN37" i="74"/>
  <c r="JPM37" i="74"/>
  <c r="JPL37" i="74"/>
  <c r="JPK37" i="74"/>
  <c r="JPJ37" i="74"/>
  <c r="JPI37" i="74"/>
  <c r="JPH37" i="74"/>
  <c r="JPG37" i="74"/>
  <c r="JPF37" i="74"/>
  <c r="JPE37" i="74"/>
  <c r="JPD37" i="74"/>
  <c r="JPC37" i="74"/>
  <c r="JPB37" i="74"/>
  <c r="JPA37" i="74"/>
  <c r="JOZ37" i="74"/>
  <c r="JOY37" i="74"/>
  <c r="JOX37" i="74"/>
  <c r="JOW37" i="74"/>
  <c r="JOV37" i="74"/>
  <c r="JOU37" i="74"/>
  <c r="JOT37" i="74"/>
  <c r="JOS37" i="74"/>
  <c r="JOR37" i="74"/>
  <c r="JOQ37" i="74"/>
  <c r="JOP37" i="74"/>
  <c r="JOO37" i="74"/>
  <c r="JON37" i="74"/>
  <c r="JOM37" i="74"/>
  <c r="JOL37" i="74"/>
  <c r="JOK37" i="74"/>
  <c r="JOJ37" i="74"/>
  <c r="JOI37" i="74"/>
  <c r="JOH37" i="74"/>
  <c r="JOG37" i="74"/>
  <c r="JOF37" i="74"/>
  <c r="JOE37" i="74"/>
  <c r="JOD37" i="74"/>
  <c r="JOC37" i="74"/>
  <c r="JOB37" i="74"/>
  <c r="JOA37" i="74"/>
  <c r="JNZ37" i="74"/>
  <c r="JNY37" i="74"/>
  <c r="JNX37" i="74"/>
  <c r="JNW37" i="74"/>
  <c r="JNV37" i="74"/>
  <c r="JNU37" i="74"/>
  <c r="JNT37" i="74"/>
  <c r="JNS37" i="74"/>
  <c r="JNR37" i="74"/>
  <c r="JNQ37" i="74"/>
  <c r="JNP37" i="74"/>
  <c r="JNO37" i="74"/>
  <c r="JNN37" i="74"/>
  <c r="JNM37" i="74"/>
  <c r="JNL37" i="74"/>
  <c r="JNK37" i="74"/>
  <c r="JNJ37" i="74"/>
  <c r="JNI37" i="74"/>
  <c r="JNH37" i="74"/>
  <c r="JNG37" i="74"/>
  <c r="JNF37" i="74"/>
  <c r="JNE37" i="74"/>
  <c r="JND37" i="74"/>
  <c r="JNC37" i="74"/>
  <c r="JNB37" i="74"/>
  <c r="JNA37" i="74"/>
  <c r="JMZ37" i="74"/>
  <c r="JMY37" i="74"/>
  <c r="JMX37" i="74"/>
  <c r="JMW37" i="74"/>
  <c r="JMV37" i="74"/>
  <c r="JMU37" i="74"/>
  <c r="JMT37" i="74"/>
  <c r="JMS37" i="74"/>
  <c r="JMR37" i="74"/>
  <c r="JMQ37" i="74"/>
  <c r="JMP37" i="74"/>
  <c r="JMO37" i="74"/>
  <c r="JMN37" i="74"/>
  <c r="JMM37" i="74"/>
  <c r="JML37" i="74"/>
  <c r="JMK37" i="74"/>
  <c r="JMJ37" i="74"/>
  <c r="JMI37" i="74"/>
  <c r="JMH37" i="74"/>
  <c r="JMG37" i="74"/>
  <c r="JMF37" i="74"/>
  <c r="JME37" i="74"/>
  <c r="JMD37" i="74"/>
  <c r="JMC37" i="74"/>
  <c r="JMB37" i="74"/>
  <c r="JMA37" i="74"/>
  <c r="JLZ37" i="74"/>
  <c r="JLY37" i="74"/>
  <c r="JLX37" i="74"/>
  <c r="JLW37" i="74"/>
  <c r="JLV37" i="74"/>
  <c r="JLU37" i="74"/>
  <c r="JLT37" i="74"/>
  <c r="JLS37" i="74"/>
  <c r="JLR37" i="74"/>
  <c r="JLQ37" i="74"/>
  <c r="JLP37" i="74"/>
  <c r="JLO37" i="74"/>
  <c r="JLN37" i="74"/>
  <c r="JLM37" i="74"/>
  <c r="JLL37" i="74"/>
  <c r="JLK37" i="74"/>
  <c r="JLJ37" i="74"/>
  <c r="JLI37" i="74"/>
  <c r="JLH37" i="74"/>
  <c r="JLG37" i="74"/>
  <c r="JLF37" i="74"/>
  <c r="JLE37" i="74"/>
  <c r="JLD37" i="74"/>
  <c r="JLC37" i="74"/>
  <c r="JLB37" i="74"/>
  <c r="JLA37" i="74"/>
  <c r="JKZ37" i="74"/>
  <c r="JKY37" i="74"/>
  <c r="JKX37" i="74"/>
  <c r="JKW37" i="74"/>
  <c r="JKV37" i="74"/>
  <c r="JKU37" i="74"/>
  <c r="JKT37" i="74"/>
  <c r="JKS37" i="74"/>
  <c r="JKR37" i="74"/>
  <c r="JKQ37" i="74"/>
  <c r="JKP37" i="74"/>
  <c r="JKO37" i="74"/>
  <c r="JKN37" i="74"/>
  <c r="JKM37" i="74"/>
  <c r="JKL37" i="74"/>
  <c r="JKK37" i="74"/>
  <c r="JKJ37" i="74"/>
  <c r="JKI37" i="74"/>
  <c r="JKH37" i="74"/>
  <c r="JKG37" i="74"/>
  <c r="JKF37" i="74"/>
  <c r="JKE37" i="74"/>
  <c r="JKD37" i="74"/>
  <c r="JKC37" i="74"/>
  <c r="JKB37" i="74"/>
  <c r="JKA37" i="74"/>
  <c r="JJZ37" i="74"/>
  <c r="JJY37" i="74"/>
  <c r="JJX37" i="74"/>
  <c r="JJW37" i="74"/>
  <c r="JJV37" i="74"/>
  <c r="JJU37" i="74"/>
  <c r="JJT37" i="74"/>
  <c r="JJS37" i="74"/>
  <c r="JJR37" i="74"/>
  <c r="JJQ37" i="74"/>
  <c r="JJP37" i="74"/>
  <c r="JJO37" i="74"/>
  <c r="JJN37" i="74"/>
  <c r="JJM37" i="74"/>
  <c r="JJL37" i="74"/>
  <c r="JJK37" i="74"/>
  <c r="JJJ37" i="74"/>
  <c r="JJI37" i="74"/>
  <c r="JJH37" i="74"/>
  <c r="JJG37" i="74"/>
  <c r="JJF37" i="74"/>
  <c r="JJE37" i="74"/>
  <c r="JJD37" i="74"/>
  <c r="JJC37" i="74"/>
  <c r="JJB37" i="74"/>
  <c r="JJA37" i="74"/>
  <c r="JIZ37" i="74"/>
  <c r="JIY37" i="74"/>
  <c r="JIX37" i="74"/>
  <c r="JIW37" i="74"/>
  <c r="JIV37" i="74"/>
  <c r="JIU37" i="74"/>
  <c r="JIT37" i="74"/>
  <c r="JIS37" i="74"/>
  <c r="JIR37" i="74"/>
  <c r="JIQ37" i="74"/>
  <c r="JIP37" i="74"/>
  <c r="JIO37" i="74"/>
  <c r="JIN37" i="74"/>
  <c r="JIM37" i="74"/>
  <c r="JIL37" i="74"/>
  <c r="JIK37" i="74"/>
  <c r="JIJ37" i="74"/>
  <c r="JII37" i="74"/>
  <c r="JIH37" i="74"/>
  <c r="JIG37" i="74"/>
  <c r="JIF37" i="74"/>
  <c r="JIE37" i="74"/>
  <c r="JID37" i="74"/>
  <c r="JIC37" i="74"/>
  <c r="JIB37" i="74"/>
  <c r="JIA37" i="74"/>
  <c r="JHZ37" i="74"/>
  <c r="JHY37" i="74"/>
  <c r="JHX37" i="74"/>
  <c r="JHW37" i="74"/>
  <c r="JHV37" i="74"/>
  <c r="JHU37" i="74"/>
  <c r="JHT37" i="74"/>
  <c r="JHS37" i="74"/>
  <c r="JHR37" i="74"/>
  <c r="JHQ37" i="74"/>
  <c r="JHP37" i="74"/>
  <c r="JHO37" i="74"/>
  <c r="JHN37" i="74"/>
  <c r="JHM37" i="74"/>
  <c r="JHL37" i="74"/>
  <c r="JHK37" i="74"/>
  <c r="JHJ37" i="74"/>
  <c r="JHI37" i="74"/>
  <c r="JHH37" i="74"/>
  <c r="JHG37" i="74"/>
  <c r="JHF37" i="74"/>
  <c r="JHE37" i="74"/>
  <c r="JHD37" i="74"/>
  <c r="JHC37" i="74"/>
  <c r="JHB37" i="74"/>
  <c r="JHA37" i="74"/>
  <c r="JGZ37" i="74"/>
  <c r="JGY37" i="74"/>
  <c r="JGX37" i="74"/>
  <c r="JGW37" i="74"/>
  <c r="JGV37" i="74"/>
  <c r="JGU37" i="74"/>
  <c r="JGT37" i="74"/>
  <c r="JGS37" i="74"/>
  <c r="JGR37" i="74"/>
  <c r="JGQ37" i="74"/>
  <c r="JGP37" i="74"/>
  <c r="JGO37" i="74"/>
  <c r="JGN37" i="74"/>
  <c r="JGM37" i="74"/>
  <c r="JGL37" i="74"/>
  <c r="JGK37" i="74"/>
  <c r="JGJ37" i="74"/>
  <c r="JGI37" i="74"/>
  <c r="JGH37" i="74"/>
  <c r="JGG37" i="74"/>
  <c r="JGF37" i="74"/>
  <c r="JGE37" i="74"/>
  <c r="JGD37" i="74"/>
  <c r="JGC37" i="74"/>
  <c r="JGB37" i="74"/>
  <c r="JGA37" i="74"/>
  <c r="JFZ37" i="74"/>
  <c r="JFY37" i="74"/>
  <c r="JFX37" i="74"/>
  <c r="JFW37" i="74"/>
  <c r="JFV37" i="74"/>
  <c r="JFU37" i="74"/>
  <c r="JFT37" i="74"/>
  <c r="JFS37" i="74"/>
  <c r="JFR37" i="74"/>
  <c r="JFQ37" i="74"/>
  <c r="JFP37" i="74"/>
  <c r="JFO37" i="74"/>
  <c r="JFN37" i="74"/>
  <c r="JFM37" i="74"/>
  <c r="JFL37" i="74"/>
  <c r="JFK37" i="74"/>
  <c r="JFJ37" i="74"/>
  <c r="JFI37" i="74"/>
  <c r="JFH37" i="74"/>
  <c r="JFG37" i="74"/>
  <c r="JFF37" i="74"/>
  <c r="JFE37" i="74"/>
  <c r="JFD37" i="74"/>
  <c r="JFC37" i="74"/>
  <c r="JFB37" i="74"/>
  <c r="JFA37" i="74"/>
  <c r="JEZ37" i="74"/>
  <c r="JEY37" i="74"/>
  <c r="JEX37" i="74"/>
  <c r="JEW37" i="74"/>
  <c r="JEV37" i="74"/>
  <c r="JEU37" i="74"/>
  <c r="JET37" i="74"/>
  <c r="JES37" i="74"/>
  <c r="JER37" i="74"/>
  <c r="JEQ37" i="74"/>
  <c r="JEP37" i="74"/>
  <c r="JEO37" i="74"/>
  <c r="JEN37" i="74"/>
  <c r="JEM37" i="74"/>
  <c r="JEL37" i="74"/>
  <c r="JEK37" i="74"/>
  <c r="JEJ37" i="74"/>
  <c r="JEI37" i="74"/>
  <c r="JEH37" i="74"/>
  <c r="JEG37" i="74"/>
  <c r="JEF37" i="74"/>
  <c r="JEE37" i="74"/>
  <c r="JED37" i="74"/>
  <c r="JEC37" i="74"/>
  <c r="JEB37" i="74"/>
  <c r="JEA37" i="74"/>
  <c r="JDZ37" i="74"/>
  <c r="JDY37" i="74"/>
  <c r="JDX37" i="74"/>
  <c r="JDW37" i="74"/>
  <c r="JDV37" i="74"/>
  <c r="JDU37" i="74"/>
  <c r="JDT37" i="74"/>
  <c r="JDS37" i="74"/>
  <c r="JDR37" i="74"/>
  <c r="JDQ37" i="74"/>
  <c r="JDP37" i="74"/>
  <c r="JDO37" i="74"/>
  <c r="JDN37" i="74"/>
  <c r="JDM37" i="74"/>
  <c r="JDL37" i="74"/>
  <c r="JDK37" i="74"/>
  <c r="JDJ37" i="74"/>
  <c r="JDI37" i="74"/>
  <c r="JDH37" i="74"/>
  <c r="JDG37" i="74"/>
  <c r="JDF37" i="74"/>
  <c r="JDE37" i="74"/>
  <c r="JDD37" i="74"/>
  <c r="JDC37" i="74"/>
  <c r="JDB37" i="74"/>
  <c r="JDA37" i="74"/>
  <c r="JCZ37" i="74"/>
  <c r="JCY37" i="74"/>
  <c r="JCX37" i="74"/>
  <c r="JCW37" i="74"/>
  <c r="JCV37" i="74"/>
  <c r="JCU37" i="74"/>
  <c r="JCT37" i="74"/>
  <c r="JCS37" i="74"/>
  <c r="JCR37" i="74"/>
  <c r="JCQ37" i="74"/>
  <c r="JCP37" i="74"/>
  <c r="JCO37" i="74"/>
  <c r="JCN37" i="74"/>
  <c r="JCM37" i="74"/>
  <c r="JCL37" i="74"/>
  <c r="JCK37" i="74"/>
  <c r="JCJ37" i="74"/>
  <c r="JCI37" i="74"/>
  <c r="JCH37" i="74"/>
  <c r="JCG37" i="74"/>
  <c r="JCF37" i="74"/>
  <c r="JCE37" i="74"/>
  <c r="JCD37" i="74"/>
  <c r="JCC37" i="74"/>
  <c r="JCB37" i="74"/>
  <c r="JCA37" i="74"/>
  <c r="JBZ37" i="74"/>
  <c r="JBY37" i="74"/>
  <c r="JBX37" i="74"/>
  <c r="JBW37" i="74"/>
  <c r="JBV37" i="74"/>
  <c r="JBU37" i="74"/>
  <c r="JBT37" i="74"/>
  <c r="JBS37" i="74"/>
  <c r="JBR37" i="74"/>
  <c r="JBQ37" i="74"/>
  <c r="JBP37" i="74"/>
  <c r="JBO37" i="74"/>
  <c r="JBN37" i="74"/>
  <c r="JBM37" i="74"/>
  <c r="JBL37" i="74"/>
  <c r="JBK37" i="74"/>
  <c r="JBJ37" i="74"/>
  <c r="JBI37" i="74"/>
  <c r="JBH37" i="74"/>
  <c r="JBG37" i="74"/>
  <c r="JBF37" i="74"/>
  <c r="JBE37" i="74"/>
  <c r="JBD37" i="74"/>
  <c r="JBC37" i="74"/>
  <c r="JBB37" i="74"/>
  <c r="JBA37" i="74"/>
  <c r="JAZ37" i="74"/>
  <c r="JAY37" i="74"/>
  <c r="JAX37" i="74"/>
  <c r="JAW37" i="74"/>
  <c r="JAV37" i="74"/>
  <c r="JAU37" i="74"/>
  <c r="JAT37" i="74"/>
  <c r="JAS37" i="74"/>
  <c r="JAR37" i="74"/>
  <c r="JAQ37" i="74"/>
  <c r="JAP37" i="74"/>
  <c r="JAO37" i="74"/>
  <c r="JAN37" i="74"/>
  <c r="JAM37" i="74"/>
  <c r="JAL37" i="74"/>
  <c r="JAK37" i="74"/>
  <c r="JAJ37" i="74"/>
  <c r="JAI37" i="74"/>
  <c r="JAH37" i="74"/>
  <c r="JAG37" i="74"/>
  <c r="JAF37" i="74"/>
  <c r="JAE37" i="74"/>
  <c r="JAD37" i="74"/>
  <c r="JAC37" i="74"/>
  <c r="JAB37" i="74"/>
  <c r="JAA37" i="74"/>
  <c r="IZZ37" i="74"/>
  <c r="IZY37" i="74"/>
  <c r="IZX37" i="74"/>
  <c r="IZW37" i="74"/>
  <c r="IZV37" i="74"/>
  <c r="IZU37" i="74"/>
  <c r="IZT37" i="74"/>
  <c r="IZS37" i="74"/>
  <c r="IZR37" i="74"/>
  <c r="IZQ37" i="74"/>
  <c r="IZP37" i="74"/>
  <c r="IZO37" i="74"/>
  <c r="IZN37" i="74"/>
  <c r="IZM37" i="74"/>
  <c r="IZL37" i="74"/>
  <c r="IZK37" i="74"/>
  <c r="IZJ37" i="74"/>
  <c r="IZI37" i="74"/>
  <c r="IZH37" i="74"/>
  <c r="IZG37" i="74"/>
  <c r="IZF37" i="74"/>
  <c r="IZE37" i="74"/>
  <c r="IZD37" i="74"/>
  <c r="IZC37" i="74"/>
  <c r="IZB37" i="74"/>
  <c r="IZA37" i="74"/>
  <c r="IYZ37" i="74"/>
  <c r="IYY37" i="74"/>
  <c r="IYX37" i="74"/>
  <c r="IYW37" i="74"/>
  <c r="IYV37" i="74"/>
  <c r="IYU37" i="74"/>
  <c r="IYT37" i="74"/>
  <c r="IYS37" i="74"/>
  <c r="IYR37" i="74"/>
  <c r="IYQ37" i="74"/>
  <c r="IYP37" i="74"/>
  <c r="IYO37" i="74"/>
  <c r="IYN37" i="74"/>
  <c r="IYM37" i="74"/>
  <c r="IYL37" i="74"/>
  <c r="IYK37" i="74"/>
  <c r="IYJ37" i="74"/>
  <c r="IYI37" i="74"/>
  <c r="IYH37" i="74"/>
  <c r="IYG37" i="74"/>
  <c r="IYF37" i="74"/>
  <c r="IYE37" i="74"/>
  <c r="IYD37" i="74"/>
  <c r="IYC37" i="74"/>
  <c r="IYB37" i="74"/>
  <c r="IYA37" i="74"/>
  <c r="IXZ37" i="74"/>
  <c r="IXY37" i="74"/>
  <c r="IXX37" i="74"/>
  <c r="IXW37" i="74"/>
  <c r="IXV37" i="74"/>
  <c r="IXU37" i="74"/>
  <c r="IXT37" i="74"/>
  <c r="IXS37" i="74"/>
  <c r="IXR37" i="74"/>
  <c r="IXQ37" i="74"/>
  <c r="IXP37" i="74"/>
  <c r="IXO37" i="74"/>
  <c r="IXN37" i="74"/>
  <c r="IXM37" i="74"/>
  <c r="IXL37" i="74"/>
  <c r="IXK37" i="74"/>
  <c r="IXJ37" i="74"/>
  <c r="IXI37" i="74"/>
  <c r="IXH37" i="74"/>
  <c r="IXG37" i="74"/>
  <c r="IXF37" i="74"/>
  <c r="IXE37" i="74"/>
  <c r="IXD37" i="74"/>
  <c r="IXC37" i="74"/>
  <c r="IXB37" i="74"/>
  <c r="IXA37" i="74"/>
  <c r="IWZ37" i="74"/>
  <c r="IWY37" i="74"/>
  <c r="IWX37" i="74"/>
  <c r="IWW37" i="74"/>
  <c r="IWV37" i="74"/>
  <c r="IWU37" i="74"/>
  <c r="IWT37" i="74"/>
  <c r="IWS37" i="74"/>
  <c r="IWR37" i="74"/>
  <c r="IWQ37" i="74"/>
  <c r="IWP37" i="74"/>
  <c r="IWO37" i="74"/>
  <c r="IWN37" i="74"/>
  <c r="IWM37" i="74"/>
  <c r="IWL37" i="74"/>
  <c r="IWK37" i="74"/>
  <c r="IWJ37" i="74"/>
  <c r="IWI37" i="74"/>
  <c r="IWH37" i="74"/>
  <c r="IWG37" i="74"/>
  <c r="IWF37" i="74"/>
  <c r="IWE37" i="74"/>
  <c r="IWD37" i="74"/>
  <c r="IWC37" i="74"/>
  <c r="IWB37" i="74"/>
  <c r="IWA37" i="74"/>
  <c r="IVZ37" i="74"/>
  <c r="IVY37" i="74"/>
  <c r="IVX37" i="74"/>
  <c r="IVW37" i="74"/>
  <c r="IVV37" i="74"/>
  <c r="IVU37" i="74"/>
  <c r="IVT37" i="74"/>
  <c r="IVS37" i="74"/>
  <c r="IVR37" i="74"/>
  <c r="IVQ37" i="74"/>
  <c r="IVP37" i="74"/>
  <c r="IVO37" i="74"/>
  <c r="IVN37" i="74"/>
  <c r="IVM37" i="74"/>
  <c r="IVL37" i="74"/>
  <c r="IVK37" i="74"/>
  <c r="IVJ37" i="74"/>
  <c r="IVI37" i="74"/>
  <c r="IVH37" i="74"/>
  <c r="IVG37" i="74"/>
  <c r="IVF37" i="74"/>
  <c r="IVE37" i="74"/>
  <c r="IVD37" i="74"/>
  <c r="IVC37" i="74"/>
  <c r="IVB37" i="74"/>
  <c r="IVA37" i="74"/>
  <c r="IUZ37" i="74"/>
  <c r="IUY37" i="74"/>
  <c r="IUX37" i="74"/>
  <c r="IUW37" i="74"/>
  <c r="IUV37" i="74"/>
  <c r="IUU37" i="74"/>
  <c r="IUT37" i="74"/>
  <c r="IUS37" i="74"/>
  <c r="IUR37" i="74"/>
  <c r="IUQ37" i="74"/>
  <c r="IUP37" i="74"/>
  <c r="IUO37" i="74"/>
  <c r="IUN37" i="74"/>
  <c r="IUM37" i="74"/>
  <c r="IUL37" i="74"/>
  <c r="IUK37" i="74"/>
  <c r="IUJ37" i="74"/>
  <c r="IUI37" i="74"/>
  <c r="IUH37" i="74"/>
  <c r="IUG37" i="74"/>
  <c r="IUF37" i="74"/>
  <c r="IUE37" i="74"/>
  <c r="IUD37" i="74"/>
  <c r="IUC37" i="74"/>
  <c r="IUB37" i="74"/>
  <c r="IUA37" i="74"/>
  <c r="ITZ37" i="74"/>
  <c r="ITY37" i="74"/>
  <c r="ITX37" i="74"/>
  <c r="ITW37" i="74"/>
  <c r="ITV37" i="74"/>
  <c r="ITU37" i="74"/>
  <c r="ITT37" i="74"/>
  <c r="ITS37" i="74"/>
  <c r="ITR37" i="74"/>
  <c r="ITQ37" i="74"/>
  <c r="ITP37" i="74"/>
  <c r="ITO37" i="74"/>
  <c r="ITN37" i="74"/>
  <c r="ITM37" i="74"/>
  <c r="ITL37" i="74"/>
  <c r="ITK37" i="74"/>
  <c r="ITJ37" i="74"/>
  <c r="ITI37" i="74"/>
  <c r="ITH37" i="74"/>
  <c r="ITG37" i="74"/>
  <c r="ITF37" i="74"/>
  <c r="ITE37" i="74"/>
  <c r="ITD37" i="74"/>
  <c r="ITC37" i="74"/>
  <c r="ITB37" i="74"/>
  <c r="ITA37" i="74"/>
  <c r="ISZ37" i="74"/>
  <c r="ISY37" i="74"/>
  <c r="ISX37" i="74"/>
  <c r="ISW37" i="74"/>
  <c r="ISV37" i="74"/>
  <c r="ISU37" i="74"/>
  <c r="IST37" i="74"/>
  <c r="ISS37" i="74"/>
  <c r="ISR37" i="74"/>
  <c r="ISQ37" i="74"/>
  <c r="ISP37" i="74"/>
  <c r="ISO37" i="74"/>
  <c r="ISN37" i="74"/>
  <c r="ISM37" i="74"/>
  <c r="ISL37" i="74"/>
  <c r="ISK37" i="74"/>
  <c r="ISJ37" i="74"/>
  <c r="ISI37" i="74"/>
  <c r="ISH37" i="74"/>
  <c r="ISG37" i="74"/>
  <c r="ISF37" i="74"/>
  <c r="ISE37" i="74"/>
  <c r="ISD37" i="74"/>
  <c r="ISC37" i="74"/>
  <c r="ISB37" i="74"/>
  <c r="ISA37" i="74"/>
  <c r="IRZ37" i="74"/>
  <c r="IRY37" i="74"/>
  <c r="IRX37" i="74"/>
  <c r="IRW37" i="74"/>
  <c r="IRV37" i="74"/>
  <c r="IRU37" i="74"/>
  <c r="IRT37" i="74"/>
  <c r="IRS37" i="74"/>
  <c r="IRR37" i="74"/>
  <c r="IRQ37" i="74"/>
  <c r="IRP37" i="74"/>
  <c r="IRO37" i="74"/>
  <c r="IRN37" i="74"/>
  <c r="IRM37" i="74"/>
  <c r="IRL37" i="74"/>
  <c r="IRK37" i="74"/>
  <c r="IRJ37" i="74"/>
  <c r="IRI37" i="74"/>
  <c r="IRH37" i="74"/>
  <c r="IRG37" i="74"/>
  <c r="IRF37" i="74"/>
  <c r="IRE37" i="74"/>
  <c r="IRD37" i="74"/>
  <c r="IRC37" i="74"/>
  <c r="IRB37" i="74"/>
  <c r="IRA37" i="74"/>
  <c r="IQZ37" i="74"/>
  <c r="IQY37" i="74"/>
  <c r="IQX37" i="74"/>
  <c r="IQW37" i="74"/>
  <c r="IQV37" i="74"/>
  <c r="IQU37" i="74"/>
  <c r="IQT37" i="74"/>
  <c r="IQS37" i="74"/>
  <c r="IQR37" i="74"/>
  <c r="IQQ37" i="74"/>
  <c r="IQP37" i="74"/>
  <c r="IQO37" i="74"/>
  <c r="IQN37" i="74"/>
  <c r="IQM37" i="74"/>
  <c r="IQL37" i="74"/>
  <c r="IQK37" i="74"/>
  <c r="IQJ37" i="74"/>
  <c r="IQI37" i="74"/>
  <c r="IQH37" i="74"/>
  <c r="IQG37" i="74"/>
  <c r="IQF37" i="74"/>
  <c r="IQE37" i="74"/>
  <c r="IQD37" i="74"/>
  <c r="IQC37" i="74"/>
  <c r="IQB37" i="74"/>
  <c r="IQA37" i="74"/>
  <c r="IPZ37" i="74"/>
  <c r="IPY37" i="74"/>
  <c r="IPX37" i="74"/>
  <c r="IPW37" i="74"/>
  <c r="IPV37" i="74"/>
  <c r="IPU37" i="74"/>
  <c r="IPT37" i="74"/>
  <c r="IPS37" i="74"/>
  <c r="IPR37" i="74"/>
  <c r="IPQ37" i="74"/>
  <c r="IPP37" i="74"/>
  <c r="IPO37" i="74"/>
  <c r="IPN37" i="74"/>
  <c r="IPM37" i="74"/>
  <c r="IPL37" i="74"/>
  <c r="IPK37" i="74"/>
  <c r="IPJ37" i="74"/>
  <c r="IPI37" i="74"/>
  <c r="IPH37" i="74"/>
  <c r="IPG37" i="74"/>
  <c r="IPF37" i="74"/>
  <c r="IPE37" i="74"/>
  <c r="IPD37" i="74"/>
  <c r="IPC37" i="74"/>
  <c r="IPB37" i="74"/>
  <c r="IPA37" i="74"/>
  <c r="IOZ37" i="74"/>
  <c r="IOY37" i="74"/>
  <c r="IOX37" i="74"/>
  <c r="IOW37" i="74"/>
  <c r="IOV37" i="74"/>
  <c r="IOU37" i="74"/>
  <c r="IOT37" i="74"/>
  <c r="IOS37" i="74"/>
  <c r="IOR37" i="74"/>
  <c r="IOQ37" i="74"/>
  <c r="IOP37" i="74"/>
  <c r="IOO37" i="74"/>
  <c r="ION37" i="74"/>
  <c r="IOM37" i="74"/>
  <c r="IOL37" i="74"/>
  <c r="IOK37" i="74"/>
  <c r="IOJ37" i="74"/>
  <c r="IOI37" i="74"/>
  <c r="IOH37" i="74"/>
  <c r="IOG37" i="74"/>
  <c r="IOF37" i="74"/>
  <c r="IOE37" i="74"/>
  <c r="IOD37" i="74"/>
  <c r="IOC37" i="74"/>
  <c r="IOB37" i="74"/>
  <c r="IOA37" i="74"/>
  <c r="INZ37" i="74"/>
  <c r="INY37" i="74"/>
  <c r="INX37" i="74"/>
  <c r="INW37" i="74"/>
  <c r="INV37" i="74"/>
  <c r="INU37" i="74"/>
  <c r="INT37" i="74"/>
  <c r="INS37" i="74"/>
  <c r="INR37" i="74"/>
  <c r="INQ37" i="74"/>
  <c r="INP37" i="74"/>
  <c r="INO37" i="74"/>
  <c r="INN37" i="74"/>
  <c r="INM37" i="74"/>
  <c r="INL37" i="74"/>
  <c r="INK37" i="74"/>
  <c r="INJ37" i="74"/>
  <c r="INI37" i="74"/>
  <c r="INH37" i="74"/>
  <c r="ING37" i="74"/>
  <c r="INF37" i="74"/>
  <c r="INE37" i="74"/>
  <c r="IND37" i="74"/>
  <c r="INC37" i="74"/>
  <c r="INB37" i="74"/>
  <c r="INA37" i="74"/>
  <c r="IMZ37" i="74"/>
  <c r="IMY37" i="74"/>
  <c r="IMX37" i="74"/>
  <c r="IMW37" i="74"/>
  <c r="IMV37" i="74"/>
  <c r="IMU37" i="74"/>
  <c r="IMT37" i="74"/>
  <c r="IMS37" i="74"/>
  <c r="IMR37" i="74"/>
  <c r="IMQ37" i="74"/>
  <c r="IMP37" i="74"/>
  <c r="IMO37" i="74"/>
  <c r="IMN37" i="74"/>
  <c r="IMM37" i="74"/>
  <c r="IML37" i="74"/>
  <c r="IMK37" i="74"/>
  <c r="IMJ37" i="74"/>
  <c r="IMI37" i="74"/>
  <c r="IMH37" i="74"/>
  <c r="IMG37" i="74"/>
  <c r="IMF37" i="74"/>
  <c r="IME37" i="74"/>
  <c r="IMD37" i="74"/>
  <c r="IMC37" i="74"/>
  <c r="IMB37" i="74"/>
  <c r="IMA37" i="74"/>
  <c r="ILZ37" i="74"/>
  <c r="ILY37" i="74"/>
  <c r="ILX37" i="74"/>
  <c r="ILW37" i="74"/>
  <c r="ILV37" i="74"/>
  <c r="ILU37" i="74"/>
  <c r="ILT37" i="74"/>
  <c r="ILS37" i="74"/>
  <c r="ILR37" i="74"/>
  <c r="ILQ37" i="74"/>
  <c r="ILP37" i="74"/>
  <c r="ILO37" i="74"/>
  <c r="ILN37" i="74"/>
  <c r="ILM37" i="74"/>
  <c r="ILL37" i="74"/>
  <c r="ILK37" i="74"/>
  <c r="ILJ37" i="74"/>
  <c r="ILI37" i="74"/>
  <c r="ILH37" i="74"/>
  <c r="ILG37" i="74"/>
  <c r="ILF37" i="74"/>
  <c r="ILE37" i="74"/>
  <c r="ILD37" i="74"/>
  <c r="ILC37" i="74"/>
  <c r="ILB37" i="74"/>
  <c r="ILA37" i="74"/>
  <c r="IKZ37" i="74"/>
  <c r="IKY37" i="74"/>
  <c r="IKX37" i="74"/>
  <c r="IKW37" i="74"/>
  <c r="IKV37" i="74"/>
  <c r="IKU37" i="74"/>
  <c r="IKT37" i="74"/>
  <c r="IKS37" i="74"/>
  <c r="IKR37" i="74"/>
  <c r="IKQ37" i="74"/>
  <c r="IKP37" i="74"/>
  <c r="IKO37" i="74"/>
  <c r="IKN37" i="74"/>
  <c r="IKM37" i="74"/>
  <c r="IKL37" i="74"/>
  <c r="IKK37" i="74"/>
  <c r="IKJ37" i="74"/>
  <c r="IKI37" i="74"/>
  <c r="IKH37" i="74"/>
  <c r="IKG37" i="74"/>
  <c r="IKF37" i="74"/>
  <c r="IKE37" i="74"/>
  <c r="IKD37" i="74"/>
  <c r="IKC37" i="74"/>
  <c r="IKB37" i="74"/>
  <c r="IKA37" i="74"/>
  <c r="IJZ37" i="74"/>
  <c r="IJY37" i="74"/>
  <c r="IJX37" i="74"/>
  <c r="IJW37" i="74"/>
  <c r="IJV37" i="74"/>
  <c r="IJU37" i="74"/>
  <c r="IJT37" i="74"/>
  <c r="IJS37" i="74"/>
  <c r="IJR37" i="74"/>
  <c r="IJQ37" i="74"/>
  <c r="IJP37" i="74"/>
  <c r="IJO37" i="74"/>
  <c r="IJN37" i="74"/>
  <c r="IJM37" i="74"/>
  <c r="IJL37" i="74"/>
  <c r="IJK37" i="74"/>
  <c r="IJJ37" i="74"/>
  <c r="IJI37" i="74"/>
  <c r="IJH37" i="74"/>
  <c r="IJG37" i="74"/>
  <c r="IJF37" i="74"/>
  <c r="IJE37" i="74"/>
  <c r="IJD37" i="74"/>
  <c r="IJC37" i="74"/>
  <c r="IJB37" i="74"/>
  <c r="IJA37" i="74"/>
  <c r="IIZ37" i="74"/>
  <c r="IIY37" i="74"/>
  <c r="IIX37" i="74"/>
  <c r="IIW37" i="74"/>
  <c r="IIV37" i="74"/>
  <c r="IIU37" i="74"/>
  <c r="IIT37" i="74"/>
  <c r="IIS37" i="74"/>
  <c r="IIR37" i="74"/>
  <c r="IIQ37" i="74"/>
  <c r="IIP37" i="74"/>
  <c r="IIO37" i="74"/>
  <c r="IIN37" i="74"/>
  <c r="IIM37" i="74"/>
  <c r="IIL37" i="74"/>
  <c r="IIK37" i="74"/>
  <c r="IIJ37" i="74"/>
  <c r="III37" i="74"/>
  <c r="IIH37" i="74"/>
  <c r="IIG37" i="74"/>
  <c r="IIF37" i="74"/>
  <c r="IIE37" i="74"/>
  <c r="IID37" i="74"/>
  <c r="IIC37" i="74"/>
  <c r="IIB37" i="74"/>
  <c r="IIA37" i="74"/>
  <c r="IHZ37" i="74"/>
  <c r="IHY37" i="74"/>
  <c r="IHX37" i="74"/>
  <c r="IHW37" i="74"/>
  <c r="IHV37" i="74"/>
  <c r="IHU37" i="74"/>
  <c r="IHT37" i="74"/>
  <c r="IHS37" i="74"/>
  <c r="IHR37" i="74"/>
  <c r="IHQ37" i="74"/>
  <c r="IHP37" i="74"/>
  <c r="IHO37" i="74"/>
  <c r="IHN37" i="74"/>
  <c r="IHM37" i="74"/>
  <c r="IHL37" i="74"/>
  <c r="IHK37" i="74"/>
  <c r="IHJ37" i="74"/>
  <c r="IHI37" i="74"/>
  <c r="IHH37" i="74"/>
  <c r="IHG37" i="74"/>
  <c r="IHF37" i="74"/>
  <c r="IHE37" i="74"/>
  <c r="IHD37" i="74"/>
  <c r="IHC37" i="74"/>
  <c r="IHB37" i="74"/>
  <c r="IHA37" i="74"/>
  <c r="IGZ37" i="74"/>
  <c r="IGY37" i="74"/>
  <c r="IGX37" i="74"/>
  <c r="IGW37" i="74"/>
  <c r="IGV37" i="74"/>
  <c r="IGU37" i="74"/>
  <c r="IGT37" i="74"/>
  <c r="IGS37" i="74"/>
  <c r="IGR37" i="74"/>
  <c r="IGQ37" i="74"/>
  <c r="IGP37" i="74"/>
  <c r="IGO37" i="74"/>
  <c r="IGN37" i="74"/>
  <c r="IGM37" i="74"/>
  <c r="IGL37" i="74"/>
  <c r="IGK37" i="74"/>
  <c r="IGJ37" i="74"/>
  <c r="IGI37" i="74"/>
  <c r="IGH37" i="74"/>
  <c r="IGG37" i="74"/>
  <c r="IGF37" i="74"/>
  <c r="IGE37" i="74"/>
  <c r="IGD37" i="74"/>
  <c r="IGC37" i="74"/>
  <c r="IGB37" i="74"/>
  <c r="IGA37" i="74"/>
  <c r="IFZ37" i="74"/>
  <c r="IFY37" i="74"/>
  <c r="IFX37" i="74"/>
  <c r="IFW37" i="74"/>
  <c r="IFV37" i="74"/>
  <c r="IFU37" i="74"/>
  <c r="IFT37" i="74"/>
  <c r="IFS37" i="74"/>
  <c r="IFR37" i="74"/>
  <c r="IFQ37" i="74"/>
  <c r="IFP37" i="74"/>
  <c r="IFO37" i="74"/>
  <c r="IFN37" i="74"/>
  <c r="IFM37" i="74"/>
  <c r="IFL37" i="74"/>
  <c r="IFK37" i="74"/>
  <c r="IFJ37" i="74"/>
  <c r="IFI37" i="74"/>
  <c r="IFH37" i="74"/>
  <c r="IFG37" i="74"/>
  <c r="IFF37" i="74"/>
  <c r="IFE37" i="74"/>
  <c r="IFD37" i="74"/>
  <c r="IFC37" i="74"/>
  <c r="IFB37" i="74"/>
  <c r="IFA37" i="74"/>
  <c r="IEZ37" i="74"/>
  <c r="IEY37" i="74"/>
  <c r="IEX37" i="74"/>
  <c r="IEW37" i="74"/>
  <c r="IEV37" i="74"/>
  <c r="IEU37" i="74"/>
  <c r="IET37" i="74"/>
  <c r="IES37" i="74"/>
  <c r="IER37" i="74"/>
  <c r="IEQ37" i="74"/>
  <c r="IEP37" i="74"/>
  <c r="IEO37" i="74"/>
  <c r="IEN37" i="74"/>
  <c r="IEM37" i="74"/>
  <c r="IEL37" i="74"/>
  <c r="IEK37" i="74"/>
  <c r="IEJ37" i="74"/>
  <c r="IEI37" i="74"/>
  <c r="IEH37" i="74"/>
  <c r="IEG37" i="74"/>
  <c r="IEF37" i="74"/>
  <c r="IEE37" i="74"/>
  <c r="IED37" i="74"/>
  <c r="IEC37" i="74"/>
  <c r="IEB37" i="74"/>
  <c r="IEA37" i="74"/>
  <c r="IDZ37" i="74"/>
  <c r="IDY37" i="74"/>
  <c r="IDX37" i="74"/>
  <c r="IDW37" i="74"/>
  <c r="IDV37" i="74"/>
  <c r="IDU37" i="74"/>
  <c r="IDT37" i="74"/>
  <c r="IDS37" i="74"/>
  <c r="IDR37" i="74"/>
  <c r="IDQ37" i="74"/>
  <c r="IDP37" i="74"/>
  <c r="IDO37" i="74"/>
  <c r="IDN37" i="74"/>
  <c r="IDM37" i="74"/>
  <c r="IDL37" i="74"/>
  <c r="IDK37" i="74"/>
  <c r="IDJ37" i="74"/>
  <c r="IDI37" i="74"/>
  <c r="IDH37" i="74"/>
  <c r="IDG37" i="74"/>
  <c r="IDF37" i="74"/>
  <c r="IDE37" i="74"/>
  <c r="IDD37" i="74"/>
  <c r="IDC37" i="74"/>
  <c r="IDB37" i="74"/>
  <c r="IDA37" i="74"/>
  <c r="ICZ37" i="74"/>
  <c r="ICY37" i="74"/>
  <c r="ICX37" i="74"/>
  <c r="ICW37" i="74"/>
  <c r="ICV37" i="74"/>
  <c r="ICU37" i="74"/>
  <c r="ICT37" i="74"/>
  <c r="ICS37" i="74"/>
  <c r="ICR37" i="74"/>
  <c r="ICQ37" i="74"/>
  <c r="ICP37" i="74"/>
  <c r="ICO37" i="74"/>
  <c r="ICN37" i="74"/>
  <c r="ICM37" i="74"/>
  <c r="ICL37" i="74"/>
  <c r="ICK37" i="74"/>
  <c r="ICJ37" i="74"/>
  <c r="ICI37" i="74"/>
  <c r="ICH37" i="74"/>
  <c r="ICG37" i="74"/>
  <c r="ICF37" i="74"/>
  <c r="ICE37" i="74"/>
  <c r="ICD37" i="74"/>
  <c r="ICC37" i="74"/>
  <c r="ICB37" i="74"/>
  <c r="ICA37" i="74"/>
  <c r="IBZ37" i="74"/>
  <c r="IBY37" i="74"/>
  <c r="IBX37" i="74"/>
  <c r="IBW37" i="74"/>
  <c r="IBV37" i="74"/>
  <c r="IBU37" i="74"/>
  <c r="IBT37" i="74"/>
  <c r="IBS37" i="74"/>
  <c r="IBR37" i="74"/>
  <c r="IBQ37" i="74"/>
  <c r="IBP37" i="74"/>
  <c r="IBO37" i="74"/>
  <c r="IBN37" i="74"/>
  <c r="IBM37" i="74"/>
  <c r="IBL37" i="74"/>
  <c r="IBK37" i="74"/>
  <c r="IBJ37" i="74"/>
  <c r="IBI37" i="74"/>
  <c r="IBH37" i="74"/>
  <c r="IBG37" i="74"/>
  <c r="IBF37" i="74"/>
  <c r="IBE37" i="74"/>
  <c r="IBD37" i="74"/>
  <c r="IBC37" i="74"/>
  <c r="IBB37" i="74"/>
  <c r="IBA37" i="74"/>
  <c r="IAZ37" i="74"/>
  <c r="IAY37" i="74"/>
  <c r="IAX37" i="74"/>
  <c r="IAW37" i="74"/>
  <c r="IAV37" i="74"/>
  <c r="IAU37" i="74"/>
  <c r="IAT37" i="74"/>
  <c r="IAS37" i="74"/>
  <c r="IAR37" i="74"/>
  <c r="IAQ37" i="74"/>
  <c r="IAP37" i="74"/>
  <c r="IAO37" i="74"/>
  <c r="IAN37" i="74"/>
  <c r="IAM37" i="74"/>
  <c r="IAL37" i="74"/>
  <c r="IAK37" i="74"/>
  <c r="IAJ37" i="74"/>
  <c r="IAI37" i="74"/>
  <c r="IAH37" i="74"/>
  <c r="IAG37" i="74"/>
  <c r="IAF37" i="74"/>
  <c r="IAE37" i="74"/>
  <c r="IAD37" i="74"/>
  <c r="IAC37" i="74"/>
  <c r="IAB37" i="74"/>
  <c r="IAA37" i="74"/>
  <c r="HZZ37" i="74"/>
  <c r="HZY37" i="74"/>
  <c r="HZX37" i="74"/>
  <c r="HZW37" i="74"/>
  <c r="HZV37" i="74"/>
  <c r="HZU37" i="74"/>
  <c r="HZT37" i="74"/>
  <c r="HZS37" i="74"/>
  <c r="HZR37" i="74"/>
  <c r="HZQ37" i="74"/>
  <c r="HZP37" i="74"/>
  <c r="HZO37" i="74"/>
  <c r="HZN37" i="74"/>
  <c r="HZM37" i="74"/>
  <c r="HZL37" i="74"/>
  <c r="HZK37" i="74"/>
  <c r="HZJ37" i="74"/>
  <c r="HZI37" i="74"/>
  <c r="HZH37" i="74"/>
  <c r="HZG37" i="74"/>
  <c r="HZF37" i="74"/>
  <c r="HZE37" i="74"/>
  <c r="HZD37" i="74"/>
  <c r="HZC37" i="74"/>
  <c r="HZB37" i="74"/>
  <c r="HZA37" i="74"/>
  <c r="HYZ37" i="74"/>
  <c r="HYY37" i="74"/>
  <c r="HYX37" i="74"/>
  <c r="HYW37" i="74"/>
  <c r="HYV37" i="74"/>
  <c r="HYU37" i="74"/>
  <c r="HYT37" i="74"/>
  <c r="HYS37" i="74"/>
  <c r="HYR37" i="74"/>
  <c r="HYQ37" i="74"/>
  <c r="HYP37" i="74"/>
  <c r="HYO37" i="74"/>
  <c r="HYN37" i="74"/>
  <c r="HYM37" i="74"/>
  <c r="HYL37" i="74"/>
  <c r="HYK37" i="74"/>
  <c r="HYJ37" i="74"/>
  <c r="HYI37" i="74"/>
  <c r="HYH37" i="74"/>
  <c r="HYG37" i="74"/>
  <c r="HYF37" i="74"/>
  <c r="HYE37" i="74"/>
  <c r="HYD37" i="74"/>
  <c r="HYC37" i="74"/>
  <c r="HYB37" i="74"/>
  <c r="HYA37" i="74"/>
  <c r="HXZ37" i="74"/>
  <c r="HXY37" i="74"/>
  <c r="HXX37" i="74"/>
  <c r="HXW37" i="74"/>
  <c r="HXV37" i="74"/>
  <c r="HXU37" i="74"/>
  <c r="HXT37" i="74"/>
  <c r="HXS37" i="74"/>
  <c r="HXR37" i="74"/>
  <c r="HXQ37" i="74"/>
  <c r="HXP37" i="74"/>
  <c r="HXO37" i="74"/>
  <c r="HXN37" i="74"/>
  <c r="HXM37" i="74"/>
  <c r="HXL37" i="74"/>
  <c r="HXK37" i="74"/>
  <c r="HXJ37" i="74"/>
  <c r="HXI37" i="74"/>
  <c r="HXH37" i="74"/>
  <c r="HXG37" i="74"/>
  <c r="HXF37" i="74"/>
  <c r="HXE37" i="74"/>
  <c r="HXD37" i="74"/>
  <c r="HXC37" i="74"/>
  <c r="HXB37" i="74"/>
  <c r="HXA37" i="74"/>
  <c r="HWZ37" i="74"/>
  <c r="HWY37" i="74"/>
  <c r="HWX37" i="74"/>
  <c r="HWW37" i="74"/>
  <c r="HWV37" i="74"/>
  <c r="HWU37" i="74"/>
  <c r="HWT37" i="74"/>
  <c r="HWS37" i="74"/>
  <c r="HWR37" i="74"/>
  <c r="HWQ37" i="74"/>
  <c r="HWP37" i="74"/>
  <c r="HWO37" i="74"/>
  <c r="HWN37" i="74"/>
  <c r="HWM37" i="74"/>
  <c r="HWL37" i="74"/>
  <c r="HWK37" i="74"/>
  <c r="HWJ37" i="74"/>
  <c r="HWI37" i="74"/>
  <c r="HWH37" i="74"/>
  <c r="HWG37" i="74"/>
  <c r="HWF37" i="74"/>
  <c r="HWE37" i="74"/>
  <c r="HWD37" i="74"/>
  <c r="HWC37" i="74"/>
  <c r="HWB37" i="74"/>
  <c r="HWA37" i="74"/>
  <c r="HVZ37" i="74"/>
  <c r="HVY37" i="74"/>
  <c r="HVX37" i="74"/>
  <c r="HVW37" i="74"/>
  <c r="HVV37" i="74"/>
  <c r="HVU37" i="74"/>
  <c r="HVT37" i="74"/>
  <c r="HVS37" i="74"/>
  <c r="HVR37" i="74"/>
  <c r="HVQ37" i="74"/>
  <c r="HVP37" i="74"/>
  <c r="HVO37" i="74"/>
  <c r="HVN37" i="74"/>
  <c r="HVM37" i="74"/>
  <c r="HVL37" i="74"/>
  <c r="HVK37" i="74"/>
  <c r="HVJ37" i="74"/>
  <c r="HVI37" i="74"/>
  <c r="HVH37" i="74"/>
  <c r="HVG37" i="74"/>
  <c r="HVF37" i="74"/>
  <c r="HVE37" i="74"/>
  <c r="HVD37" i="74"/>
  <c r="HVC37" i="74"/>
  <c r="HVB37" i="74"/>
  <c r="HVA37" i="74"/>
  <c r="HUZ37" i="74"/>
  <c r="HUY37" i="74"/>
  <c r="HUX37" i="74"/>
  <c r="HUW37" i="74"/>
  <c r="HUV37" i="74"/>
  <c r="HUU37" i="74"/>
  <c r="HUT37" i="74"/>
  <c r="HUS37" i="74"/>
  <c r="HUR37" i="74"/>
  <c r="HUQ37" i="74"/>
  <c r="HUP37" i="74"/>
  <c r="HUO37" i="74"/>
  <c r="HUN37" i="74"/>
  <c r="HUM37" i="74"/>
  <c r="HUL37" i="74"/>
  <c r="HUK37" i="74"/>
  <c r="HUJ37" i="74"/>
  <c r="HUI37" i="74"/>
  <c r="HUH37" i="74"/>
  <c r="HUG37" i="74"/>
  <c r="HUF37" i="74"/>
  <c r="HUE37" i="74"/>
  <c r="HUD37" i="74"/>
  <c r="HUC37" i="74"/>
  <c r="HUB37" i="74"/>
  <c r="HUA37" i="74"/>
  <c r="HTZ37" i="74"/>
  <c r="HTY37" i="74"/>
  <c r="HTX37" i="74"/>
  <c r="HTW37" i="74"/>
  <c r="HTV37" i="74"/>
  <c r="HTU37" i="74"/>
  <c r="HTT37" i="74"/>
  <c r="HTS37" i="74"/>
  <c r="HTR37" i="74"/>
  <c r="HTQ37" i="74"/>
  <c r="HTP37" i="74"/>
  <c r="HTO37" i="74"/>
  <c r="HTN37" i="74"/>
  <c r="HTM37" i="74"/>
  <c r="HTL37" i="74"/>
  <c r="HTK37" i="74"/>
  <c r="HTJ37" i="74"/>
  <c r="HTI37" i="74"/>
  <c r="HTH37" i="74"/>
  <c r="HTG37" i="74"/>
  <c r="HTF37" i="74"/>
  <c r="HTE37" i="74"/>
  <c r="HTD37" i="74"/>
  <c r="HTC37" i="74"/>
  <c r="HTB37" i="74"/>
  <c r="HTA37" i="74"/>
  <c r="HSZ37" i="74"/>
  <c r="HSY37" i="74"/>
  <c r="HSX37" i="74"/>
  <c r="HSW37" i="74"/>
  <c r="HSV37" i="74"/>
  <c r="HSU37" i="74"/>
  <c r="HST37" i="74"/>
  <c r="HSS37" i="74"/>
  <c r="HSR37" i="74"/>
  <c r="HSQ37" i="74"/>
  <c r="HSP37" i="74"/>
  <c r="HSO37" i="74"/>
  <c r="HSN37" i="74"/>
  <c r="HSM37" i="74"/>
  <c r="HSL37" i="74"/>
  <c r="HSK37" i="74"/>
  <c r="HSJ37" i="74"/>
  <c r="HSI37" i="74"/>
  <c r="HSH37" i="74"/>
  <c r="HSG37" i="74"/>
  <c r="HSF37" i="74"/>
  <c r="HSE37" i="74"/>
  <c r="HSD37" i="74"/>
  <c r="HSC37" i="74"/>
  <c r="HSB37" i="74"/>
  <c r="HSA37" i="74"/>
  <c r="HRZ37" i="74"/>
  <c r="HRY37" i="74"/>
  <c r="HRX37" i="74"/>
  <c r="HRW37" i="74"/>
  <c r="HRV37" i="74"/>
  <c r="HRU37" i="74"/>
  <c r="HRT37" i="74"/>
  <c r="HRS37" i="74"/>
  <c r="HRR37" i="74"/>
  <c r="HRQ37" i="74"/>
  <c r="HRP37" i="74"/>
  <c r="HRO37" i="74"/>
  <c r="HRN37" i="74"/>
  <c r="HRM37" i="74"/>
  <c r="HRL37" i="74"/>
  <c r="HRK37" i="74"/>
  <c r="HRJ37" i="74"/>
  <c r="HRI37" i="74"/>
  <c r="HRH37" i="74"/>
  <c r="HRG37" i="74"/>
  <c r="HRF37" i="74"/>
  <c r="HRE37" i="74"/>
  <c r="HRD37" i="74"/>
  <c r="HRC37" i="74"/>
  <c r="HRB37" i="74"/>
  <c r="HRA37" i="74"/>
  <c r="HQZ37" i="74"/>
  <c r="HQY37" i="74"/>
  <c r="HQX37" i="74"/>
  <c r="HQW37" i="74"/>
  <c r="HQV37" i="74"/>
  <c r="HQU37" i="74"/>
  <c r="HQT37" i="74"/>
  <c r="HQS37" i="74"/>
  <c r="HQR37" i="74"/>
  <c r="HQQ37" i="74"/>
  <c r="HQP37" i="74"/>
  <c r="HQO37" i="74"/>
  <c r="HQN37" i="74"/>
  <c r="HQM37" i="74"/>
  <c r="HQL37" i="74"/>
  <c r="HQK37" i="74"/>
  <c r="HQJ37" i="74"/>
  <c r="HQI37" i="74"/>
  <c r="HQH37" i="74"/>
  <c r="HQG37" i="74"/>
  <c r="HQF37" i="74"/>
  <c r="HQE37" i="74"/>
  <c r="HQD37" i="74"/>
  <c r="HQC37" i="74"/>
  <c r="HQB37" i="74"/>
  <c r="HQA37" i="74"/>
  <c r="HPZ37" i="74"/>
  <c r="HPY37" i="74"/>
  <c r="HPX37" i="74"/>
  <c r="HPW37" i="74"/>
  <c r="HPV37" i="74"/>
  <c r="HPU37" i="74"/>
  <c r="HPT37" i="74"/>
  <c r="HPS37" i="74"/>
  <c r="HPR37" i="74"/>
  <c r="HPQ37" i="74"/>
  <c r="HPP37" i="74"/>
  <c r="HPO37" i="74"/>
  <c r="HPN37" i="74"/>
  <c r="HPM37" i="74"/>
  <c r="HPL37" i="74"/>
  <c r="HPK37" i="74"/>
  <c r="HPJ37" i="74"/>
  <c r="HPI37" i="74"/>
  <c r="HPH37" i="74"/>
  <c r="HPG37" i="74"/>
  <c r="HPF37" i="74"/>
  <c r="HPE37" i="74"/>
  <c r="HPD37" i="74"/>
  <c r="HPC37" i="74"/>
  <c r="HPB37" i="74"/>
  <c r="HPA37" i="74"/>
  <c r="HOZ37" i="74"/>
  <c r="HOY37" i="74"/>
  <c r="HOX37" i="74"/>
  <c r="HOW37" i="74"/>
  <c r="HOV37" i="74"/>
  <c r="HOU37" i="74"/>
  <c r="HOT37" i="74"/>
  <c r="HOS37" i="74"/>
  <c r="HOR37" i="74"/>
  <c r="HOQ37" i="74"/>
  <c r="HOP37" i="74"/>
  <c r="HOO37" i="74"/>
  <c r="HON37" i="74"/>
  <c r="HOM37" i="74"/>
  <c r="HOL37" i="74"/>
  <c r="HOK37" i="74"/>
  <c r="HOJ37" i="74"/>
  <c r="HOI37" i="74"/>
  <c r="HOH37" i="74"/>
  <c r="HOG37" i="74"/>
  <c r="HOF37" i="74"/>
  <c r="HOE37" i="74"/>
  <c r="HOD37" i="74"/>
  <c r="HOC37" i="74"/>
  <c r="HOB37" i="74"/>
  <c r="HOA37" i="74"/>
  <c r="HNZ37" i="74"/>
  <c r="HNY37" i="74"/>
  <c r="HNX37" i="74"/>
  <c r="HNW37" i="74"/>
  <c r="HNV37" i="74"/>
  <c r="HNU37" i="74"/>
  <c r="HNT37" i="74"/>
  <c r="HNS37" i="74"/>
  <c r="HNR37" i="74"/>
  <c r="HNQ37" i="74"/>
  <c r="HNP37" i="74"/>
  <c r="HNO37" i="74"/>
  <c r="HNN37" i="74"/>
  <c r="HNM37" i="74"/>
  <c r="HNL37" i="74"/>
  <c r="HNK37" i="74"/>
  <c r="HNJ37" i="74"/>
  <c r="HNI37" i="74"/>
  <c r="HNH37" i="74"/>
  <c r="HNG37" i="74"/>
  <c r="HNF37" i="74"/>
  <c r="HNE37" i="74"/>
  <c r="HND37" i="74"/>
  <c r="HNC37" i="74"/>
  <c r="HNB37" i="74"/>
  <c r="HNA37" i="74"/>
  <c r="HMZ37" i="74"/>
  <c r="HMY37" i="74"/>
  <c r="HMX37" i="74"/>
  <c r="HMW37" i="74"/>
  <c r="HMV37" i="74"/>
  <c r="HMU37" i="74"/>
  <c r="HMT37" i="74"/>
  <c r="HMS37" i="74"/>
  <c r="HMR37" i="74"/>
  <c r="HMQ37" i="74"/>
  <c r="HMP37" i="74"/>
  <c r="HMO37" i="74"/>
  <c r="HMN37" i="74"/>
  <c r="HMM37" i="74"/>
  <c r="HML37" i="74"/>
  <c r="HMK37" i="74"/>
  <c r="HMJ37" i="74"/>
  <c r="HMI37" i="74"/>
  <c r="HMH37" i="74"/>
  <c r="HMG37" i="74"/>
  <c r="HMF37" i="74"/>
  <c r="HME37" i="74"/>
  <c r="HMD37" i="74"/>
  <c r="HMC37" i="74"/>
  <c r="HMB37" i="74"/>
  <c r="HMA37" i="74"/>
  <c r="HLZ37" i="74"/>
  <c r="HLY37" i="74"/>
  <c r="HLX37" i="74"/>
  <c r="HLW37" i="74"/>
  <c r="HLV37" i="74"/>
  <c r="HLU37" i="74"/>
  <c r="HLT37" i="74"/>
  <c r="HLS37" i="74"/>
  <c r="HLR37" i="74"/>
  <c r="HLQ37" i="74"/>
  <c r="HLP37" i="74"/>
  <c r="HLO37" i="74"/>
  <c r="HLN37" i="74"/>
  <c r="HLM37" i="74"/>
  <c r="HLL37" i="74"/>
  <c r="HLK37" i="74"/>
  <c r="HLJ37" i="74"/>
  <c r="HLI37" i="74"/>
  <c r="HLH37" i="74"/>
  <c r="HLG37" i="74"/>
  <c r="HLF37" i="74"/>
  <c r="HLE37" i="74"/>
  <c r="HLD37" i="74"/>
  <c r="HLC37" i="74"/>
  <c r="HLB37" i="74"/>
  <c r="HLA37" i="74"/>
  <c r="HKZ37" i="74"/>
  <c r="HKY37" i="74"/>
  <c r="HKX37" i="74"/>
  <c r="HKW37" i="74"/>
  <c r="HKV37" i="74"/>
  <c r="HKU37" i="74"/>
  <c r="HKT37" i="74"/>
  <c r="HKS37" i="74"/>
  <c r="HKR37" i="74"/>
  <c r="HKQ37" i="74"/>
  <c r="HKP37" i="74"/>
  <c r="HKO37" i="74"/>
  <c r="HKN37" i="74"/>
  <c r="HKM37" i="74"/>
  <c r="HKL37" i="74"/>
  <c r="HKK37" i="74"/>
  <c r="HKJ37" i="74"/>
  <c r="HKI37" i="74"/>
  <c r="HKH37" i="74"/>
  <c r="HKG37" i="74"/>
  <c r="HKF37" i="74"/>
  <c r="HKE37" i="74"/>
  <c r="HKD37" i="74"/>
  <c r="HKC37" i="74"/>
  <c r="HKB37" i="74"/>
  <c r="HKA37" i="74"/>
  <c r="HJZ37" i="74"/>
  <c r="HJY37" i="74"/>
  <c r="HJX37" i="74"/>
  <c r="HJW37" i="74"/>
  <c r="HJV37" i="74"/>
  <c r="HJU37" i="74"/>
  <c r="HJT37" i="74"/>
  <c r="HJS37" i="74"/>
  <c r="HJR37" i="74"/>
  <c r="HJQ37" i="74"/>
  <c r="HJP37" i="74"/>
  <c r="HJO37" i="74"/>
  <c r="HJN37" i="74"/>
  <c r="HJM37" i="74"/>
  <c r="HJL37" i="74"/>
  <c r="HJK37" i="74"/>
  <c r="HJJ37" i="74"/>
  <c r="HJI37" i="74"/>
  <c r="HJH37" i="74"/>
  <c r="HJG37" i="74"/>
  <c r="HJF37" i="74"/>
  <c r="HJE37" i="74"/>
  <c r="HJD37" i="74"/>
  <c r="HJC37" i="74"/>
  <c r="HJB37" i="74"/>
  <c r="HJA37" i="74"/>
  <c r="HIZ37" i="74"/>
  <c r="HIY37" i="74"/>
  <c r="HIX37" i="74"/>
  <c r="HIW37" i="74"/>
  <c r="HIV37" i="74"/>
  <c r="HIU37" i="74"/>
  <c r="HIT37" i="74"/>
  <c r="HIS37" i="74"/>
  <c r="HIR37" i="74"/>
  <c r="HIQ37" i="74"/>
  <c r="HIP37" i="74"/>
  <c r="HIO37" i="74"/>
  <c r="HIN37" i="74"/>
  <c r="HIM37" i="74"/>
  <c r="HIL37" i="74"/>
  <c r="HIK37" i="74"/>
  <c r="HIJ37" i="74"/>
  <c r="HII37" i="74"/>
  <c r="HIH37" i="74"/>
  <c r="HIG37" i="74"/>
  <c r="HIF37" i="74"/>
  <c r="HIE37" i="74"/>
  <c r="HID37" i="74"/>
  <c r="HIC37" i="74"/>
  <c r="HIB37" i="74"/>
  <c r="HIA37" i="74"/>
  <c r="HHZ37" i="74"/>
  <c r="HHY37" i="74"/>
  <c r="HHX37" i="74"/>
  <c r="HHW37" i="74"/>
  <c r="HHV37" i="74"/>
  <c r="HHU37" i="74"/>
  <c r="HHT37" i="74"/>
  <c r="HHS37" i="74"/>
  <c r="HHR37" i="74"/>
  <c r="HHQ37" i="74"/>
  <c r="HHP37" i="74"/>
  <c r="HHO37" i="74"/>
  <c r="HHN37" i="74"/>
  <c r="HHM37" i="74"/>
  <c r="HHL37" i="74"/>
  <c r="HHK37" i="74"/>
  <c r="HHJ37" i="74"/>
  <c r="HHI37" i="74"/>
  <c r="HHH37" i="74"/>
  <c r="HHG37" i="74"/>
  <c r="HHF37" i="74"/>
  <c r="HHE37" i="74"/>
  <c r="HHD37" i="74"/>
  <c r="HHC37" i="74"/>
  <c r="HHB37" i="74"/>
  <c r="HHA37" i="74"/>
  <c r="HGZ37" i="74"/>
  <c r="HGY37" i="74"/>
  <c r="HGX37" i="74"/>
  <c r="HGW37" i="74"/>
  <c r="HGV37" i="74"/>
  <c r="HGU37" i="74"/>
  <c r="HGT37" i="74"/>
  <c r="HGS37" i="74"/>
  <c r="HGR37" i="74"/>
  <c r="HGQ37" i="74"/>
  <c r="HGP37" i="74"/>
  <c r="HGO37" i="74"/>
  <c r="HGN37" i="74"/>
  <c r="HGM37" i="74"/>
  <c r="HGL37" i="74"/>
  <c r="HGK37" i="74"/>
  <c r="HGJ37" i="74"/>
  <c r="HGI37" i="74"/>
  <c r="HGH37" i="74"/>
  <c r="HGG37" i="74"/>
  <c r="HGF37" i="74"/>
  <c r="HGE37" i="74"/>
  <c r="HGD37" i="74"/>
  <c r="HGC37" i="74"/>
  <c r="HGB37" i="74"/>
  <c r="HGA37" i="74"/>
  <c r="HFZ37" i="74"/>
  <c r="HFY37" i="74"/>
  <c r="HFX37" i="74"/>
  <c r="HFW37" i="74"/>
  <c r="HFV37" i="74"/>
  <c r="HFU37" i="74"/>
  <c r="HFT37" i="74"/>
  <c r="HFS37" i="74"/>
  <c r="HFR37" i="74"/>
  <c r="HFQ37" i="74"/>
  <c r="HFP37" i="74"/>
  <c r="HFO37" i="74"/>
  <c r="HFN37" i="74"/>
  <c r="HFM37" i="74"/>
  <c r="HFL37" i="74"/>
  <c r="HFK37" i="74"/>
  <c r="HFJ37" i="74"/>
  <c r="HFI37" i="74"/>
  <c r="HFH37" i="74"/>
  <c r="HFG37" i="74"/>
  <c r="HFF37" i="74"/>
  <c r="HFE37" i="74"/>
  <c r="HFD37" i="74"/>
  <c r="HFC37" i="74"/>
  <c r="HFB37" i="74"/>
  <c r="HFA37" i="74"/>
  <c r="HEZ37" i="74"/>
  <c r="HEY37" i="74"/>
  <c r="HEX37" i="74"/>
  <c r="HEW37" i="74"/>
  <c r="HEV37" i="74"/>
  <c r="HEU37" i="74"/>
  <c r="HET37" i="74"/>
  <c r="HES37" i="74"/>
  <c r="HER37" i="74"/>
  <c r="HEQ37" i="74"/>
  <c r="HEP37" i="74"/>
  <c r="HEO37" i="74"/>
  <c r="HEN37" i="74"/>
  <c r="HEM37" i="74"/>
  <c r="HEL37" i="74"/>
  <c r="HEK37" i="74"/>
  <c r="HEJ37" i="74"/>
  <c r="HEI37" i="74"/>
  <c r="HEH37" i="74"/>
  <c r="HEG37" i="74"/>
  <c r="HEF37" i="74"/>
  <c r="HEE37" i="74"/>
  <c r="HED37" i="74"/>
  <c r="HEC37" i="74"/>
  <c r="HEB37" i="74"/>
  <c r="HEA37" i="74"/>
  <c r="HDZ37" i="74"/>
  <c r="HDY37" i="74"/>
  <c r="HDX37" i="74"/>
  <c r="HDW37" i="74"/>
  <c r="HDV37" i="74"/>
  <c r="HDU37" i="74"/>
  <c r="HDT37" i="74"/>
  <c r="HDS37" i="74"/>
  <c r="HDR37" i="74"/>
  <c r="HDQ37" i="74"/>
  <c r="HDP37" i="74"/>
  <c r="HDO37" i="74"/>
  <c r="HDN37" i="74"/>
  <c r="HDM37" i="74"/>
  <c r="HDL37" i="74"/>
  <c r="HDK37" i="74"/>
  <c r="HDJ37" i="74"/>
  <c r="HDI37" i="74"/>
  <c r="HDH37" i="74"/>
  <c r="HDG37" i="74"/>
  <c r="HDF37" i="74"/>
  <c r="HDE37" i="74"/>
  <c r="HDD37" i="74"/>
  <c r="HDC37" i="74"/>
  <c r="HDB37" i="74"/>
  <c r="HDA37" i="74"/>
  <c r="HCZ37" i="74"/>
  <c r="HCY37" i="74"/>
  <c r="HCX37" i="74"/>
  <c r="HCW37" i="74"/>
  <c r="HCV37" i="74"/>
  <c r="HCU37" i="74"/>
  <c r="HCT37" i="74"/>
  <c r="HCS37" i="74"/>
  <c r="HCR37" i="74"/>
  <c r="HCQ37" i="74"/>
  <c r="HCP37" i="74"/>
  <c r="HCO37" i="74"/>
  <c r="HCN37" i="74"/>
  <c r="HCM37" i="74"/>
  <c r="HCL37" i="74"/>
  <c r="HCK37" i="74"/>
  <c r="HCJ37" i="74"/>
  <c r="HCI37" i="74"/>
  <c r="HCH37" i="74"/>
  <c r="HCG37" i="74"/>
  <c r="HCF37" i="74"/>
  <c r="HCE37" i="74"/>
  <c r="HCD37" i="74"/>
  <c r="HCC37" i="74"/>
  <c r="HCB37" i="74"/>
  <c r="HCA37" i="74"/>
  <c r="HBZ37" i="74"/>
  <c r="HBY37" i="74"/>
  <c r="HBX37" i="74"/>
  <c r="HBW37" i="74"/>
  <c r="HBV37" i="74"/>
  <c r="HBU37" i="74"/>
  <c r="HBT37" i="74"/>
  <c r="HBS37" i="74"/>
  <c r="HBR37" i="74"/>
  <c r="HBQ37" i="74"/>
  <c r="HBP37" i="74"/>
  <c r="HBO37" i="74"/>
  <c r="HBN37" i="74"/>
  <c r="HBM37" i="74"/>
  <c r="HBL37" i="74"/>
  <c r="HBK37" i="74"/>
  <c r="HBJ37" i="74"/>
  <c r="HBI37" i="74"/>
  <c r="HBH37" i="74"/>
  <c r="HBG37" i="74"/>
  <c r="HBF37" i="74"/>
  <c r="HBE37" i="74"/>
  <c r="HBD37" i="74"/>
  <c r="HBC37" i="74"/>
  <c r="HBB37" i="74"/>
  <c r="HBA37" i="74"/>
  <c r="HAZ37" i="74"/>
  <c r="HAY37" i="74"/>
  <c r="HAX37" i="74"/>
  <c r="HAW37" i="74"/>
  <c r="HAV37" i="74"/>
  <c r="HAU37" i="74"/>
  <c r="HAT37" i="74"/>
  <c r="HAS37" i="74"/>
  <c r="HAR37" i="74"/>
  <c r="HAQ37" i="74"/>
  <c r="HAP37" i="74"/>
  <c r="HAO37" i="74"/>
  <c r="HAN37" i="74"/>
  <c r="HAM37" i="74"/>
  <c r="HAL37" i="74"/>
  <c r="HAK37" i="74"/>
  <c r="HAJ37" i="74"/>
  <c r="HAI37" i="74"/>
  <c r="HAH37" i="74"/>
  <c r="HAG37" i="74"/>
  <c r="HAF37" i="74"/>
  <c r="HAE37" i="74"/>
  <c r="HAD37" i="74"/>
  <c r="HAC37" i="74"/>
  <c r="HAB37" i="74"/>
  <c r="HAA37" i="74"/>
  <c r="GZZ37" i="74"/>
  <c r="GZY37" i="74"/>
  <c r="GZX37" i="74"/>
  <c r="GZW37" i="74"/>
  <c r="GZV37" i="74"/>
  <c r="GZU37" i="74"/>
  <c r="GZT37" i="74"/>
  <c r="GZS37" i="74"/>
  <c r="GZR37" i="74"/>
  <c r="GZQ37" i="74"/>
  <c r="GZP37" i="74"/>
  <c r="GZO37" i="74"/>
  <c r="GZN37" i="74"/>
  <c r="GZM37" i="74"/>
  <c r="GZL37" i="74"/>
  <c r="GZK37" i="74"/>
  <c r="GZJ37" i="74"/>
  <c r="GZI37" i="74"/>
  <c r="GZH37" i="74"/>
  <c r="GZG37" i="74"/>
  <c r="GZF37" i="74"/>
  <c r="GZE37" i="74"/>
  <c r="GZD37" i="74"/>
  <c r="GZC37" i="74"/>
  <c r="GZB37" i="74"/>
  <c r="GZA37" i="74"/>
  <c r="GYZ37" i="74"/>
  <c r="GYY37" i="74"/>
  <c r="GYX37" i="74"/>
  <c r="GYW37" i="74"/>
  <c r="GYV37" i="74"/>
  <c r="GYU37" i="74"/>
  <c r="GYT37" i="74"/>
  <c r="GYS37" i="74"/>
  <c r="GYR37" i="74"/>
  <c r="GYQ37" i="74"/>
  <c r="GYP37" i="74"/>
  <c r="GYO37" i="74"/>
  <c r="GYN37" i="74"/>
  <c r="GYM37" i="74"/>
  <c r="GYL37" i="74"/>
  <c r="GYK37" i="74"/>
  <c r="GYJ37" i="74"/>
  <c r="GYI37" i="74"/>
  <c r="GYH37" i="74"/>
  <c r="GYG37" i="74"/>
  <c r="GYF37" i="74"/>
  <c r="GYE37" i="74"/>
  <c r="GYD37" i="74"/>
  <c r="GYC37" i="74"/>
  <c r="GYB37" i="74"/>
  <c r="GYA37" i="74"/>
  <c r="GXZ37" i="74"/>
  <c r="GXY37" i="74"/>
  <c r="GXX37" i="74"/>
  <c r="GXW37" i="74"/>
  <c r="GXV37" i="74"/>
  <c r="GXU37" i="74"/>
  <c r="GXT37" i="74"/>
  <c r="GXS37" i="74"/>
  <c r="GXR37" i="74"/>
  <c r="GXQ37" i="74"/>
  <c r="GXP37" i="74"/>
  <c r="GXO37" i="74"/>
  <c r="GXN37" i="74"/>
  <c r="GXM37" i="74"/>
  <c r="GXL37" i="74"/>
  <c r="GXK37" i="74"/>
  <c r="GXJ37" i="74"/>
  <c r="GXI37" i="74"/>
  <c r="GXH37" i="74"/>
  <c r="GXG37" i="74"/>
  <c r="GXF37" i="74"/>
  <c r="GXE37" i="74"/>
  <c r="GXD37" i="74"/>
  <c r="GXC37" i="74"/>
  <c r="GXB37" i="74"/>
  <c r="GXA37" i="74"/>
  <c r="GWZ37" i="74"/>
  <c r="GWY37" i="74"/>
  <c r="GWX37" i="74"/>
  <c r="GWW37" i="74"/>
  <c r="GWV37" i="74"/>
  <c r="GWU37" i="74"/>
  <c r="GWT37" i="74"/>
  <c r="GWS37" i="74"/>
  <c r="GWR37" i="74"/>
  <c r="GWQ37" i="74"/>
  <c r="GWP37" i="74"/>
  <c r="GWO37" i="74"/>
  <c r="GWN37" i="74"/>
  <c r="GWM37" i="74"/>
  <c r="GWL37" i="74"/>
  <c r="GWK37" i="74"/>
  <c r="GWJ37" i="74"/>
  <c r="GWI37" i="74"/>
  <c r="GWH37" i="74"/>
  <c r="GWG37" i="74"/>
  <c r="GWF37" i="74"/>
  <c r="GWE37" i="74"/>
  <c r="GWD37" i="74"/>
  <c r="GWC37" i="74"/>
  <c r="GWB37" i="74"/>
  <c r="GWA37" i="74"/>
  <c r="GVZ37" i="74"/>
  <c r="GVY37" i="74"/>
  <c r="GVX37" i="74"/>
  <c r="GVW37" i="74"/>
  <c r="GVV37" i="74"/>
  <c r="GVU37" i="74"/>
  <c r="GVT37" i="74"/>
  <c r="GVS37" i="74"/>
  <c r="GVR37" i="74"/>
  <c r="GVQ37" i="74"/>
  <c r="GVP37" i="74"/>
  <c r="GVO37" i="74"/>
  <c r="GVN37" i="74"/>
  <c r="GVM37" i="74"/>
  <c r="GVL37" i="74"/>
  <c r="GVK37" i="74"/>
  <c r="GVJ37" i="74"/>
  <c r="GVI37" i="74"/>
  <c r="GVH37" i="74"/>
  <c r="GVG37" i="74"/>
  <c r="GVF37" i="74"/>
  <c r="GVE37" i="74"/>
  <c r="GVD37" i="74"/>
  <c r="GVC37" i="74"/>
  <c r="GVB37" i="74"/>
  <c r="GVA37" i="74"/>
  <c r="GUZ37" i="74"/>
  <c r="GUY37" i="74"/>
  <c r="GUX37" i="74"/>
  <c r="GUW37" i="74"/>
  <c r="GUV37" i="74"/>
  <c r="GUU37" i="74"/>
  <c r="GUT37" i="74"/>
  <c r="GUS37" i="74"/>
  <c r="GUR37" i="74"/>
  <c r="GUQ37" i="74"/>
  <c r="GUP37" i="74"/>
  <c r="GUO37" i="74"/>
  <c r="GUN37" i="74"/>
  <c r="GUM37" i="74"/>
  <c r="GUL37" i="74"/>
  <c r="GUK37" i="74"/>
  <c r="GUJ37" i="74"/>
  <c r="GUI37" i="74"/>
  <c r="GUH37" i="74"/>
  <c r="GUG37" i="74"/>
  <c r="GUF37" i="74"/>
  <c r="GUE37" i="74"/>
  <c r="GUD37" i="74"/>
  <c r="GUC37" i="74"/>
  <c r="GUB37" i="74"/>
  <c r="GUA37" i="74"/>
  <c r="GTZ37" i="74"/>
  <c r="GTY37" i="74"/>
  <c r="GTX37" i="74"/>
  <c r="GTW37" i="74"/>
  <c r="GTV37" i="74"/>
  <c r="GTU37" i="74"/>
  <c r="GTT37" i="74"/>
  <c r="GTS37" i="74"/>
  <c r="GTR37" i="74"/>
  <c r="GTQ37" i="74"/>
  <c r="GTP37" i="74"/>
  <c r="GTO37" i="74"/>
  <c r="GTN37" i="74"/>
  <c r="GTM37" i="74"/>
  <c r="GTL37" i="74"/>
  <c r="GTK37" i="74"/>
  <c r="GTJ37" i="74"/>
  <c r="GTI37" i="74"/>
  <c r="GTH37" i="74"/>
  <c r="GTG37" i="74"/>
  <c r="GTF37" i="74"/>
  <c r="GTE37" i="74"/>
  <c r="GTD37" i="74"/>
  <c r="GTC37" i="74"/>
  <c r="GTB37" i="74"/>
  <c r="GTA37" i="74"/>
  <c r="GSZ37" i="74"/>
  <c r="GSY37" i="74"/>
  <c r="GSX37" i="74"/>
  <c r="GSW37" i="74"/>
  <c r="GSV37" i="74"/>
  <c r="GSU37" i="74"/>
  <c r="GST37" i="74"/>
  <c r="GSS37" i="74"/>
  <c r="GSR37" i="74"/>
  <c r="GSQ37" i="74"/>
  <c r="GSP37" i="74"/>
  <c r="GSO37" i="74"/>
  <c r="GSN37" i="74"/>
  <c r="GSM37" i="74"/>
  <c r="GSL37" i="74"/>
  <c r="GSK37" i="74"/>
  <c r="GSJ37" i="74"/>
  <c r="GSI37" i="74"/>
  <c r="GSH37" i="74"/>
  <c r="GSG37" i="74"/>
  <c r="GSF37" i="74"/>
  <c r="GSE37" i="74"/>
  <c r="GSD37" i="74"/>
  <c r="GSC37" i="74"/>
  <c r="GSB37" i="74"/>
  <c r="GSA37" i="74"/>
  <c r="GRZ37" i="74"/>
  <c r="GRY37" i="74"/>
  <c r="GRX37" i="74"/>
  <c r="GRW37" i="74"/>
  <c r="GRV37" i="74"/>
  <c r="GRU37" i="74"/>
  <c r="GRT37" i="74"/>
  <c r="GRS37" i="74"/>
  <c r="GRR37" i="74"/>
  <c r="GRQ37" i="74"/>
  <c r="GRP37" i="74"/>
  <c r="GRO37" i="74"/>
  <c r="GRN37" i="74"/>
  <c r="GRM37" i="74"/>
  <c r="GRL37" i="74"/>
  <c r="GRK37" i="74"/>
  <c r="GRJ37" i="74"/>
  <c r="GRI37" i="74"/>
  <c r="GRH37" i="74"/>
  <c r="GRG37" i="74"/>
  <c r="GRF37" i="74"/>
  <c r="GRE37" i="74"/>
  <c r="GRD37" i="74"/>
  <c r="GRC37" i="74"/>
  <c r="GRB37" i="74"/>
  <c r="GRA37" i="74"/>
  <c r="GQZ37" i="74"/>
  <c r="GQY37" i="74"/>
  <c r="GQX37" i="74"/>
  <c r="GQW37" i="74"/>
  <c r="GQV37" i="74"/>
  <c r="GQU37" i="74"/>
  <c r="GQT37" i="74"/>
  <c r="GQS37" i="74"/>
  <c r="GQR37" i="74"/>
  <c r="GQQ37" i="74"/>
  <c r="GQP37" i="74"/>
  <c r="GQO37" i="74"/>
  <c r="GQN37" i="74"/>
  <c r="GQM37" i="74"/>
  <c r="GQL37" i="74"/>
  <c r="GQK37" i="74"/>
  <c r="GQJ37" i="74"/>
  <c r="GQI37" i="74"/>
  <c r="GQH37" i="74"/>
  <c r="GQG37" i="74"/>
  <c r="GQF37" i="74"/>
  <c r="GQE37" i="74"/>
  <c r="GQD37" i="74"/>
  <c r="GQC37" i="74"/>
  <c r="GQB37" i="74"/>
  <c r="GQA37" i="74"/>
  <c r="GPZ37" i="74"/>
  <c r="GPY37" i="74"/>
  <c r="GPX37" i="74"/>
  <c r="GPW37" i="74"/>
  <c r="GPV37" i="74"/>
  <c r="GPU37" i="74"/>
  <c r="GPT37" i="74"/>
  <c r="GPS37" i="74"/>
  <c r="GPR37" i="74"/>
  <c r="GPQ37" i="74"/>
  <c r="GPP37" i="74"/>
  <c r="GPO37" i="74"/>
  <c r="GPN37" i="74"/>
  <c r="GPM37" i="74"/>
  <c r="GPL37" i="74"/>
  <c r="GPK37" i="74"/>
  <c r="GPJ37" i="74"/>
  <c r="GPI37" i="74"/>
  <c r="GPH37" i="74"/>
  <c r="GPG37" i="74"/>
  <c r="GPF37" i="74"/>
  <c r="GPE37" i="74"/>
  <c r="GPD37" i="74"/>
  <c r="GPC37" i="74"/>
  <c r="GPB37" i="74"/>
  <c r="GPA37" i="74"/>
  <c r="GOZ37" i="74"/>
  <c r="GOY37" i="74"/>
  <c r="GOX37" i="74"/>
  <c r="GOW37" i="74"/>
  <c r="GOV37" i="74"/>
  <c r="GOU37" i="74"/>
  <c r="GOT37" i="74"/>
  <c r="GOS37" i="74"/>
  <c r="GOR37" i="74"/>
  <c r="GOQ37" i="74"/>
  <c r="GOP37" i="74"/>
  <c r="GOO37" i="74"/>
  <c r="GON37" i="74"/>
  <c r="GOM37" i="74"/>
  <c r="GOL37" i="74"/>
  <c r="GOK37" i="74"/>
  <c r="GOJ37" i="74"/>
  <c r="GOI37" i="74"/>
  <c r="GOH37" i="74"/>
  <c r="GOG37" i="74"/>
  <c r="GOF37" i="74"/>
  <c r="GOE37" i="74"/>
  <c r="GOD37" i="74"/>
  <c r="GOC37" i="74"/>
  <c r="GOB37" i="74"/>
  <c r="GOA37" i="74"/>
  <c r="GNZ37" i="74"/>
  <c r="GNY37" i="74"/>
  <c r="GNX37" i="74"/>
  <c r="GNW37" i="74"/>
  <c r="GNV37" i="74"/>
  <c r="GNU37" i="74"/>
  <c r="GNT37" i="74"/>
  <c r="GNS37" i="74"/>
  <c r="GNR37" i="74"/>
  <c r="GNQ37" i="74"/>
  <c r="GNP37" i="74"/>
  <c r="GNO37" i="74"/>
  <c r="GNN37" i="74"/>
  <c r="GNM37" i="74"/>
  <c r="GNL37" i="74"/>
  <c r="GNK37" i="74"/>
  <c r="GNJ37" i="74"/>
  <c r="GNI37" i="74"/>
  <c r="GNH37" i="74"/>
  <c r="GNG37" i="74"/>
  <c r="GNF37" i="74"/>
  <c r="GNE37" i="74"/>
  <c r="GND37" i="74"/>
  <c r="GNC37" i="74"/>
  <c r="GNB37" i="74"/>
  <c r="GNA37" i="74"/>
  <c r="GMZ37" i="74"/>
  <c r="GMY37" i="74"/>
  <c r="GMX37" i="74"/>
  <c r="GMW37" i="74"/>
  <c r="GMV37" i="74"/>
  <c r="GMU37" i="74"/>
  <c r="GMT37" i="74"/>
  <c r="GMS37" i="74"/>
  <c r="GMR37" i="74"/>
  <c r="GMQ37" i="74"/>
  <c r="GMP37" i="74"/>
  <c r="GMO37" i="74"/>
  <c r="GMN37" i="74"/>
  <c r="GMM37" i="74"/>
  <c r="GML37" i="74"/>
  <c r="GMK37" i="74"/>
  <c r="GMJ37" i="74"/>
  <c r="GMI37" i="74"/>
  <c r="GMH37" i="74"/>
  <c r="GMG37" i="74"/>
  <c r="GMF37" i="74"/>
  <c r="GME37" i="74"/>
  <c r="GMD37" i="74"/>
  <c r="GMC37" i="74"/>
  <c r="GMB37" i="74"/>
  <c r="GMA37" i="74"/>
  <c r="GLZ37" i="74"/>
  <c r="GLY37" i="74"/>
  <c r="GLX37" i="74"/>
  <c r="GLW37" i="74"/>
  <c r="GLV37" i="74"/>
  <c r="GLU37" i="74"/>
  <c r="GLT37" i="74"/>
  <c r="GLS37" i="74"/>
  <c r="GLR37" i="74"/>
  <c r="GLQ37" i="74"/>
  <c r="GLP37" i="74"/>
  <c r="GLO37" i="74"/>
  <c r="GLN37" i="74"/>
  <c r="GLM37" i="74"/>
  <c r="GLL37" i="74"/>
  <c r="GLK37" i="74"/>
  <c r="GLJ37" i="74"/>
  <c r="GLI37" i="74"/>
  <c r="GLH37" i="74"/>
  <c r="GLG37" i="74"/>
  <c r="GLF37" i="74"/>
  <c r="GLE37" i="74"/>
  <c r="GLD37" i="74"/>
  <c r="GLC37" i="74"/>
  <c r="GLB37" i="74"/>
  <c r="GLA37" i="74"/>
  <c r="GKZ37" i="74"/>
  <c r="GKY37" i="74"/>
  <c r="GKX37" i="74"/>
  <c r="GKW37" i="74"/>
  <c r="GKV37" i="74"/>
  <c r="GKU37" i="74"/>
  <c r="GKT37" i="74"/>
  <c r="GKS37" i="74"/>
  <c r="GKR37" i="74"/>
  <c r="GKQ37" i="74"/>
  <c r="GKP37" i="74"/>
  <c r="GKO37" i="74"/>
  <c r="GKN37" i="74"/>
  <c r="GKM37" i="74"/>
  <c r="GKL37" i="74"/>
  <c r="GKK37" i="74"/>
  <c r="GKJ37" i="74"/>
  <c r="GKI37" i="74"/>
  <c r="GKH37" i="74"/>
  <c r="GKG37" i="74"/>
  <c r="GKF37" i="74"/>
  <c r="GKE37" i="74"/>
  <c r="GKD37" i="74"/>
  <c r="GKC37" i="74"/>
  <c r="GKB37" i="74"/>
  <c r="GKA37" i="74"/>
  <c r="GJZ37" i="74"/>
  <c r="GJY37" i="74"/>
  <c r="GJX37" i="74"/>
  <c r="GJW37" i="74"/>
  <c r="GJV37" i="74"/>
  <c r="GJU37" i="74"/>
  <c r="GJT37" i="74"/>
  <c r="GJS37" i="74"/>
  <c r="GJR37" i="74"/>
  <c r="GJQ37" i="74"/>
  <c r="GJP37" i="74"/>
  <c r="GJO37" i="74"/>
  <c r="GJN37" i="74"/>
  <c r="GJM37" i="74"/>
  <c r="GJL37" i="74"/>
  <c r="GJK37" i="74"/>
  <c r="GJJ37" i="74"/>
  <c r="GJI37" i="74"/>
  <c r="GJH37" i="74"/>
  <c r="GJG37" i="74"/>
  <c r="GJF37" i="74"/>
  <c r="GJE37" i="74"/>
  <c r="GJD37" i="74"/>
  <c r="GJC37" i="74"/>
  <c r="GJB37" i="74"/>
  <c r="GJA37" i="74"/>
  <c r="GIZ37" i="74"/>
  <c r="GIY37" i="74"/>
  <c r="GIX37" i="74"/>
  <c r="GIW37" i="74"/>
  <c r="GIV37" i="74"/>
  <c r="GIU37" i="74"/>
  <c r="GIT37" i="74"/>
  <c r="GIS37" i="74"/>
  <c r="GIR37" i="74"/>
  <c r="GIQ37" i="74"/>
  <c r="GIP37" i="74"/>
  <c r="GIO37" i="74"/>
  <c r="GIN37" i="74"/>
  <c r="GIM37" i="74"/>
  <c r="GIL37" i="74"/>
  <c r="GIK37" i="74"/>
  <c r="GIJ37" i="74"/>
  <c r="GII37" i="74"/>
  <c r="GIH37" i="74"/>
  <c r="GIG37" i="74"/>
  <c r="GIF37" i="74"/>
  <c r="GIE37" i="74"/>
  <c r="GID37" i="74"/>
  <c r="GIC37" i="74"/>
  <c r="GIB37" i="74"/>
  <c r="GIA37" i="74"/>
  <c r="GHZ37" i="74"/>
  <c r="GHY37" i="74"/>
  <c r="GHX37" i="74"/>
  <c r="GHW37" i="74"/>
  <c r="GHV37" i="74"/>
  <c r="GHU37" i="74"/>
  <c r="GHT37" i="74"/>
  <c r="GHS37" i="74"/>
  <c r="GHR37" i="74"/>
  <c r="GHQ37" i="74"/>
  <c r="GHP37" i="74"/>
  <c r="GHO37" i="74"/>
  <c r="GHN37" i="74"/>
  <c r="GHM37" i="74"/>
  <c r="GHL37" i="74"/>
  <c r="GHK37" i="74"/>
  <c r="GHJ37" i="74"/>
  <c r="GHI37" i="74"/>
  <c r="GHH37" i="74"/>
  <c r="GHG37" i="74"/>
  <c r="GHF37" i="74"/>
  <c r="GHE37" i="74"/>
  <c r="GHD37" i="74"/>
  <c r="GHC37" i="74"/>
  <c r="GHB37" i="74"/>
  <c r="GHA37" i="74"/>
  <c r="GGZ37" i="74"/>
  <c r="GGY37" i="74"/>
  <c r="GGX37" i="74"/>
  <c r="GGW37" i="74"/>
  <c r="GGV37" i="74"/>
  <c r="GGU37" i="74"/>
  <c r="GGT37" i="74"/>
  <c r="GGS37" i="74"/>
  <c r="GGR37" i="74"/>
  <c r="GGQ37" i="74"/>
  <c r="GGP37" i="74"/>
  <c r="GGO37" i="74"/>
  <c r="GGN37" i="74"/>
  <c r="GGM37" i="74"/>
  <c r="GGL37" i="74"/>
  <c r="GGK37" i="74"/>
  <c r="GGJ37" i="74"/>
  <c r="GGI37" i="74"/>
  <c r="GGH37" i="74"/>
  <c r="GGG37" i="74"/>
  <c r="GGF37" i="74"/>
  <c r="GGE37" i="74"/>
  <c r="GGD37" i="74"/>
  <c r="GGC37" i="74"/>
  <c r="GGB37" i="74"/>
  <c r="GGA37" i="74"/>
  <c r="GFZ37" i="74"/>
  <c r="GFY37" i="74"/>
  <c r="GFX37" i="74"/>
  <c r="GFW37" i="74"/>
  <c r="GFV37" i="74"/>
  <c r="GFU37" i="74"/>
  <c r="GFT37" i="74"/>
  <c r="GFS37" i="74"/>
  <c r="GFR37" i="74"/>
  <c r="GFQ37" i="74"/>
  <c r="GFP37" i="74"/>
  <c r="GFO37" i="74"/>
  <c r="GFN37" i="74"/>
  <c r="GFM37" i="74"/>
  <c r="GFL37" i="74"/>
  <c r="GFK37" i="74"/>
  <c r="GFJ37" i="74"/>
  <c r="GFI37" i="74"/>
  <c r="GFH37" i="74"/>
  <c r="GFG37" i="74"/>
  <c r="GFF37" i="74"/>
  <c r="GFE37" i="74"/>
  <c r="GFD37" i="74"/>
  <c r="GFC37" i="74"/>
  <c r="GFB37" i="74"/>
  <c r="GFA37" i="74"/>
  <c r="GEZ37" i="74"/>
  <c r="GEY37" i="74"/>
  <c r="GEX37" i="74"/>
  <c r="GEW37" i="74"/>
  <c r="GEV37" i="74"/>
  <c r="GEU37" i="74"/>
  <c r="GET37" i="74"/>
  <c r="GES37" i="74"/>
  <c r="GER37" i="74"/>
  <c r="GEQ37" i="74"/>
  <c r="GEP37" i="74"/>
  <c r="GEO37" i="74"/>
  <c r="GEN37" i="74"/>
  <c r="GEM37" i="74"/>
  <c r="GEL37" i="74"/>
  <c r="GEK37" i="74"/>
  <c r="GEJ37" i="74"/>
  <c r="GEI37" i="74"/>
  <c r="GEH37" i="74"/>
  <c r="GEG37" i="74"/>
  <c r="GEF37" i="74"/>
  <c r="GEE37" i="74"/>
  <c r="GED37" i="74"/>
  <c r="GEC37" i="74"/>
  <c r="GEB37" i="74"/>
  <c r="GEA37" i="74"/>
  <c r="GDZ37" i="74"/>
  <c r="GDY37" i="74"/>
  <c r="GDX37" i="74"/>
  <c r="GDW37" i="74"/>
  <c r="GDV37" i="74"/>
  <c r="GDU37" i="74"/>
  <c r="GDT37" i="74"/>
  <c r="GDS37" i="74"/>
  <c r="GDR37" i="74"/>
  <c r="GDQ37" i="74"/>
  <c r="GDP37" i="74"/>
  <c r="GDO37" i="74"/>
  <c r="GDN37" i="74"/>
  <c r="GDM37" i="74"/>
  <c r="GDL37" i="74"/>
  <c r="GDK37" i="74"/>
  <c r="GDJ37" i="74"/>
  <c r="GDI37" i="74"/>
  <c r="GDH37" i="74"/>
  <c r="GDG37" i="74"/>
  <c r="GDF37" i="74"/>
  <c r="GDE37" i="74"/>
  <c r="GDD37" i="74"/>
  <c r="GDC37" i="74"/>
  <c r="GDB37" i="74"/>
  <c r="GDA37" i="74"/>
  <c r="GCZ37" i="74"/>
  <c r="GCY37" i="74"/>
  <c r="GCX37" i="74"/>
  <c r="GCW37" i="74"/>
  <c r="GCV37" i="74"/>
  <c r="GCU37" i="74"/>
  <c r="GCT37" i="74"/>
  <c r="GCS37" i="74"/>
  <c r="GCR37" i="74"/>
  <c r="GCQ37" i="74"/>
  <c r="GCP37" i="74"/>
  <c r="GCO37" i="74"/>
  <c r="GCN37" i="74"/>
  <c r="GCM37" i="74"/>
  <c r="GCL37" i="74"/>
  <c r="GCK37" i="74"/>
  <c r="GCJ37" i="74"/>
  <c r="GCI37" i="74"/>
  <c r="GCH37" i="74"/>
  <c r="GCG37" i="74"/>
  <c r="GCF37" i="74"/>
  <c r="GCE37" i="74"/>
  <c r="GCD37" i="74"/>
  <c r="GCC37" i="74"/>
  <c r="GCB37" i="74"/>
  <c r="GCA37" i="74"/>
  <c r="GBZ37" i="74"/>
  <c r="GBY37" i="74"/>
  <c r="GBX37" i="74"/>
  <c r="GBW37" i="74"/>
  <c r="GBV37" i="74"/>
  <c r="GBU37" i="74"/>
  <c r="GBT37" i="74"/>
  <c r="GBS37" i="74"/>
  <c r="GBR37" i="74"/>
  <c r="GBQ37" i="74"/>
  <c r="GBP37" i="74"/>
  <c r="GBO37" i="74"/>
  <c r="GBN37" i="74"/>
  <c r="GBM37" i="74"/>
  <c r="GBL37" i="74"/>
  <c r="GBK37" i="74"/>
  <c r="GBJ37" i="74"/>
  <c r="GBI37" i="74"/>
  <c r="GBH37" i="74"/>
  <c r="GBG37" i="74"/>
  <c r="GBF37" i="74"/>
  <c r="GBE37" i="74"/>
  <c r="GBD37" i="74"/>
  <c r="GBC37" i="74"/>
  <c r="GBB37" i="74"/>
  <c r="GBA37" i="74"/>
  <c r="GAZ37" i="74"/>
  <c r="GAY37" i="74"/>
  <c r="GAX37" i="74"/>
  <c r="GAW37" i="74"/>
  <c r="GAV37" i="74"/>
  <c r="GAU37" i="74"/>
  <c r="GAT37" i="74"/>
  <c r="GAS37" i="74"/>
  <c r="GAR37" i="74"/>
  <c r="GAQ37" i="74"/>
  <c r="GAP37" i="74"/>
  <c r="GAO37" i="74"/>
  <c r="GAN37" i="74"/>
  <c r="GAM37" i="74"/>
  <c r="GAL37" i="74"/>
  <c r="GAK37" i="74"/>
  <c r="GAJ37" i="74"/>
  <c r="GAI37" i="74"/>
  <c r="GAH37" i="74"/>
  <c r="GAG37" i="74"/>
  <c r="GAF37" i="74"/>
  <c r="GAE37" i="74"/>
  <c r="GAD37" i="74"/>
  <c r="GAC37" i="74"/>
  <c r="GAB37" i="74"/>
  <c r="GAA37" i="74"/>
  <c r="FZZ37" i="74"/>
  <c r="FZY37" i="74"/>
  <c r="FZX37" i="74"/>
  <c r="FZW37" i="74"/>
  <c r="FZV37" i="74"/>
  <c r="FZU37" i="74"/>
  <c r="FZT37" i="74"/>
  <c r="FZS37" i="74"/>
  <c r="FZR37" i="74"/>
  <c r="FZQ37" i="74"/>
  <c r="FZP37" i="74"/>
  <c r="FZO37" i="74"/>
  <c r="FZN37" i="74"/>
  <c r="FZM37" i="74"/>
  <c r="FZL37" i="74"/>
  <c r="FZK37" i="74"/>
  <c r="FZJ37" i="74"/>
  <c r="FZI37" i="74"/>
  <c r="FZH37" i="74"/>
  <c r="FZG37" i="74"/>
  <c r="FZF37" i="74"/>
  <c r="FZE37" i="74"/>
  <c r="FZD37" i="74"/>
  <c r="FZC37" i="74"/>
  <c r="FZB37" i="74"/>
  <c r="FZA37" i="74"/>
  <c r="FYZ37" i="74"/>
  <c r="FYY37" i="74"/>
  <c r="FYX37" i="74"/>
  <c r="FYW37" i="74"/>
  <c r="FYV37" i="74"/>
  <c r="FYU37" i="74"/>
  <c r="FYT37" i="74"/>
  <c r="FYS37" i="74"/>
  <c r="FYR37" i="74"/>
  <c r="FYQ37" i="74"/>
  <c r="FYP37" i="74"/>
  <c r="FYO37" i="74"/>
  <c r="FYN37" i="74"/>
  <c r="FYM37" i="74"/>
  <c r="FYL37" i="74"/>
  <c r="FYK37" i="74"/>
  <c r="FYJ37" i="74"/>
  <c r="FYI37" i="74"/>
  <c r="FYH37" i="74"/>
  <c r="FYG37" i="74"/>
  <c r="FYF37" i="74"/>
  <c r="FYE37" i="74"/>
  <c r="FYD37" i="74"/>
  <c r="FYC37" i="74"/>
  <c r="FYB37" i="74"/>
  <c r="FYA37" i="74"/>
  <c r="FXZ37" i="74"/>
  <c r="FXY37" i="74"/>
  <c r="FXX37" i="74"/>
  <c r="FXW37" i="74"/>
  <c r="FXV37" i="74"/>
  <c r="FXU37" i="74"/>
  <c r="FXT37" i="74"/>
  <c r="FXS37" i="74"/>
  <c r="FXR37" i="74"/>
  <c r="FXQ37" i="74"/>
  <c r="FXP37" i="74"/>
  <c r="FXO37" i="74"/>
  <c r="FXN37" i="74"/>
  <c r="FXM37" i="74"/>
  <c r="FXL37" i="74"/>
  <c r="FXK37" i="74"/>
  <c r="FXJ37" i="74"/>
  <c r="FXI37" i="74"/>
  <c r="FXH37" i="74"/>
  <c r="FXG37" i="74"/>
  <c r="FXF37" i="74"/>
  <c r="FXE37" i="74"/>
  <c r="FXD37" i="74"/>
  <c r="FXC37" i="74"/>
  <c r="FXB37" i="74"/>
  <c r="FXA37" i="74"/>
  <c r="FWZ37" i="74"/>
  <c r="FWY37" i="74"/>
  <c r="FWX37" i="74"/>
  <c r="FWW37" i="74"/>
  <c r="FWV37" i="74"/>
  <c r="FWU37" i="74"/>
  <c r="FWT37" i="74"/>
  <c r="FWS37" i="74"/>
  <c r="FWR37" i="74"/>
  <c r="FWQ37" i="74"/>
  <c r="FWP37" i="74"/>
  <c r="FWO37" i="74"/>
  <c r="FWN37" i="74"/>
  <c r="FWM37" i="74"/>
  <c r="FWL37" i="74"/>
  <c r="FWK37" i="74"/>
  <c r="FWJ37" i="74"/>
  <c r="FWI37" i="74"/>
  <c r="FWH37" i="74"/>
  <c r="FWG37" i="74"/>
  <c r="FWF37" i="74"/>
  <c r="FWE37" i="74"/>
  <c r="FWD37" i="74"/>
  <c r="FWC37" i="74"/>
  <c r="FWB37" i="74"/>
  <c r="FWA37" i="74"/>
  <c r="FVZ37" i="74"/>
  <c r="FVY37" i="74"/>
  <c r="FVX37" i="74"/>
  <c r="FVW37" i="74"/>
  <c r="FVV37" i="74"/>
  <c r="FVU37" i="74"/>
  <c r="FVT37" i="74"/>
  <c r="FVS37" i="74"/>
  <c r="FVR37" i="74"/>
  <c r="FVQ37" i="74"/>
  <c r="FVP37" i="74"/>
  <c r="FVO37" i="74"/>
  <c r="FVN37" i="74"/>
  <c r="FVM37" i="74"/>
  <c r="FVL37" i="74"/>
  <c r="FVK37" i="74"/>
  <c r="FVJ37" i="74"/>
  <c r="FVI37" i="74"/>
  <c r="FVH37" i="74"/>
  <c r="FVG37" i="74"/>
  <c r="FVF37" i="74"/>
  <c r="FVE37" i="74"/>
  <c r="FVD37" i="74"/>
  <c r="FVC37" i="74"/>
  <c r="FVB37" i="74"/>
  <c r="FVA37" i="74"/>
  <c r="FUZ37" i="74"/>
  <c r="FUY37" i="74"/>
  <c r="FUX37" i="74"/>
  <c r="FUW37" i="74"/>
  <c r="FUV37" i="74"/>
  <c r="FUU37" i="74"/>
  <c r="FUT37" i="74"/>
  <c r="FUS37" i="74"/>
  <c r="FUR37" i="74"/>
  <c r="FUQ37" i="74"/>
  <c r="FUP37" i="74"/>
  <c r="FUO37" i="74"/>
  <c r="FUN37" i="74"/>
  <c r="FUM37" i="74"/>
  <c r="FUL37" i="74"/>
  <c r="FUK37" i="74"/>
  <c r="FUJ37" i="74"/>
  <c r="FUI37" i="74"/>
  <c r="FUH37" i="74"/>
  <c r="FUG37" i="74"/>
  <c r="FUF37" i="74"/>
  <c r="FUE37" i="74"/>
  <c r="FUD37" i="74"/>
  <c r="FUC37" i="74"/>
  <c r="FUB37" i="74"/>
  <c r="FUA37" i="74"/>
  <c r="FTZ37" i="74"/>
  <c r="FTY37" i="74"/>
  <c r="FTX37" i="74"/>
  <c r="FTW37" i="74"/>
  <c r="FTV37" i="74"/>
  <c r="FTU37" i="74"/>
  <c r="FTT37" i="74"/>
  <c r="FTS37" i="74"/>
  <c r="FTR37" i="74"/>
  <c r="FTQ37" i="74"/>
  <c r="FTP37" i="74"/>
  <c r="FTO37" i="74"/>
  <c r="FTN37" i="74"/>
  <c r="FTM37" i="74"/>
  <c r="FTL37" i="74"/>
  <c r="FTK37" i="74"/>
  <c r="FTJ37" i="74"/>
  <c r="FTI37" i="74"/>
  <c r="FTH37" i="74"/>
  <c r="FTG37" i="74"/>
  <c r="FTF37" i="74"/>
  <c r="FTE37" i="74"/>
  <c r="FTD37" i="74"/>
  <c r="FTC37" i="74"/>
  <c r="FTB37" i="74"/>
  <c r="FTA37" i="74"/>
  <c r="FSZ37" i="74"/>
  <c r="FSY37" i="74"/>
  <c r="FSX37" i="74"/>
  <c r="FSW37" i="74"/>
  <c r="FSV37" i="74"/>
  <c r="FSU37" i="74"/>
  <c r="FST37" i="74"/>
  <c r="FSS37" i="74"/>
  <c r="FSR37" i="74"/>
  <c r="FSQ37" i="74"/>
  <c r="FSP37" i="74"/>
  <c r="FSO37" i="74"/>
  <c r="FSN37" i="74"/>
  <c r="FSM37" i="74"/>
  <c r="FSL37" i="74"/>
  <c r="FSK37" i="74"/>
  <c r="FSJ37" i="74"/>
  <c r="FSI37" i="74"/>
  <c r="FSH37" i="74"/>
  <c r="FSG37" i="74"/>
  <c r="FSF37" i="74"/>
  <c r="FSE37" i="74"/>
  <c r="FSD37" i="74"/>
  <c r="FSC37" i="74"/>
  <c r="FSB37" i="74"/>
  <c r="FSA37" i="74"/>
  <c r="FRZ37" i="74"/>
  <c r="FRY37" i="74"/>
  <c r="FRX37" i="74"/>
  <c r="FRW37" i="74"/>
  <c r="FRV37" i="74"/>
  <c r="FRU37" i="74"/>
  <c r="FRT37" i="74"/>
  <c r="FRS37" i="74"/>
  <c r="FRR37" i="74"/>
  <c r="FRQ37" i="74"/>
  <c r="FRP37" i="74"/>
  <c r="FRO37" i="74"/>
  <c r="FRN37" i="74"/>
  <c r="FRM37" i="74"/>
  <c r="FRL37" i="74"/>
  <c r="FRK37" i="74"/>
  <c r="FRJ37" i="74"/>
  <c r="FRI37" i="74"/>
  <c r="FRH37" i="74"/>
  <c r="FRG37" i="74"/>
  <c r="FRF37" i="74"/>
  <c r="FRE37" i="74"/>
  <c r="FRD37" i="74"/>
  <c r="FRC37" i="74"/>
  <c r="FRB37" i="74"/>
  <c r="FRA37" i="74"/>
  <c r="FQZ37" i="74"/>
  <c r="FQY37" i="74"/>
  <c r="FQX37" i="74"/>
  <c r="FQW37" i="74"/>
  <c r="FQV37" i="74"/>
  <c r="FQU37" i="74"/>
  <c r="FQT37" i="74"/>
  <c r="FQS37" i="74"/>
  <c r="FQR37" i="74"/>
  <c r="FQQ37" i="74"/>
  <c r="FQP37" i="74"/>
  <c r="FQO37" i="74"/>
  <c r="FQN37" i="74"/>
  <c r="FQM37" i="74"/>
  <c r="FQL37" i="74"/>
  <c r="FQK37" i="74"/>
  <c r="FQJ37" i="74"/>
  <c r="FQI37" i="74"/>
  <c r="FQH37" i="74"/>
  <c r="FQG37" i="74"/>
  <c r="FQF37" i="74"/>
  <c r="FQE37" i="74"/>
  <c r="FQD37" i="74"/>
  <c r="FQC37" i="74"/>
  <c r="FQB37" i="74"/>
  <c r="FQA37" i="74"/>
  <c r="FPZ37" i="74"/>
  <c r="FPY37" i="74"/>
  <c r="FPX37" i="74"/>
  <c r="FPW37" i="74"/>
  <c r="FPV37" i="74"/>
  <c r="FPU37" i="74"/>
  <c r="FPT37" i="74"/>
  <c r="FPS37" i="74"/>
  <c r="FPR37" i="74"/>
  <c r="FPQ37" i="74"/>
  <c r="FPP37" i="74"/>
  <c r="FPO37" i="74"/>
  <c r="FPN37" i="74"/>
  <c r="FPM37" i="74"/>
  <c r="FPL37" i="74"/>
  <c r="FPK37" i="74"/>
  <c r="FPJ37" i="74"/>
  <c r="FPI37" i="74"/>
  <c r="FPH37" i="74"/>
  <c r="FPG37" i="74"/>
  <c r="FPF37" i="74"/>
  <c r="FPE37" i="74"/>
  <c r="FPD37" i="74"/>
  <c r="FPC37" i="74"/>
  <c r="FPB37" i="74"/>
  <c r="FPA37" i="74"/>
  <c r="FOZ37" i="74"/>
  <c r="FOY37" i="74"/>
  <c r="FOX37" i="74"/>
  <c r="FOW37" i="74"/>
  <c r="FOV37" i="74"/>
  <c r="FOU37" i="74"/>
  <c r="FOT37" i="74"/>
  <c r="FOS37" i="74"/>
  <c r="FOR37" i="74"/>
  <c r="FOQ37" i="74"/>
  <c r="FOP37" i="74"/>
  <c r="FOO37" i="74"/>
  <c r="FON37" i="74"/>
  <c r="FOM37" i="74"/>
  <c r="FOL37" i="74"/>
  <c r="FOK37" i="74"/>
  <c r="FOJ37" i="74"/>
  <c r="FOI37" i="74"/>
  <c r="FOH37" i="74"/>
  <c r="FOG37" i="74"/>
  <c r="FOF37" i="74"/>
  <c r="FOE37" i="74"/>
  <c r="FOD37" i="74"/>
  <c r="FOC37" i="74"/>
  <c r="FOB37" i="74"/>
  <c r="FOA37" i="74"/>
  <c r="FNZ37" i="74"/>
  <c r="FNY37" i="74"/>
  <c r="FNX37" i="74"/>
  <c r="FNW37" i="74"/>
  <c r="FNV37" i="74"/>
  <c r="FNU37" i="74"/>
  <c r="FNT37" i="74"/>
  <c r="FNS37" i="74"/>
  <c r="FNR37" i="74"/>
  <c r="FNQ37" i="74"/>
  <c r="FNP37" i="74"/>
  <c r="FNO37" i="74"/>
  <c r="FNN37" i="74"/>
  <c r="FNM37" i="74"/>
  <c r="FNL37" i="74"/>
  <c r="FNK37" i="74"/>
  <c r="FNJ37" i="74"/>
  <c r="FNI37" i="74"/>
  <c r="FNH37" i="74"/>
  <c r="FNG37" i="74"/>
  <c r="FNF37" i="74"/>
  <c r="FNE37" i="74"/>
  <c r="FND37" i="74"/>
  <c r="FNC37" i="74"/>
  <c r="FNB37" i="74"/>
  <c r="FNA37" i="74"/>
  <c r="FMZ37" i="74"/>
  <c r="FMY37" i="74"/>
  <c r="FMX37" i="74"/>
  <c r="FMW37" i="74"/>
  <c r="FMV37" i="74"/>
  <c r="FMU37" i="74"/>
  <c r="FMT37" i="74"/>
  <c r="FMS37" i="74"/>
  <c r="FMR37" i="74"/>
  <c r="FMQ37" i="74"/>
  <c r="FMP37" i="74"/>
  <c r="FMO37" i="74"/>
  <c r="FMN37" i="74"/>
  <c r="FMM37" i="74"/>
  <c r="FML37" i="74"/>
  <c r="FMK37" i="74"/>
  <c r="FMJ37" i="74"/>
  <c r="FMI37" i="74"/>
  <c r="FMH37" i="74"/>
  <c r="FMG37" i="74"/>
  <c r="FMF37" i="74"/>
  <c r="FME37" i="74"/>
  <c r="FMD37" i="74"/>
  <c r="FMC37" i="74"/>
  <c r="FMB37" i="74"/>
  <c r="FMA37" i="74"/>
  <c r="FLZ37" i="74"/>
  <c r="FLY37" i="74"/>
  <c r="FLX37" i="74"/>
  <c r="FLW37" i="74"/>
  <c r="FLV37" i="74"/>
  <c r="FLU37" i="74"/>
  <c r="FLT37" i="74"/>
  <c r="FLS37" i="74"/>
  <c r="FLR37" i="74"/>
  <c r="FLQ37" i="74"/>
  <c r="FLP37" i="74"/>
  <c r="FLO37" i="74"/>
  <c r="FLN37" i="74"/>
  <c r="FLM37" i="74"/>
  <c r="FLL37" i="74"/>
  <c r="FLK37" i="74"/>
  <c r="FLJ37" i="74"/>
  <c r="FLI37" i="74"/>
  <c r="FLH37" i="74"/>
  <c r="FLG37" i="74"/>
  <c r="FLF37" i="74"/>
  <c r="FLE37" i="74"/>
  <c r="FLD37" i="74"/>
  <c r="FLC37" i="74"/>
  <c r="FLB37" i="74"/>
  <c r="FLA37" i="74"/>
  <c r="FKZ37" i="74"/>
  <c r="FKY37" i="74"/>
  <c r="FKX37" i="74"/>
  <c r="FKW37" i="74"/>
  <c r="FKV37" i="74"/>
  <c r="FKU37" i="74"/>
  <c r="FKT37" i="74"/>
  <c r="FKS37" i="74"/>
  <c r="FKR37" i="74"/>
  <c r="FKQ37" i="74"/>
  <c r="FKP37" i="74"/>
  <c r="FKO37" i="74"/>
  <c r="FKN37" i="74"/>
  <c r="FKM37" i="74"/>
  <c r="FKL37" i="74"/>
  <c r="FKK37" i="74"/>
  <c r="FKJ37" i="74"/>
  <c r="FKI37" i="74"/>
  <c r="FKH37" i="74"/>
  <c r="FKG37" i="74"/>
  <c r="FKF37" i="74"/>
  <c r="FKE37" i="74"/>
  <c r="FKD37" i="74"/>
  <c r="FKC37" i="74"/>
  <c r="FKB37" i="74"/>
  <c r="FKA37" i="74"/>
  <c r="FJZ37" i="74"/>
  <c r="FJY37" i="74"/>
  <c r="FJX37" i="74"/>
  <c r="FJW37" i="74"/>
  <c r="FJV37" i="74"/>
  <c r="FJU37" i="74"/>
  <c r="FJT37" i="74"/>
  <c r="FJS37" i="74"/>
  <c r="FJR37" i="74"/>
  <c r="FJQ37" i="74"/>
  <c r="FJP37" i="74"/>
  <c r="FJO37" i="74"/>
  <c r="FJN37" i="74"/>
  <c r="FJM37" i="74"/>
  <c r="FJL37" i="74"/>
  <c r="FJK37" i="74"/>
  <c r="FJJ37" i="74"/>
  <c r="FJI37" i="74"/>
  <c r="FJH37" i="74"/>
  <c r="FJG37" i="74"/>
  <c r="FJF37" i="74"/>
  <c r="FJE37" i="74"/>
  <c r="FJD37" i="74"/>
  <c r="FJC37" i="74"/>
  <c r="FJB37" i="74"/>
  <c r="FJA37" i="74"/>
  <c r="FIZ37" i="74"/>
  <c r="FIY37" i="74"/>
  <c r="FIX37" i="74"/>
  <c r="FIW37" i="74"/>
  <c r="FIV37" i="74"/>
  <c r="FIU37" i="74"/>
  <c r="FIT37" i="74"/>
  <c r="FIS37" i="74"/>
  <c r="FIR37" i="74"/>
  <c r="FIQ37" i="74"/>
  <c r="FIP37" i="74"/>
  <c r="FIO37" i="74"/>
  <c r="FIN37" i="74"/>
  <c r="FIM37" i="74"/>
  <c r="FIL37" i="74"/>
  <c r="FIK37" i="74"/>
  <c r="FIJ37" i="74"/>
  <c r="FII37" i="74"/>
  <c r="FIH37" i="74"/>
  <c r="FIG37" i="74"/>
  <c r="FIF37" i="74"/>
  <c r="FIE37" i="74"/>
  <c r="FID37" i="74"/>
  <c r="FIC37" i="74"/>
  <c r="FIB37" i="74"/>
  <c r="FIA37" i="74"/>
  <c r="FHZ37" i="74"/>
  <c r="FHY37" i="74"/>
  <c r="FHX37" i="74"/>
  <c r="FHW37" i="74"/>
  <c r="FHV37" i="74"/>
  <c r="FHU37" i="74"/>
  <c r="FHT37" i="74"/>
  <c r="FHS37" i="74"/>
  <c r="FHR37" i="74"/>
  <c r="FHQ37" i="74"/>
  <c r="FHP37" i="74"/>
  <c r="FHO37" i="74"/>
  <c r="FHN37" i="74"/>
  <c r="FHM37" i="74"/>
  <c r="FHL37" i="74"/>
  <c r="FHK37" i="74"/>
  <c r="FHJ37" i="74"/>
  <c r="FHI37" i="74"/>
  <c r="FHH37" i="74"/>
  <c r="FHG37" i="74"/>
  <c r="FHF37" i="74"/>
  <c r="FHE37" i="74"/>
  <c r="FHD37" i="74"/>
  <c r="FHC37" i="74"/>
  <c r="FHB37" i="74"/>
  <c r="FHA37" i="74"/>
  <c r="FGZ37" i="74"/>
  <c r="FGY37" i="74"/>
  <c r="FGX37" i="74"/>
  <c r="FGW37" i="74"/>
  <c r="FGV37" i="74"/>
  <c r="FGU37" i="74"/>
  <c r="FGT37" i="74"/>
  <c r="FGS37" i="74"/>
  <c r="FGR37" i="74"/>
  <c r="FGQ37" i="74"/>
  <c r="FGP37" i="74"/>
  <c r="FGO37" i="74"/>
  <c r="FGN37" i="74"/>
  <c r="FGM37" i="74"/>
  <c r="FGL37" i="74"/>
  <c r="FGK37" i="74"/>
  <c r="FGJ37" i="74"/>
  <c r="FGI37" i="74"/>
  <c r="FGH37" i="74"/>
  <c r="FGG37" i="74"/>
  <c r="FGF37" i="74"/>
  <c r="FGE37" i="74"/>
  <c r="FGD37" i="74"/>
  <c r="FGC37" i="74"/>
  <c r="FGB37" i="74"/>
  <c r="FGA37" i="74"/>
  <c r="FFZ37" i="74"/>
  <c r="FFY37" i="74"/>
  <c r="FFX37" i="74"/>
  <c r="FFW37" i="74"/>
  <c r="FFV37" i="74"/>
  <c r="FFU37" i="74"/>
  <c r="FFT37" i="74"/>
  <c r="FFS37" i="74"/>
  <c r="FFR37" i="74"/>
  <c r="FFQ37" i="74"/>
  <c r="FFP37" i="74"/>
  <c r="FFO37" i="74"/>
  <c r="FFN37" i="74"/>
  <c r="FFM37" i="74"/>
  <c r="FFL37" i="74"/>
  <c r="FFK37" i="74"/>
  <c r="FFJ37" i="74"/>
  <c r="FFI37" i="74"/>
  <c r="FFH37" i="74"/>
  <c r="FFG37" i="74"/>
  <c r="FFF37" i="74"/>
  <c r="FFE37" i="74"/>
  <c r="FFD37" i="74"/>
  <c r="FFC37" i="74"/>
  <c r="FFB37" i="74"/>
  <c r="FFA37" i="74"/>
  <c r="FEZ37" i="74"/>
  <c r="FEY37" i="74"/>
  <c r="FEX37" i="74"/>
  <c r="FEW37" i="74"/>
  <c r="FEV37" i="74"/>
  <c r="FEU37" i="74"/>
  <c r="FET37" i="74"/>
  <c r="FES37" i="74"/>
  <c r="FER37" i="74"/>
  <c r="FEQ37" i="74"/>
  <c r="FEP37" i="74"/>
  <c r="FEO37" i="74"/>
  <c r="FEN37" i="74"/>
  <c r="FEM37" i="74"/>
  <c r="FEL37" i="74"/>
  <c r="FEK37" i="74"/>
  <c r="FEJ37" i="74"/>
  <c r="FEI37" i="74"/>
  <c r="FEH37" i="74"/>
  <c r="FEG37" i="74"/>
  <c r="FEF37" i="74"/>
  <c r="FEE37" i="74"/>
  <c r="FED37" i="74"/>
  <c r="FEC37" i="74"/>
  <c r="FEB37" i="74"/>
  <c r="FEA37" i="74"/>
  <c r="FDZ37" i="74"/>
  <c r="FDY37" i="74"/>
  <c r="FDX37" i="74"/>
  <c r="FDW37" i="74"/>
  <c r="FDV37" i="74"/>
  <c r="FDU37" i="74"/>
  <c r="FDT37" i="74"/>
  <c r="FDS37" i="74"/>
  <c r="FDR37" i="74"/>
  <c r="FDQ37" i="74"/>
  <c r="FDP37" i="74"/>
  <c r="FDO37" i="74"/>
  <c r="FDN37" i="74"/>
  <c r="FDM37" i="74"/>
  <c r="FDL37" i="74"/>
  <c r="FDK37" i="74"/>
  <c r="FDJ37" i="74"/>
  <c r="FDI37" i="74"/>
  <c r="FDH37" i="74"/>
  <c r="FDG37" i="74"/>
  <c r="FDF37" i="74"/>
  <c r="FDE37" i="74"/>
  <c r="FDD37" i="74"/>
  <c r="FDC37" i="74"/>
  <c r="FDB37" i="74"/>
  <c r="FDA37" i="74"/>
  <c r="FCZ37" i="74"/>
  <c r="FCY37" i="74"/>
  <c r="FCX37" i="74"/>
  <c r="FCW37" i="74"/>
  <c r="FCV37" i="74"/>
  <c r="FCU37" i="74"/>
  <c r="FCT37" i="74"/>
  <c r="FCS37" i="74"/>
  <c r="FCR37" i="74"/>
  <c r="FCQ37" i="74"/>
  <c r="FCP37" i="74"/>
  <c r="FCO37" i="74"/>
  <c r="FCN37" i="74"/>
  <c r="FCM37" i="74"/>
  <c r="FCL37" i="74"/>
  <c r="FCK37" i="74"/>
  <c r="FCJ37" i="74"/>
  <c r="FCI37" i="74"/>
  <c r="FCH37" i="74"/>
  <c r="FCG37" i="74"/>
  <c r="FCF37" i="74"/>
  <c r="FCE37" i="74"/>
  <c r="FCD37" i="74"/>
  <c r="FCC37" i="74"/>
  <c r="FCB37" i="74"/>
  <c r="FCA37" i="74"/>
  <c r="FBZ37" i="74"/>
  <c r="FBY37" i="74"/>
  <c r="FBX37" i="74"/>
  <c r="FBW37" i="74"/>
  <c r="FBV37" i="74"/>
  <c r="FBU37" i="74"/>
  <c r="FBT37" i="74"/>
  <c r="FBS37" i="74"/>
  <c r="FBR37" i="74"/>
  <c r="FBQ37" i="74"/>
  <c r="FBP37" i="74"/>
  <c r="FBO37" i="74"/>
  <c r="FBN37" i="74"/>
  <c r="FBM37" i="74"/>
  <c r="FBL37" i="74"/>
  <c r="FBK37" i="74"/>
  <c r="FBJ37" i="74"/>
  <c r="FBI37" i="74"/>
  <c r="FBH37" i="74"/>
  <c r="FBG37" i="74"/>
  <c r="FBF37" i="74"/>
  <c r="FBE37" i="74"/>
  <c r="FBD37" i="74"/>
  <c r="FBC37" i="74"/>
  <c r="FBB37" i="74"/>
  <c r="FBA37" i="74"/>
  <c r="FAZ37" i="74"/>
  <c r="FAY37" i="74"/>
  <c r="FAX37" i="74"/>
  <c r="FAW37" i="74"/>
  <c r="FAV37" i="74"/>
  <c r="FAU37" i="74"/>
  <c r="FAT37" i="74"/>
  <c r="FAS37" i="74"/>
  <c r="FAR37" i="74"/>
  <c r="FAQ37" i="74"/>
  <c r="FAP37" i="74"/>
  <c r="FAO37" i="74"/>
  <c r="FAN37" i="74"/>
  <c r="FAM37" i="74"/>
  <c r="FAL37" i="74"/>
  <c r="FAK37" i="74"/>
  <c r="FAJ37" i="74"/>
  <c r="FAI37" i="74"/>
  <c r="FAH37" i="74"/>
  <c r="FAG37" i="74"/>
  <c r="FAF37" i="74"/>
  <c r="FAE37" i="74"/>
  <c r="FAD37" i="74"/>
  <c r="FAC37" i="74"/>
  <c r="FAB37" i="74"/>
  <c r="FAA37" i="74"/>
  <c r="EZZ37" i="74"/>
  <c r="EZY37" i="74"/>
  <c r="EZX37" i="74"/>
  <c r="EZW37" i="74"/>
  <c r="EZV37" i="74"/>
  <c r="EZU37" i="74"/>
  <c r="EZT37" i="74"/>
  <c r="EZS37" i="74"/>
  <c r="EZR37" i="74"/>
  <c r="EZQ37" i="74"/>
  <c r="EZP37" i="74"/>
  <c r="EZO37" i="74"/>
  <c r="EZN37" i="74"/>
  <c r="EZM37" i="74"/>
  <c r="EZL37" i="74"/>
  <c r="EZK37" i="74"/>
  <c r="EZJ37" i="74"/>
  <c r="EZI37" i="74"/>
  <c r="EZH37" i="74"/>
  <c r="EZG37" i="74"/>
  <c r="EZF37" i="74"/>
  <c r="EZE37" i="74"/>
  <c r="EZD37" i="74"/>
  <c r="EZC37" i="74"/>
  <c r="EZB37" i="74"/>
  <c r="EZA37" i="74"/>
  <c r="EYZ37" i="74"/>
  <c r="EYY37" i="74"/>
  <c r="EYX37" i="74"/>
  <c r="EYW37" i="74"/>
  <c r="EYV37" i="74"/>
  <c r="EYU37" i="74"/>
  <c r="EYT37" i="74"/>
  <c r="EYS37" i="74"/>
  <c r="EYR37" i="74"/>
  <c r="EYQ37" i="74"/>
  <c r="EYP37" i="74"/>
  <c r="EYO37" i="74"/>
  <c r="EYN37" i="74"/>
  <c r="EYM37" i="74"/>
  <c r="EYL37" i="74"/>
  <c r="EYK37" i="74"/>
  <c r="EYJ37" i="74"/>
  <c r="EYI37" i="74"/>
  <c r="EYH37" i="74"/>
  <c r="EYG37" i="74"/>
  <c r="EYF37" i="74"/>
  <c r="EYE37" i="74"/>
  <c r="EYD37" i="74"/>
  <c r="EYC37" i="74"/>
  <c r="EYB37" i="74"/>
  <c r="EYA37" i="74"/>
  <c r="EXZ37" i="74"/>
  <c r="EXY37" i="74"/>
  <c r="EXX37" i="74"/>
  <c r="EXW37" i="74"/>
  <c r="EXV37" i="74"/>
  <c r="EXU37" i="74"/>
  <c r="EXT37" i="74"/>
  <c r="EXS37" i="74"/>
  <c r="EXR37" i="74"/>
  <c r="EXQ37" i="74"/>
  <c r="EXP37" i="74"/>
  <c r="EXO37" i="74"/>
  <c r="EXN37" i="74"/>
  <c r="EXM37" i="74"/>
  <c r="EXL37" i="74"/>
  <c r="EXK37" i="74"/>
  <c r="EXJ37" i="74"/>
  <c r="EXI37" i="74"/>
  <c r="EXH37" i="74"/>
  <c r="EXG37" i="74"/>
  <c r="EXF37" i="74"/>
  <c r="EXE37" i="74"/>
  <c r="EXD37" i="74"/>
  <c r="EXC37" i="74"/>
  <c r="EXB37" i="74"/>
  <c r="EXA37" i="74"/>
  <c r="EWZ37" i="74"/>
  <c r="EWY37" i="74"/>
  <c r="EWX37" i="74"/>
  <c r="EWW37" i="74"/>
  <c r="EWV37" i="74"/>
  <c r="EWU37" i="74"/>
  <c r="EWT37" i="74"/>
  <c r="EWS37" i="74"/>
  <c r="EWR37" i="74"/>
  <c r="EWQ37" i="74"/>
  <c r="EWP37" i="74"/>
  <c r="EWO37" i="74"/>
  <c r="EWN37" i="74"/>
  <c r="EWM37" i="74"/>
  <c r="EWL37" i="74"/>
  <c r="EWK37" i="74"/>
  <c r="EWJ37" i="74"/>
  <c r="EWI37" i="74"/>
  <c r="EWH37" i="74"/>
  <c r="EWG37" i="74"/>
  <c r="EWF37" i="74"/>
  <c r="EWE37" i="74"/>
  <c r="EWD37" i="74"/>
  <c r="EWC37" i="74"/>
  <c r="EWB37" i="74"/>
  <c r="EWA37" i="74"/>
  <c r="EVZ37" i="74"/>
  <c r="EVY37" i="74"/>
  <c r="EVX37" i="74"/>
  <c r="EVW37" i="74"/>
  <c r="EVV37" i="74"/>
  <c r="EVU37" i="74"/>
  <c r="EVT37" i="74"/>
  <c r="EVS37" i="74"/>
  <c r="EVR37" i="74"/>
  <c r="EVQ37" i="74"/>
  <c r="EVP37" i="74"/>
  <c r="EVO37" i="74"/>
  <c r="EVN37" i="74"/>
  <c r="EVM37" i="74"/>
  <c r="EVL37" i="74"/>
  <c r="EVK37" i="74"/>
  <c r="EVJ37" i="74"/>
  <c r="EVI37" i="74"/>
  <c r="EVH37" i="74"/>
  <c r="EVG37" i="74"/>
  <c r="EVF37" i="74"/>
  <c r="EVE37" i="74"/>
  <c r="EVD37" i="74"/>
  <c r="EVC37" i="74"/>
  <c r="EVB37" i="74"/>
  <c r="EVA37" i="74"/>
  <c r="EUZ37" i="74"/>
  <c r="EUY37" i="74"/>
  <c r="EUX37" i="74"/>
  <c r="EUW37" i="74"/>
  <c r="EUV37" i="74"/>
  <c r="EUU37" i="74"/>
  <c r="EUT37" i="74"/>
  <c r="EUS37" i="74"/>
  <c r="EUR37" i="74"/>
  <c r="EUQ37" i="74"/>
  <c r="EUP37" i="74"/>
  <c r="EUO37" i="74"/>
  <c r="EUN37" i="74"/>
  <c r="EUM37" i="74"/>
  <c r="EUL37" i="74"/>
  <c r="EUK37" i="74"/>
  <c r="EUJ37" i="74"/>
  <c r="EUI37" i="74"/>
  <c r="EUH37" i="74"/>
  <c r="EUG37" i="74"/>
  <c r="EUF37" i="74"/>
  <c r="EUE37" i="74"/>
  <c r="EUD37" i="74"/>
  <c r="EUC37" i="74"/>
  <c r="EUB37" i="74"/>
  <c r="EUA37" i="74"/>
  <c r="ETZ37" i="74"/>
  <c r="ETY37" i="74"/>
  <c r="ETX37" i="74"/>
  <c r="ETW37" i="74"/>
  <c r="ETV37" i="74"/>
  <c r="ETU37" i="74"/>
  <c r="ETT37" i="74"/>
  <c r="ETS37" i="74"/>
  <c r="ETR37" i="74"/>
  <c r="ETQ37" i="74"/>
  <c r="ETP37" i="74"/>
  <c r="ETO37" i="74"/>
  <c r="ETN37" i="74"/>
  <c r="ETM37" i="74"/>
  <c r="ETL37" i="74"/>
  <c r="ETK37" i="74"/>
  <c r="ETJ37" i="74"/>
  <c r="ETI37" i="74"/>
  <c r="ETH37" i="74"/>
  <c r="ETG37" i="74"/>
  <c r="ETF37" i="74"/>
  <c r="ETE37" i="74"/>
  <c r="ETD37" i="74"/>
  <c r="ETC37" i="74"/>
  <c r="ETB37" i="74"/>
  <c r="ETA37" i="74"/>
  <c r="ESZ37" i="74"/>
  <c r="ESY37" i="74"/>
  <c r="ESX37" i="74"/>
  <c r="ESW37" i="74"/>
  <c r="ESV37" i="74"/>
  <c r="ESU37" i="74"/>
  <c r="EST37" i="74"/>
  <c r="ESS37" i="74"/>
  <c r="ESR37" i="74"/>
  <c r="ESQ37" i="74"/>
  <c r="ESP37" i="74"/>
  <c r="ESO37" i="74"/>
  <c r="ESN37" i="74"/>
  <c r="ESM37" i="74"/>
  <c r="ESL37" i="74"/>
  <c r="ESK37" i="74"/>
  <c r="ESJ37" i="74"/>
  <c r="ESI37" i="74"/>
  <c r="ESH37" i="74"/>
  <c r="ESG37" i="74"/>
  <c r="ESF37" i="74"/>
  <c r="ESE37" i="74"/>
  <c r="ESD37" i="74"/>
  <c r="ESC37" i="74"/>
  <c r="ESB37" i="74"/>
  <c r="ESA37" i="74"/>
  <c r="ERZ37" i="74"/>
  <c r="ERY37" i="74"/>
  <c r="ERX37" i="74"/>
  <c r="ERW37" i="74"/>
  <c r="ERV37" i="74"/>
  <c r="ERU37" i="74"/>
  <c r="ERT37" i="74"/>
  <c r="ERS37" i="74"/>
  <c r="ERR37" i="74"/>
  <c r="ERQ37" i="74"/>
  <c r="ERP37" i="74"/>
  <c r="ERO37" i="74"/>
  <c r="ERN37" i="74"/>
  <c r="ERM37" i="74"/>
  <c r="ERL37" i="74"/>
  <c r="ERK37" i="74"/>
  <c r="ERJ37" i="74"/>
  <c r="ERI37" i="74"/>
  <c r="ERH37" i="74"/>
  <c r="ERG37" i="74"/>
  <c r="ERF37" i="74"/>
  <c r="ERE37" i="74"/>
  <c r="ERD37" i="74"/>
  <c r="ERC37" i="74"/>
  <c r="ERB37" i="74"/>
  <c r="ERA37" i="74"/>
  <c r="EQZ37" i="74"/>
  <c r="EQY37" i="74"/>
  <c r="EQX37" i="74"/>
  <c r="EQW37" i="74"/>
  <c r="EQV37" i="74"/>
  <c r="EQU37" i="74"/>
  <c r="EQT37" i="74"/>
  <c r="EQS37" i="74"/>
  <c r="EQR37" i="74"/>
  <c r="EQQ37" i="74"/>
  <c r="EQP37" i="74"/>
  <c r="EQO37" i="74"/>
  <c r="EQN37" i="74"/>
  <c r="EQM37" i="74"/>
  <c r="EQL37" i="74"/>
  <c r="EQK37" i="74"/>
  <c r="EQJ37" i="74"/>
  <c r="EQI37" i="74"/>
  <c r="EQH37" i="74"/>
  <c r="EQG37" i="74"/>
  <c r="EQF37" i="74"/>
  <c r="EQE37" i="74"/>
  <c r="EQD37" i="74"/>
  <c r="EQC37" i="74"/>
  <c r="EQB37" i="74"/>
  <c r="EQA37" i="74"/>
  <c r="EPZ37" i="74"/>
  <c r="EPY37" i="74"/>
  <c r="EPX37" i="74"/>
  <c r="EPW37" i="74"/>
  <c r="EPV37" i="74"/>
  <c r="EPU37" i="74"/>
  <c r="EPT37" i="74"/>
  <c r="EPS37" i="74"/>
  <c r="EPR37" i="74"/>
  <c r="EPQ37" i="74"/>
  <c r="EPP37" i="74"/>
  <c r="EPO37" i="74"/>
  <c r="EPN37" i="74"/>
  <c r="EPM37" i="74"/>
  <c r="EPL37" i="74"/>
  <c r="EPK37" i="74"/>
  <c r="EPJ37" i="74"/>
  <c r="EPI37" i="74"/>
  <c r="EPH37" i="74"/>
  <c r="EPG37" i="74"/>
  <c r="EPF37" i="74"/>
  <c r="EPE37" i="74"/>
  <c r="EPD37" i="74"/>
  <c r="EPC37" i="74"/>
  <c r="EPB37" i="74"/>
  <c r="EPA37" i="74"/>
  <c r="EOZ37" i="74"/>
  <c r="EOY37" i="74"/>
  <c r="EOX37" i="74"/>
  <c r="EOW37" i="74"/>
  <c r="EOV37" i="74"/>
  <c r="EOU37" i="74"/>
  <c r="EOT37" i="74"/>
  <c r="EOS37" i="74"/>
  <c r="EOR37" i="74"/>
  <c r="EOQ37" i="74"/>
  <c r="EOP37" i="74"/>
  <c r="EOO37" i="74"/>
  <c r="EON37" i="74"/>
  <c r="EOM37" i="74"/>
  <c r="EOL37" i="74"/>
  <c r="EOK37" i="74"/>
  <c r="EOJ37" i="74"/>
  <c r="EOI37" i="74"/>
  <c r="EOH37" i="74"/>
  <c r="EOG37" i="74"/>
  <c r="EOF37" i="74"/>
  <c r="EOE37" i="74"/>
  <c r="EOD37" i="74"/>
  <c r="EOC37" i="74"/>
  <c r="EOB37" i="74"/>
  <c r="EOA37" i="74"/>
  <c r="ENZ37" i="74"/>
  <c r="ENY37" i="74"/>
  <c r="ENX37" i="74"/>
  <c r="ENW37" i="74"/>
  <c r="ENV37" i="74"/>
  <c r="ENU37" i="74"/>
  <c r="ENT37" i="74"/>
  <c r="ENS37" i="74"/>
  <c r="ENR37" i="74"/>
  <c r="ENQ37" i="74"/>
  <c r="ENP37" i="74"/>
  <c r="ENO37" i="74"/>
  <c r="ENN37" i="74"/>
  <c r="ENM37" i="74"/>
  <c r="ENL37" i="74"/>
  <c r="ENK37" i="74"/>
  <c r="ENJ37" i="74"/>
  <c r="ENI37" i="74"/>
  <c r="ENH37" i="74"/>
  <c r="ENG37" i="74"/>
  <c r="ENF37" i="74"/>
  <c r="ENE37" i="74"/>
  <c r="END37" i="74"/>
  <c r="ENC37" i="74"/>
  <c r="ENB37" i="74"/>
  <c r="ENA37" i="74"/>
  <c r="EMZ37" i="74"/>
  <c r="EMY37" i="74"/>
  <c r="EMX37" i="74"/>
  <c r="EMW37" i="74"/>
  <c r="EMV37" i="74"/>
  <c r="EMU37" i="74"/>
  <c r="EMT37" i="74"/>
  <c r="EMS37" i="74"/>
  <c r="EMR37" i="74"/>
  <c r="EMQ37" i="74"/>
  <c r="EMP37" i="74"/>
  <c r="EMO37" i="74"/>
  <c r="EMN37" i="74"/>
  <c r="EMM37" i="74"/>
  <c r="EML37" i="74"/>
  <c r="EMK37" i="74"/>
  <c r="EMJ37" i="74"/>
  <c r="EMI37" i="74"/>
  <c r="EMH37" i="74"/>
  <c r="EMG37" i="74"/>
  <c r="EMF37" i="74"/>
  <c r="EME37" i="74"/>
  <c r="EMD37" i="74"/>
  <c r="EMC37" i="74"/>
  <c r="EMB37" i="74"/>
  <c r="EMA37" i="74"/>
  <c r="ELZ37" i="74"/>
  <c r="ELY37" i="74"/>
  <c r="ELX37" i="74"/>
  <c r="ELW37" i="74"/>
  <c r="ELV37" i="74"/>
  <c r="ELU37" i="74"/>
  <c r="ELT37" i="74"/>
  <c r="ELS37" i="74"/>
  <c r="ELR37" i="74"/>
  <c r="ELQ37" i="74"/>
  <c r="ELP37" i="74"/>
  <c r="ELO37" i="74"/>
  <c r="ELN37" i="74"/>
  <c r="ELM37" i="74"/>
  <c r="ELL37" i="74"/>
  <c r="ELK37" i="74"/>
  <c r="ELJ37" i="74"/>
  <c r="ELI37" i="74"/>
  <c r="ELH37" i="74"/>
  <c r="ELG37" i="74"/>
  <c r="ELF37" i="74"/>
  <c r="ELE37" i="74"/>
  <c r="ELD37" i="74"/>
  <c r="ELC37" i="74"/>
  <c r="ELB37" i="74"/>
  <c r="ELA37" i="74"/>
  <c r="EKZ37" i="74"/>
  <c r="EKY37" i="74"/>
  <c r="EKX37" i="74"/>
  <c r="EKW37" i="74"/>
  <c r="EKV37" i="74"/>
  <c r="EKU37" i="74"/>
  <c r="EKT37" i="74"/>
  <c r="EKS37" i="74"/>
  <c r="EKR37" i="74"/>
  <c r="EKQ37" i="74"/>
  <c r="EKP37" i="74"/>
  <c r="EKO37" i="74"/>
  <c r="EKN37" i="74"/>
  <c r="EKM37" i="74"/>
  <c r="EKL37" i="74"/>
  <c r="EKK37" i="74"/>
  <c r="EKJ37" i="74"/>
  <c r="EKI37" i="74"/>
  <c r="EKH37" i="74"/>
  <c r="EKG37" i="74"/>
  <c r="EKF37" i="74"/>
  <c r="EKE37" i="74"/>
  <c r="EKD37" i="74"/>
  <c r="EKC37" i="74"/>
  <c r="EKB37" i="74"/>
  <c r="EKA37" i="74"/>
  <c r="EJZ37" i="74"/>
  <c r="EJY37" i="74"/>
  <c r="EJX37" i="74"/>
  <c r="EJW37" i="74"/>
  <c r="EJV37" i="74"/>
  <c r="EJU37" i="74"/>
  <c r="EJT37" i="74"/>
  <c r="EJS37" i="74"/>
  <c r="EJR37" i="74"/>
  <c r="EJQ37" i="74"/>
  <c r="EJP37" i="74"/>
  <c r="EJO37" i="74"/>
  <c r="EJN37" i="74"/>
  <c r="EJM37" i="74"/>
  <c r="EJL37" i="74"/>
  <c r="EJK37" i="74"/>
  <c r="EJJ37" i="74"/>
  <c r="EJI37" i="74"/>
  <c r="EJH37" i="74"/>
  <c r="EJG37" i="74"/>
  <c r="EJF37" i="74"/>
  <c r="EJE37" i="74"/>
  <c r="EJD37" i="74"/>
  <c r="EJC37" i="74"/>
  <c r="EJB37" i="74"/>
  <c r="EJA37" i="74"/>
  <c r="EIZ37" i="74"/>
  <c r="EIY37" i="74"/>
  <c r="EIX37" i="74"/>
  <c r="EIW37" i="74"/>
  <c r="EIV37" i="74"/>
  <c r="EIU37" i="74"/>
  <c r="EIT37" i="74"/>
  <c r="EIS37" i="74"/>
  <c r="EIR37" i="74"/>
  <c r="EIQ37" i="74"/>
  <c r="EIP37" i="74"/>
  <c r="EIO37" i="74"/>
  <c r="EIN37" i="74"/>
  <c r="EIM37" i="74"/>
  <c r="EIL37" i="74"/>
  <c r="EIK37" i="74"/>
  <c r="EIJ37" i="74"/>
  <c r="EII37" i="74"/>
  <c r="EIH37" i="74"/>
  <c r="EIG37" i="74"/>
  <c r="EIF37" i="74"/>
  <c r="EIE37" i="74"/>
  <c r="EID37" i="74"/>
  <c r="EIC37" i="74"/>
  <c r="EIB37" i="74"/>
  <c r="EIA37" i="74"/>
  <c r="EHZ37" i="74"/>
  <c r="EHY37" i="74"/>
  <c r="EHX37" i="74"/>
  <c r="EHW37" i="74"/>
  <c r="EHV37" i="74"/>
  <c r="EHU37" i="74"/>
  <c r="EHT37" i="74"/>
  <c r="EHS37" i="74"/>
  <c r="EHR37" i="74"/>
  <c r="EHQ37" i="74"/>
  <c r="EHP37" i="74"/>
  <c r="EHO37" i="74"/>
  <c r="EHN37" i="74"/>
  <c r="EHM37" i="74"/>
  <c r="EHL37" i="74"/>
  <c r="EHK37" i="74"/>
  <c r="EHJ37" i="74"/>
  <c r="EHI37" i="74"/>
  <c r="EHH37" i="74"/>
  <c r="EHG37" i="74"/>
  <c r="EHF37" i="74"/>
  <c r="EHE37" i="74"/>
  <c r="EHD37" i="74"/>
  <c r="EHC37" i="74"/>
  <c r="EHB37" i="74"/>
  <c r="EHA37" i="74"/>
  <c r="EGZ37" i="74"/>
  <c r="EGY37" i="74"/>
  <c r="EGX37" i="74"/>
  <c r="EGW37" i="74"/>
  <c r="EGV37" i="74"/>
  <c r="EGU37" i="74"/>
  <c r="EGT37" i="74"/>
  <c r="EGS37" i="74"/>
  <c r="EGR37" i="74"/>
  <c r="EGQ37" i="74"/>
  <c r="EGP37" i="74"/>
  <c r="EGO37" i="74"/>
  <c r="EGN37" i="74"/>
  <c r="EGM37" i="74"/>
  <c r="EGL37" i="74"/>
  <c r="EGK37" i="74"/>
  <c r="EGJ37" i="74"/>
  <c r="EGI37" i="74"/>
  <c r="EGH37" i="74"/>
  <c r="EGG37" i="74"/>
  <c r="EGF37" i="74"/>
  <c r="EGE37" i="74"/>
  <c r="EGD37" i="74"/>
  <c r="EGC37" i="74"/>
  <c r="EGB37" i="74"/>
  <c r="EGA37" i="74"/>
  <c r="EFZ37" i="74"/>
  <c r="EFY37" i="74"/>
  <c r="EFX37" i="74"/>
  <c r="EFW37" i="74"/>
  <c r="EFV37" i="74"/>
  <c r="EFU37" i="74"/>
  <c r="EFT37" i="74"/>
  <c r="EFS37" i="74"/>
  <c r="EFR37" i="74"/>
  <c r="EFQ37" i="74"/>
  <c r="EFP37" i="74"/>
  <c r="EFO37" i="74"/>
  <c r="EFN37" i="74"/>
  <c r="EFM37" i="74"/>
  <c r="EFL37" i="74"/>
  <c r="EFK37" i="74"/>
  <c r="EFJ37" i="74"/>
  <c r="EFI37" i="74"/>
  <c r="EFH37" i="74"/>
  <c r="EFG37" i="74"/>
  <c r="EFF37" i="74"/>
  <c r="EFE37" i="74"/>
  <c r="EFD37" i="74"/>
  <c r="EFC37" i="74"/>
  <c r="EFB37" i="74"/>
  <c r="EFA37" i="74"/>
  <c r="EEZ37" i="74"/>
  <c r="EEY37" i="74"/>
  <c r="EEX37" i="74"/>
  <c r="EEW37" i="74"/>
  <c r="EEV37" i="74"/>
  <c r="EEU37" i="74"/>
  <c r="EET37" i="74"/>
  <c r="EES37" i="74"/>
  <c r="EER37" i="74"/>
  <c r="EEQ37" i="74"/>
  <c r="EEP37" i="74"/>
  <c r="EEO37" i="74"/>
  <c r="EEN37" i="74"/>
  <c r="EEM37" i="74"/>
  <c r="EEL37" i="74"/>
  <c r="EEK37" i="74"/>
  <c r="EEJ37" i="74"/>
  <c r="EEI37" i="74"/>
  <c r="EEH37" i="74"/>
  <c r="EEG37" i="74"/>
  <c r="EEF37" i="74"/>
  <c r="EEE37" i="74"/>
  <c r="EED37" i="74"/>
  <c r="EEC37" i="74"/>
  <c r="EEB37" i="74"/>
  <c r="EEA37" i="74"/>
  <c r="EDZ37" i="74"/>
  <c r="EDY37" i="74"/>
  <c r="EDX37" i="74"/>
  <c r="EDW37" i="74"/>
  <c r="EDV37" i="74"/>
  <c r="EDU37" i="74"/>
  <c r="EDT37" i="74"/>
  <c r="EDS37" i="74"/>
  <c r="EDR37" i="74"/>
  <c r="EDQ37" i="74"/>
  <c r="EDP37" i="74"/>
  <c r="EDO37" i="74"/>
  <c r="EDN37" i="74"/>
  <c r="EDM37" i="74"/>
  <c r="EDL37" i="74"/>
  <c r="EDK37" i="74"/>
  <c r="EDJ37" i="74"/>
  <c r="EDI37" i="74"/>
  <c r="EDH37" i="74"/>
  <c r="EDG37" i="74"/>
  <c r="EDF37" i="74"/>
  <c r="EDE37" i="74"/>
  <c r="EDD37" i="74"/>
  <c r="EDC37" i="74"/>
  <c r="EDB37" i="74"/>
  <c r="EDA37" i="74"/>
  <c r="ECZ37" i="74"/>
  <c r="ECY37" i="74"/>
  <c r="ECX37" i="74"/>
  <c r="ECW37" i="74"/>
  <c r="ECV37" i="74"/>
  <c r="ECU37" i="74"/>
  <c r="ECT37" i="74"/>
  <c r="ECS37" i="74"/>
  <c r="ECR37" i="74"/>
  <c r="ECQ37" i="74"/>
  <c r="ECP37" i="74"/>
  <c r="ECO37" i="74"/>
  <c r="ECN37" i="74"/>
  <c r="ECM37" i="74"/>
  <c r="ECL37" i="74"/>
  <c r="ECK37" i="74"/>
  <c r="ECJ37" i="74"/>
  <c r="ECI37" i="74"/>
  <c r="ECH37" i="74"/>
  <c r="ECG37" i="74"/>
  <c r="ECF37" i="74"/>
  <c r="ECE37" i="74"/>
  <c r="ECD37" i="74"/>
  <c r="ECC37" i="74"/>
  <c r="ECB37" i="74"/>
  <c r="ECA37" i="74"/>
  <c r="EBZ37" i="74"/>
  <c r="EBY37" i="74"/>
  <c r="EBX37" i="74"/>
  <c r="EBW37" i="74"/>
  <c r="EBV37" i="74"/>
  <c r="EBU37" i="74"/>
  <c r="EBT37" i="74"/>
  <c r="EBS37" i="74"/>
  <c r="EBR37" i="74"/>
  <c r="EBQ37" i="74"/>
  <c r="EBP37" i="74"/>
  <c r="EBO37" i="74"/>
  <c r="EBN37" i="74"/>
  <c r="EBM37" i="74"/>
  <c r="EBL37" i="74"/>
  <c r="EBK37" i="74"/>
  <c r="EBJ37" i="74"/>
  <c r="EBI37" i="74"/>
  <c r="EBH37" i="74"/>
  <c r="EBG37" i="74"/>
  <c r="EBF37" i="74"/>
  <c r="EBE37" i="74"/>
  <c r="EBD37" i="74"/>
  <c r="EBC37" i="74"/>
  <c r="EBB37" i="74"/>
  <c r="EBA37" i="74"/>
  <c r="EAZ37" i="74"/>
  <c r="EAY37" i="74"/>
  <c r="EAX37" i="74"/>
  <c r="EAW37" i="74"/>
  <c r="EAV37" i="74"/>
  <c r="EAU37" i="74"/>
  <c r="EAT37" i="74"/>
  <c r="EAS37" i="74"/>
  <c r="EAR37" i="74"/>
  <c r="EAQ37" i="74"/>
  <c r="EAP37" i="74"/>
  <c r="EAO37" i="74"/>
  <c r="EAN37" i="74"/>
  <c r="EAM37" i="74"/>
  <c r="EAL37" i="74"/>
  <c r="EAK37" i="74"/>
  <c r="EAJ37" i="74"/>
  <c r="EAI37" i="74"/>
  <c r="EAH37" i="74"/>
  <c r="EAG37" i="74"/>
  <c r="EAF37" i="74"/>
  <c r="EAE37" i="74"/>
  <c r="EAD37" i="74"/>
  <c r="EAC37" i="74"/>
  <c r="EAB37" i="74"/>
  <c r="EAA37" i="74"/>
  <c r="DZZ37" i="74"/>
  <c r="DZY37" i="74"/>
  <c r="DZX37" i="74"/>
  <c r="DZW37" i="74"/>
  <c r="DZV37" i="74"/>
  <c r="DZU37" i="74"/>
  <c r="DZT37" i="74"/>
  <c r="DZS37" i="74"/>
  <c r="DZR37" i="74"/>
  <c r="DZQ37" i="74"/>
  <c r="DZP37" i="74"/>
  <c r="DZO37" i="74"/>
  <c r="DZN37" i="74"/>
  <c r="DZM37" i="74"/>
  <c r="DZL37" i="74"/>
  <c r="DZK37" i="74"/>
  <c r="DZJ37" i="74"/>
  <c r="DZI37" i="74"/>
  <c r="DZH37" i="74"/>
  <c r="DZG37" i="74"/>
  <c r="DZF37" i="74"/>
  <c r="DZE37" i="74"/>
  <c r="DZD37" i="74"/>
  <c r="DZC37" i="74"/>
  <c r="DZB37" i="74"/>
  <c r="DZA37" i="74"/>
  <c r="DYZ37" i="74"/>
  <c r="DYY37" i="74"/>
  <c r="DYX37" i="74"/>
  <c r="DYW37" i="74"/>
  <c r="DYV37" i="74"/>
  <c r="DYU37" i="74"/>
  <c r="DYT37" i="74"/>
  <c r="DYS37" i="74"/>
  <c r="DYR37" i="74"/>
  <c r="DYQ37" i="74"/>
  <c r="DYP37" i="74"/>
  <c r="DYO37" i="74"/>
  <c r="DYN37" i="74"/>
  <c r="DYM37" i="74"/>
  <c r="DYL37" i="74"/>
  <c r="DYK37" i="74"/>
  <c r="DYJ37" i="74"/>
  <c r="DYI37" i="74"/>
  <c r="DYH37" i="74"/>
  <c r="DYG37" i="74"/>
  <c r="DYF37" i="74"/>
  <c r="DYE37" i="74"/>
  <c r="DYD37" i="74"/>
  <c r="DYC37" i="74"/>
  <c r="DYB37" i="74"/>
  <c r="DYA37" i="74"/>
  <c r="DXZ37" i="74"/>
  <c r="DXY37" i="74"/>
  <c r="DXX37" i="74"/>
  <c r="DXW37" i="74"/>
  <c r="DXV37" i="74"/>
  <c r="DXU37" i="74"/>
  <c r="DXT37" i="74"/>
  <c r="DXS37" i="74"/>
  <c r="DXR37" i="74"/>
  <c r="DXQ37" i="74"/>
  <c r="DXP37" i="74"/>
  <c r="DXO37" i="74"/>
  <c r="DXN37" i="74"/>
  <c r="DXM37" i="74"/>
  <c r="DXL37" i="74"/>
  <c r="DXK37" i="74"/>
  <c r="DXJ37" i="74"/>
  <c r="DXI37" i="74"/>
  <c r="DXH37" i="74"/>
  <c r="DXG37" i="74"/>
  <c r="DXF37" i="74"/>
  <c r="DXE37" i="74"/>
  <c r="DXD37" i="74"/>
  <c r="DXC37" i="74"/>
  <c r="DXB37" i="74"/>
  <c r="DXA37" i="74"/>
  <c r="DWZ37" i="74"/>
  <c r="DWY37" i="74"/>
  <c r="DWX37" i="74"/>
  <c r="DWW37" i="74"/>
  <c r="DWV37" i="74"/>
  <c r="DWU37" i="74"/>
  <c r="DWT37" i="74"/>
  <c r="DWS37" i="74"/>
  <c r="DWR37" i="74"/>
  <c r="DWQ37" i="74"/>
  <c r="DWP37" i="74"/>
  <c r="DWO37" i="74"/>
  <c r="DWN37" i="74"/>
  <c r="DWM37" i="74"/>
  <c r="DWL37" i="74"/>
  <c r="DWK37" i="74"/>
  <c r="DWJ37" i="74"/>
  <c r="DWI37" i="74"/>
  <c r="DWH37" i="74"/>
  <c r="DWG37" i="74"/>
  <c r="DWF37" i="74"/>
  <c r="DWE37" i="74"/>
  <c r="DWD37" i="74"/>
  <c r="DWC37" i="74"/>
  <c r="DWB37" i="74"/>
  <c r="DWA37" i="74"/>
  <c r="DVZ37" i="74"/>
  <c r="DVY37" i="74"/>
  <c r="DVX37" i="74"/>
  <c r="DVW37" i="74"/>
  <c r="DVV37" i="74"/>
  <c r="DVU37" i="74"/>
  <c r="DVT37" i="74"/>
  <c r="DVS37" i="74"/>
  <c r="DVR37" i="74"/>
  <c r="DVQ37" i="74"/>
  <c r="DVP37" i="74"/>
  <c r="DVO37" i="74"/>
  <c r="DVN37" i="74"/>
  <c r="DVM37" i="74"/>
  <c r="DVL37" i="74"/>
  <c r="DVK37" i="74"/>
  <c r="DVJ37" i="74"/>
  <c r="DVI37" i="74"/>
  <c r="DVH37" i="74"/>
  <c r="DVG37" i="74"/>
  <c r="DVF37" i="74"/>
  <c r="DVE37" i="74"/>
  <c r="DVD37" i="74"/>
  <c r="DVC37" i="74"/>
  <c r="DVB37" i="74"/>
  <c r="DVA37" i="74"/>
  <c r="DUZ37" i="74"/>
  <c r="DUY37" i="74"/>
  <c r="DUX37" i="74"/>
  <c r="DUW37" i="74"/>
  <c r="DUV37" i="74"/>
  <c r="DUU37" i="74"/>
  <c r="DUT37" i="74"/>
  <c r="DUS37" i="74"/>
  <c r="DUR37" i="74"/>
  <c r="DUQ37" i="74"/>
  <c r="DUP37" i="74"/>
  <c r="DUO37" i="74"/>
  <c r="DUN37" i="74"/>
  <c r="DUM37" i="74"/>
  <c r="DUL37" i="74"/>
  <c r="DUK37" i="74"/>
  <c r="DUJ37" i="74"/>
  <c r="DUI37" i="74"/>
  <c r="DUH37" i="74"/>
  <c r="DUG37" i="74"/>
  <c r="DUF37" i="74"/>
  <c r="DUE37" i="74"/>
  <c r="DUD37" i="74"/>
  <c r="DUC37" i="74"/>
  <c r="DUB37" i="74"/>
  <c r="DUA37" i="74"/>
  <c r="DTZ37" i="74"/>
  <c r="DTY37" i="74"/>
  <c r="DTX37" i="74"/>
  <c r="DTW37" i="74"/>
  <c r="DTV37" i="74"/>
  <c r="DTU37" i="74"/>
  <c r="DTT37" i="74"/>
  <c r="DTS37" i="74"/>
  <c r="DTR37" i="74"/>
  <c r="DTQ37" i="74"/>
  <c r="DTP37" i="74"/>
  <c r="DTO37" i="74"/>
  <c r="DTN37" i="74"/>
  <c r="DTM37" i="74"/>
  <c r="DTL37" i="74"/>
  <c r="DTK37" i="74"/>
  <c r="DTJ37" i="74"/>
  <c r="DTI37" i="74"/>
  <c r="DTH37" i="74"/>
  <c r="DTG37" i="74"/>
  <c r="DTF37" i="74"/>
  <c r="DTE37" i="74"/>
  <c r="DTD37" i="74"/>
  <c r="DTC37" i="74"/>
  <c r="DTB37" i="74"/>
  <c r="DTA37" i="74"/>
  <c r="DSZ37" i="74"/>
  <c r="DSY37" i="74"/>
  <c r="DSX37" i="74"/>
  <c r="DSW37" i="74"/>
  <c r="DSV37" i="74"/>
  <c r="DSU37" i="74"/>
  <c r="DST37" i="74"/>
  <c r="DSS37" i="74"/>
  <c r="DSR37" i="74"/>
  <c r="DSQ37" i="74"/>
  <c r="DSP37" i="74"/>
  <c r="DSO37" i="74"/>
  <c r="DSN37" i="74"/>
  <c r="DSM37" i="74"/>
  <c r="DSL37" i="74"/>
  <c r="DSK37" i="74"/>
  <c r="DSJ37" i="74"/>
  <c r="DSI37" i="74"/>
  <c r="DSH37" i="74"/>
  <c r="DSG37" i="74"/>
  <c r="DSF37" i="74"/>
  <c r="DSE37" i="74"/>
  <c r="DSD37" i="74"/>
  <c r="DSC37" i="74"/>
  <c r="DSB37" i="74"/>
  <c r="DSA37" i="74"/>
  <c r="DRZ37" i="74"/>
  <c r="DRY37" i="74"/>
  <c r="DRX37" i="74"/>
  <c r="DRW37" i="74"/>
  <c r="DRV37" i="74"/>
  <c r="DRU37" i="74"/>
  <c r="DRT37" i="74"/>
  <c r="DRS37" i="74"/>
  <c r="DRR37" i="74"/>
  <c r="DRQ37" i="74"/>
  <c r="DRP37" i="74"/>
  <c r="DRO37" i="74"/>
  <c r="DRN37" i="74"/>
  <c r="DRM37" i="74"/>
  <c r="DRL37" i="74"/>
  <c r="DRK37" i="74"/>
  <c r="DRJ37" i="74"/>
  <c r="DRI37" i="74"/>
  <c r="DRH37" i="74"/>
  <c r="DRG37" i="74"/>
  <c r="DRF37" i="74"/>
  <c r="DRE37" i="74"/>
  <c r="DRD37" i="74"/>
  <c r="DRC37" i="74"/>
  <c r="DRB37" i="74"/>
  <c r="DRA37" i="74"/>
  <c r="DQZ37" i="74"/>
  <c r="DQY37" i="74"/>
  <c r="DQX37" i="74"/>
  <c r="DQW37" i="74"/>
  <c r="DQV37" i="74"/>
  <c r="DQU37" i="74"/>
  <c r="DQT37" i="74"/>
  <c r="DQS37" i="74"/>
  <c r="DQR37" i="74"/>
  <c r="DQQ37" i="74"/>
  <c r="DQP37" i="74"/>
  <c r="DQO37" i="74"/>
  <c r="DQN37" i="74"/>
  <c r="DQM37" i="74"/>
  <c r="DQL37" i="74"/>
  <c r="DQK37" i="74"/>
  <c r="DQJ37" i="74"/>
  <c r="DQI37" i="74"/>
  <c r="DQH37" i="74"/>
  <c r="DQG37" i="74"/>
  <c r="DQF37" i="74"/>
  <c r="DQE37" i="74"/>
  <c r="DQD37" i="74"/>
  <c r="DQC37" i="74"/>
  <c r="DQB37" i="74"/>
  <c r="DQA37" i="74"/>
  <c r="DPZ37" i="74"/>
  <c r="DPY37" i="74"/>
  <c r="DPX37" i="74"/>
  <c r="DPW37" i="74"/>
  <c r="DPV37" i="74"/>
  <c r="DPU37" i="74"/>
  <c r="DPT37" i="74"/>
  <c r="DPS37" i="74"/>
  <c r="DPR37" i="74"/>
  <c r="DPQ37" i="74"/>
  <c r="DPP37" i="74"/>
  <c r="DPO37" i="74"/>
  <c r="DPN37" i="74"/>
  <c r="DPM37" i="74"/>
  <c r="DPL37" i="74"/>
  <c r="DPK37" i="74"/>
  <c r="DPJ37" i="74"/>
  <c r="DPI37" i="74"/>
  <c r="DPH37" i="74"/>
  <c r="DPG37" i="74"/>
  <c r="DPF37" i="74"/>
  <c r="DPE37" i="74"/>
  <c r="DPD37" i="74"/>
  <c r="DPC37" i="74"/>
  <c r="DPB37" i="74"/>
  <c r="DPA37" i="74"/>
  <c r="DOZ37" i="74"/>
  <c r="DOY37" i="74"/>
  <c r="DOX37" i="74"/>
  <c r="DOW37" i="74"/>
  <c r="DOV37" i="74"/>
  <c r="DOU37" i="74"/>
  <c r="DOT37" i="74"/>
  <c r="DOS37" i="74"/>
  <c r="DOR37" i="74"/>
  <c r="DOQ37" i="74"/>
  <c r="DOP37" i="74"/>
  <c r="DOO37" i="74"/>
  <c r="DON37" i="74"/>
  <c r="DOM37" i="74"/>
  <c r="DOL37" i="74"/>
  <c r="DOK37" i="74"/>
  <c r="DOJ37" i="74"/>
  <c r="DOI37" i="74"/>
  <c r="DOH37" i="74"/>
  <c r="DOG37" i="74"/>
  <c r="DOF37" i="74"/>
  <c r="DOE37" i="74"/>
  <c r="DOD37" i="74"/>
  <c r="DOC37" i="74"/>
  <c r="DOB37" i="74"/>
  <c r="DOA37" i="74"/>
  <c r="DNZ37" i="74"/>
  <c r="DNY37" i="74"/>
  <c r="DNX37" i="74"/>
  <c r="DNW37" i="74"/>
  <c r="DNV37" i="74"/>
  <c r="DNU37" i="74"/>
  <c r="DNT37" i="74"/>
  <c r="DNS37" i="74"/>
  <c r="DNR37" i="74"/>
  <c r="DNQ37" i="74"/>
  <c r="DNP37" i="74"/>
  <c r="DNO37" i="74"/>
  <c r="DNN37" i="74"/>
  <c r="DNM37" i="74"/>
  <c r="DNL37" i="74"/>
  <c r="DNK37" i="74"/>
  <c r="DNJ37" i="74"/>
  <c r="DNI37" i="74"/>
  <c r="DNH37" i="74"/>
  <c r="DNG37" i="74"/>
  <c r="DNF37" i="74"/>
  <c r="DNE37" i="74"/>
  <c r="DND37" i="74"/>
  <c r="DNC37" i="74"/>
  <c r="DNB37" i="74"/>
  <c r="DNA37" i="74"/>
  <c r="DMZ37" i="74"/>
  <c r="DMY37" i="74"/>
  <c r="DMX37" i="74"/>
  <c r="DMW37" i="74"/>
  <c r="DMV37" i="74"/>
  <c r="DMU37" i="74"/>
  <c r="DMT37" i="74"/>
  <c r="DMS37" i="74"/>
  <c r="DMR37" i="74"/>
  <c r="DMQ37" i="74"/>
  <c r="DMP37" i="74"/>
  <c r="DMO37" i="74"/>
  <c r="DMN37" i="74"/>
  <c r="DMM37" i="74"/>
  <c r="DML37" i="74"/>
  <c r="DMK37" i="74"/>
  <c r="DMJ37" i="74"/>
  <c r="DMI37" i="74"/>
  <c r="DMH37" i="74"/>
  <c r="DMG37" i="74"/>
  <c r="DMF37" i="74"/>
  <c r="DME37" i="74"/>
  <c r="DMD37" i="74"/>
  <c r="DMC37" i="74"/>
  <c r="DMB37" i="74"/>
  <c r="DMA37" i="74"/>
  <c r="DLZ37" i="74"/>
  <c r="DLY37" i="74"/>
  <c r="DLX37" i="74"/>
  <c r="DLW37" i="74"/>
  <c r="DLV37" i="74"/>
  <c r="DLU37" i="74"/>
  <c r="DLT37" i="74"/>
  <c r="DLS37" i="74"/>
  <c r="DLR37" i="74"/>
  <c r="DLQ37" i="74"/>
  <c r="DLP37" i="74"/>
  <c r="DLO37" i="74"/>
  <c r="DLN37" i="74"/>
  <c r="DLM37" i="74"/>
  <c r="DLL37" i="74"/>
  <c r="DLK37" i="74"/>
  <c r="DLJ37" i="74"/>
  <c r="DLI37" i="74"/>
  <c r="DLH37" i="74"/>
  <c r="DLG37" i="74"/>
  <c r="DLF37" i="74"/>
  <c r="DLE37" i="74"/>
  <c r="DLD37" i="74"/>
  <c r="DLC37" i="74"/>
  <c r="DLB37" i="74"/>
  <c r="DLA37" i="74"/>
  <c r="DKZ37" i="74"/>
  <c r="DKY37" i="74"/>
  <c r="DKX37" i="74"/>
  <c r="DKW37" i="74"/>
  <c r="DKV37" i="74"/>
  <c r="DKU37" i="74"/>
  <c r="DKT37" i="74"/>
  <c r="DKS37" i="74"/>
  <c r="DKR37" i="74"/>
  <c r="DKQ37" i="74"/>
  <c r="DKP37" i="74"/>
  <c r="DKO37" i="74"/>
  <c r="DKN37" i="74"/>
  <c r="DKM37" i="74"/>
  <c r="DKL37" i="74"/>
  <c r="DKK37" i="74"/>
  <c r="DKJ37" i="74"/>
  <c r="DKI37" i="74"/>
  <c r="DKH37" i="74"/>
  <c r="DKG37" i="74"/>
  <c r="DKF37" i="74"/>
  <c r="DKE37" i="74"/>
  <c r="DKD37" i="74"/>
  <c r="DKC37" i="74"/>
  <c r="DKB37" i="74"/>
  <c r="DKA37" i="74"/>
  <c r="DJZ37" i="74"/>
  <c r="DJY37" i="74"/>
  <c r="DJX37" i="74"/>
  <c r="DJW37" i="74"/>
  <c r="DJV37" i="74"/>
  <c r="DJU37" i="74"/>
  <c r="DJT37" i="74"/>
  <c r="DJS37" i="74"/>
  <c r="DJR37" i="74"/>
  <c r="DJQ37" i="74"/>
  <c r="DJP37" i="74"/>
  <c r="DJO37" i="74"/>
  <c r="DJN37" i="74"/>
  <c r="DJM37" i="74"/>
  <c r="DJL37" i="74"/>
  <c r="DJK37" i="74"/>
  <c r="DJJ37" i="74"/>
  <c r="DJI37" i="74"/>
  <c r="DJH37" i="74"/>
  <c r="DJG37" i="74"/>
  <c r="DJF37" i="74"/>
  <c r="DJE37" i="74"/>
  <c r="DJD37" i="74"/>
  <c r="DJC37" i="74"/>
  <c r="DJB37" i="74"/>
  <c r="DJA37" i="74"/>
  <c r="DIZ37" i="74"/>
  <c r="DIY37" i="74"/>
  <c r="DIX37" i="74"/>
  <c r="DIW37" i="74"/>
  <c r="DIV37" i="74"/>
  <c r="DIU37" i="74"/>
  <c r="DIT37" i="74"/>
  <c r="DIS37" i="74"/>
  <c r="DIR37" i="74"/>
  <c r="DIQ37" i="74"/>
  <c r="DIP37" i="74"/>
  <c r="DIO37" i="74"/>
  <c r="DIN37" i="74"/>
  <c r="DIM37" i="74"/>
  <c r="DIL37" i="74"/>
  <c r="DIK37" i="74"/>
  <c r="DIJ37" i="74"/>
  <c r="DII37" i="74"/>
  <c r="DIH37" i="74"/>
  <c r="DIG37" i="74"/>
  <c r="DIF37" i="74"/>
  <c r="DIE37" i="74"/>
  <c r="DID37" i="74"/>
  <c r="DIC37" i="74"/>
  <c r="DIB37" i="74"/>
  <c r="DIA37" i="74"/>
  <c r="DHZ37" i="74"/>
  <c r="DHY37" i="74"/>
  <c r="DHX37" i="74"/>
  <c r="DHW37" i="74"/>
  <c r="DHV37" i="74"/>
  <c r="DHU37" i="74"/>
  <c r="DHT37" i="74"/>
  <c r="DHS37" i="74"/>
  <c r="DHR37" i="74"/>
  <c r="DHQ37" i="74"/>
  <c r="DHP37" i="74"/>
  <c r="DHO37" i="74"/>
  <c r="DHN37" i="74"/>
  <c r="DHM37" i="74"/>
  <c r="DHL37" i="74"/>
  <c r="DHK37" i="74"/>
  <c r="DHJ37" i="74"/>
  <c r="DHI37" i="74"/>
  <c r="DHH37" i="74"/>
  <c r="DHG37" i="74"/>
  <c r="DHF37" i="74"/>
  <c r="DHE37" i="74"/>
  <c r="DHD37" i="74"/>
  <c r="DHC37" i="74"/>
  <c r="DHB37" i="74"/>
  <c r="DHA37" i="74"/>
  <c r="DGZ37" i="74"/>
  <c r="DGY37" i="74"/>
  <c r="DGX37" i="74"/>
  <c r="DGW37" i="74"/>
  <c r="DGV37" i="74"/>
  <c r="DGU37" i="74"/>
  <c r="DGT37" i="74"/>
  <c r="DGS37" i="74"/>
  <c r="DGR37" i="74"/>
  <c r="DGQ37" i="74"/>
  <c r="DGP37" i="74"/>
  <c r="DGO37" i="74"/>
  <c r="DGN37" i="74"/>
  <c r="DGM37" i="74"/>
  <c r="DGL37" i="74"/>
  <c r="DGK37" i="74"/>
  <c r="DGJ37" i="74"/>
  <c r="DGI37" i="74"/>
  <c r="DGH37" i="74"/>
  <c r="DGG37" i="74"/>
  <c r="DGF37" i="74"/>
  <c r="DGE37" i="74"/>
  <c r="DGD37" i="74"/>
  <c r="DGC37" i="74"/>
  <c r="DGB37" i="74"/>
  <c r="DGA37" i="74"/>
  <c r="DFZ37" i="74"/>
  <c r="DFY37" i="74"/>
  <c r="DFX37" i="74"/>
  <c r="DFW37" i="74"/>
  <c r="DFV37" i="74"/>
  <c r="DFU37" i="74"/>
  <c r="DFT37" i="74"/>
  <c r="DFS37" i="74"/>
  <c r="DFR37" i="74"/>
  <c r="DFQ37" i="74"/>
  <c r="DFP37" i="74"/>
  <c r="DFO37" i="74"/>
  <c r="DFN37" i="74"/>
  <c r="DFM37" i="74"/>
  <c r="DFL37" i="74"/>
  <c r="DFK37" i="74"/>
  <c r="DFJ37" i="74"/>
  <c r="DFI37" i="74"/>
  <c r="DFH37" i="74"/>
  <c r="DFG37" i="74"/>
  <c r="DFF37" i="74"/>
  <c r="DFE37" i="74"/>
  <c r="DFD37" i="74"/>
  <c r="DFC37" i="74"/>
  <c r="DFB37" i="74"/>
  <c r="DFA37" i="74"/>
  <c r="DEZ37" i="74"/>
  <c r="DEY37" i="74"/>
  <c r="DEX37" i="74"/>
  <c r="DEW37" i="74"/>
  <c r="DEV37" i="74"/>
  <c r="DEU37" i="74"/>
  <c r="DET37" i="74"/>
  <c r="DES37" i="74"/>
  <c r="DER37" i="74"/>
  <c r="DEQ37" i="74"/>
  <c r="DEP37" i="74"/>
  <c r="DEO37" i="74"/>
  <c r="DEN37" i="74"/>
  <c r="DEM37" i="74"/>
  <c r="DEL37" i="74"/>
  <c r="DEK37" i="74"/>
  <c r="DEJ37" i="74"/>
  <c r="DEI37" i="74"/>
  <c r="DEH37" i="74"/>
  <c r="DEG37" i="74"/>
  <c r="DEF37" i="74"/>
  <c r="DEE37" i="74"/>
  <c r="DED37" i="74"/>
  <c r="DEC37" i="74"/>
  <c r="DEB37" i="74"/>
  <c r="DEA37" i="74"/>
  <c r="DDZ37" i="74"/>
  <c r="DDY37" i="74"/>
  <c r="DDX37" i="74"/>
  <c r="DDW37" i="74"/>
  <c r="DDV37" i="74"/>
  <c r="DDU37" i="74"/>
  <c r="DDT37" i="74"/>
  <c r="DDS37" i="74"/>
  <c r="DDR37" i="74"/>
  <c r="DDQ37" i="74"/>
  <c r="DDP37" i="74"/>
  <c r="DDO37" i="74"/>
  <c r="DDN37" i="74"/>
  <c r="DDM37" i="74"/>
  <c r="DDL37" i="74"/>
  <c r="DDK37" i="74"/>
  <c r="DDJ37" i="74"/>
  <c r="DDI37" i="74"/>
  <c r="DDH37" i="74"/>
  <c r="DDG37" i="74"/>
  <c r="DDF37" i="74"/>
  <c r="DDE37" i="74"/>
  <c r="DDD37" i="74"/>
  <c r="DDC37" i="74"/>
  <c r="DDB37" i="74"/>
  <c r="DDA37" i="74"/>
  <c r="DCZ37" i="74"/>
  <c r="DCY37" i="74"/>
  <c r="DCX37" i="74"/>
  <c r="DCW37" i="74"/>
  <c r="DCV37" i="74"/>
  <c r="DCU37" i="74"/>
  <c r="DCT37" i="74"/>
  <c r="DCS37" i="74"/>
  <c r="DCR37" i="74"/>
  <c r="DCQ37" i="74"/>
  <c r="DCP37" i="74"/>
  <c r="DCO37" i="74"/>
  <c r="DCN37" i="74"/>
  <c r="DCM37" i="74"/>
  <c r="DCL37" i="74"/>
  <c r="DCK37" i="74"/>
  <c r="DCJ37" i="74"/>
  <c r="DCI37" i="74"/>
  <c r="DCH37" i="74"/>
  <c r="DCG37" i="74"/>
  <c r="DCF37" i="74"/>
  <c r="DCE37" i="74"/>
  <c r="DCD37" i="74"/>
  <c r="DCC37" i="74"/>
  <c r="DCB37" i="74"/>
  <c r="DCA37" i="74"/>
  <c r="DBZ37" i="74"/>
  <c r="DBY37" i="74"/>
  <c r="DBX37" i="74"/>
  <c r="DBW37" i="74"/>
  <c r="DBV37" i="74"/>
  <c r="DBU37" i="74"/>
  <c r="DBT37" i="74"/>
  <c r="DBS37" i="74"/>
  <c r="DBR37" i="74"/>
  <c r="DBQ37" i="74"/>
  <c r="DBP37" i="74"/>
  <c r="DBO37" i="74"/>
  <c r="DBN37" i="74"/>
  <c r="DBM37" i="74"/>
  <c r="DBL37" i="74"/>
  <c r="DBK37" i="74"/>
  <c r="DBJ37" i="74"/>
  <c r="DBI37" i="74"/>
  <c r="DBH37" i="74"/>
  <c r="DBG37" i="74"/>
  <c r="DBF37" i="74"/>
  <c r="DBE37" i="74"/>
  <c r="DBD37" i="74"/>
  <c r="DBC37" i="74"/>
  <c r="DBB37" i="74"/>
  <c r="DBA37" i="74"/>
  <c r="DAZ37" i="74"/>
  <c r="DAY37" i="74"/>
  <c r="DAX37" i="74"/>
  <c r="DAW37" i="74"/>
  <c r="DAV37" i="74"/>
  <c r="DAU37" i="74"/>
  <c r="DAT37" i="74"/>
  <c r="DAS37" i="74"/>
  <c r="DAR37" i="74"/>
  <c r="DAQ37" i="74"/>
  <c r="DAP37" i="74"/>
  <c r="DAO37" i="74"/>
  <c r="DAN37" i="74"/>
  <c r="DAM37" i="74"/>
  <c r="DAL37" i="74"/>
  <c r="DAK37" i="74"/>
  <c r="DAJ37" i="74"/>
  <c r="DAI37" i="74"/>
  <c r="DAH37" i="74"/>
  <c r="DAG37" i="74"/>
  <c r="DAF37" i="74"/>
  <c r="DAE37" i="74"/>
  <c r="DAD37" i="74"/>
  <c r="DAC37" i="74"/>
  <c r="DAB37" i="74"/>
  <c r="DAA37" i="74"/>
  <c r="CZZ37" i="74"/>
  <c r="CZY37" i="74"/>
  <c r="CZX37" i="74"/>
  <c r="CZW37" i="74"/>
  <c r="CZV37" i="74"/>
  <c r="CZU37" i="74"/>
  <c r="CZT37" i="74"/>
  <c r="CZS37" i="74"/>
  <c r="CZR37" i="74"/>
  <c r="CZQ37" i="74"/>
  <c r="CZP37" i="74"/>
  <c r="CZO37" i="74"/>
  <c r="CZN37" i="74"/>
  <c r="CZM37" i="74"/>
  <c r="CZL37" i="74"/>
  <c r="CZK37" i="74"/>
  <c r="CZJ37" i="74"/>
  <c r="CZI37" i="74"/>
  <c r="CZH37" i="74"/>
  <c r="CZG37" i="74"/>
  <c r="CZF37" i="74"/>
  <c r="CZE37" i="74"/>
  <c r="CZD37" i="74"/>
  <c r="CZC37" i="74"/>
  <c r="CZB37" i="74"/>
  <c r="CZA37" i="74"/>
  <c r="CYZ37" i="74"/>
  <c r="CYY37" i="74"/>
  <c r="CYX37" i="74"/>
  <c r="CYW37" i="74"/>
  <c r="CYV37" i="74"/>
  <c r="CYU37" i="74"/>
  <c r="CYT37" i="74"/>
  <c r="CYS37" i="74"/>
  <c r="CYR37" i="74"/>
  <c r="CYQ37" i="74"/>
  <c r="CYP37" i="74"/>
  <c r="CYO37" i="74"/>
  <c r="CYN37" i="74"/>
  <c r="CYM37" i="74"/>
  <c r="CYL37" i="74"/>
  <c r="CYK37" i="74"/>
  <c r="CYJ37" i="74"/>
  <c r="CYI37" i="74"/>
  <c r="CYH37" i="74"/>
  <c r="CYG37" i="74"/>
  <c r="CYF37" i="74"/>
  <c r="CYE37" i="74"/>
  <c r="CYD37" i="74"/>
  <c r="CYC37" i="74"/>
  <c r="CYB37" i="74"/>
  <c r="CYA37" i="74"/>
  <c r="CXZ37" i="74"/>
  <c r="CXY37" i="74"/>
  <c r="CXX37" i="74"/>
  <c r="CXW37" i="74"/>
  <c r="CXV37" i="74"/>
  <c r="CXU37" i="74"/>
  <c r="CXT37" i="74"/>
  <c r="CXS37" i="74"/>
  <c r="CXR37" i="74"/>
  <c r="CXQ37" i="74"/>
  <c r="CXP37" i="74"/>
  <c r="CXO37" i="74"/>
  <c r="CXN37" i="74"/>
  <c r="CXM37" i="74"/>
  <c r="CXL37" i="74"/>
  <c r="CXK37" i="74"/>
  <c r="CXJ37" i="74"/>
  <c r="CXI37" i="74"/>
  <c r="CXH37" i="74"/>
  <c r="CXG37" i="74"/>
  <c r="CXF37" i="74"/>
  <c r="CXE37" i="74"/>
  <c r="CXD37" i="74"/>
  <c r="CXC37" i="74"/>
  <c r="CXB37" i="74"/>
  <c r="CXA37" i="74"/>
  <c r="CWZ37" i="74"/>
  <c r="CWY37" i="74"/>
  <c r="CWX37" i="74"/>
  <c r="CWW37" i="74"/>
  <c r="CWV37" i="74"/>
  <c r="CWU37" i="74"/>
  <c r="CWT37" i="74"/>
  <c r="CWS37" i="74"/>
  <c r="CWR37" i="74"/>
  <c r="CWQ37" i="74"/>
  <c r="CWP37" i="74"/>
  <c r="CWO37" i="74"/>
  <c r="CWN37" i="74"/>
  <c r="CWM37" i="74"/>
  <c r="CWL37" i="74"/>
  <c r="CWK37" i="74"/>
  <c r="CWJ37" i="74"/>
  <c r="CWI37" i="74"/>
  <c r="CWH37" i="74"/>
  <c r="CWG37" i="74"/>
  <c r="CWF37" i="74"/>
  <c r="CWE37" i="74"/>
  <c r="CWD37" i="74"/>
  <c r="CWC37" i="74"/>
  <c r="CWB37" i="74"/>
  <c r="CWA37" i="74"/>
  <c r="CVZ37" i="74"/>
  <c r="CVY37" i="74"/>
  <c r="CVX37" i="74"/>
  <c r="CVW37" i="74"/>
  <c r="CVV37" i="74"/>
  <c r="CVU37" i="74"/>
  <c r="CVT37" i="74"/>
  <c r="CVS37" i="74"/>
  <c r="CVR37" i="74"/>
  <c r="CVQ37" i="74"/>
  <c r="CVP37" i="74"/>
  <c r="CVO37" i="74"/>
  <c r="CVN37" i="74"/>
  <c r="CVM37" i="74"/>
  <c r="CVL37" i="74"/>
  <c r="CVK37" i="74"/>
  <c r="CVJ37" i="74"/>
  <c r="CVI37" i="74"/>
  <c r="CVH37" i="74"/>
  <c r="CVG37" i="74"/>
  <c r="CVF37" i="74"/>
  <c r="CVE37" i="74"/>
  <c r="CVD37" i="74"/>
  <c r="CVC37" i="74"/>
  <c r="CVB37" i="74"/>
  <c r="CVA37" i="74"/>
  <c r="CUZ37" i="74"/>
  <c r="CUY37" i="74"/>
  <c r="CUX37" i="74"/>
  <c r="CUW37" i="74"/>
  <c r="CUV37" i="74"/>
  <c r="CUU37" i="74"/>
  <c r="CUT37" i="74"/>
  <c r="CUS37" i="74"/>
  <c r="CUR37" i="74"/>
  <c r="CUQ37" i="74"/>
  <c r="CUP37" i="74"/>
  <c r="CUO37" i="74"/>
  <c r="CUN37" i="74"/>
  <c r="CUM37" i="74"/>
  <c r="CUL37" i="74"/>
  <c r="CUK37" i="74"/>
  <c r="CUJ37" i="74"/>
  <c r="CUI37" i="74"/>
  <c r="CUH37" i="74"/>
  <c r="CUG37" i="74"/>
  <c r="CUF37" i="74"/>
  <c r="CUE37" i="74"/>
  <c r="CUD37" i="74"/>
  <c r="CUC37" i="74"/>
  <c r="CUB37" i="74"/>
  <c r="CUA37" i="74"/>
  <c r="CTZ37" i="74"/>
  <c r="CTY37" i="74"/>
  <c r="CTX37" i="74"/>
  <c r="CTW37" i="74"/>
  <c r="CTV37" i="74"/>
  <c r="CTU37" i="74"/>
  <c r="CTT37" i="74"/>
  <c r="CTS37" i="74"/>
  <c r="CTR37" i="74"/>
  <c r="CTQ37" i="74"/>
  <c r="CTP37" i="74"/>
  <c r="CTO37" i="74"/>
  <c r="CTN37" i="74"/>
  <c r="CTM37" i="74"/>
  <c r="CTL37" i="74"/>
  <c r="CTK37" i="74"/>
  <c r="CTJ37" i="74"/>
  <c r="CTI37" i="74"/>
  <c r="CTH37" i="74"/>
  <c r="CTG37" i="74"/>
  <c r="CTF37" i="74"/>
  <c r="CTE37" i="74"/>
  <c r="CTD37" i="74"/>
  <c r="CTC37" i="74"/>
  <c r="CTB37" i="74"/>
  <c r="CTA37" i="74"/>
  <c r="CSZ37" i="74"/>
  <c r="CSY37" i="74"/>
  <c r="CSX37" i="74"/>
  <c r="CSW37" i="74"/>
  <c r="CSV37" i="74"/>
  <c r="CSU37" i="74"/>
  <c r="CST37" i="74"/>
  <c r="CSS37" i="74"/>
  <c r="CSR37" i="74"/>
  <c r="CSQ37" i="74"/>
  <c r="CSP37" i="74"/>
  <c r="CSO37" i="74"/>
  <c r="CSN37" i="74"/>
  <c r="CSM37" i="74"/>
  <c r="CSL37" i="74"/>
  <c r="CSK37" i="74"/>
  <c r="CSJ37" i="74"/>
  <c r="CSI37" i="74"/>
  <c r="CSH37" i="74"/>
  <c r="CSG37" i="74"/>
  <c r="CSF37" i="74"/>
  <c r="CSE37" i="74"/>
  <c r="CSD37" i="74"/>
  <c r="CSC37" i="74"/>
  <c r="CSB37" i="74"/>
  <c r="CSA37" i="74"/>
  <c r="CRZ37" i="74"/>
  <c r="CRY37" i="74"/>
  <c r="CRX37" i="74"/>
  <c r="CRW37" i="74"/>
  <c r="CRV37" i="74"/>
  <c r="CRU37" i="74"/>
  <c r="CRT37" i="74"/>
  <c r="CRS37" i="74"/>
  <c r="CRR37" i="74"/>
  <c r="CRQ37" i="74"/>
  <c r="CRP37" i="74"/>
  <c r="CRO37" i="74"/>
  <c r="CRN37" i="74"/>
  <c r="CRM37" i="74"/>
  <c r="CRL37" i="74"/>
  <c r="CRK37" i="74"/>
  <c r="CRJ37" i="74"/>
  <c r="CRI37" i="74"/>
  <c r="CRH37" i="74"/>
  <c r="CRG37" i="74"/>
  <c r="CRF37" i="74"/>
  <c r="CRE37" i="74"/>
  <c r="CRD37" i="74"/>
  <c r="CRC37" i="74"/>
  <c r="CRB37" i="74"/>
  <c r="CRA37" i="74"/>
  <c r="CQZ37" i="74"/>
  <c r="CQY37" i="74"/>
  <c r="CQX37" i="74"/>
  <c r="CQW37" i="74"/>
  <c r="CQV37" i="74"/>
  <c r="CQU37" i="74"/>
  <c r="CQT37" i="74"/>
  <c r="CQS37" i="74"/>
  <c r="CQR37" i="74"/>
  <c r="CQQ37" i="74"/>
  <c r="CQP37" i="74"/>
  <c r="CQO37" i="74"/>
  <c r="CQN37" i="74"/>
  <c r="CQM37" i="74"/>
  <c r="CQL37" i="74"/>
  <c r="CQK37" i="74"/>
  <c r="CQJ37" i="74"/>
  <c r="CQI37" i="74"/>
  <c r="CQH37" i="74"/>
  <c r="CQG37" i="74"/>
  <c r="CQF37" i="74"/>
  <c r="CQE37" i="74"/>
  <c r="CQD37" i="74"/>
  <c r="CQC37" i="74"/>
  <c r="CQB37" i="74"/>
  <c r="CQA37" i="74"/>
  <c r="CPZ37" i="74"/>
  <c r="CPY37" i="74"/>
  <c r="CPX37" i="74"/>
  <c r="CPW37" i="74"/>
  <c r="CPV37" i="74"/>
  <c r="CPU37" i="74"/>
  <c r="CPT37" i="74"/>
  <c r="CPS37" i="74"/>
  <c r="CPR37" i="74"/>
  <c r="CPQ37" i="74"/>
  <c r="CPP37" i="74"/>
  <c r="CPO37" i="74"/>
  <c r="CPN37" i="74"/>
  <c r="CPM37" i="74"/>
  <c r="CPL37" i="74"/>
  <c r="CPK37" i="74"/>
  <c r="CPJ37" i="74"/>
  <c r="CPI37" i="74"/>
  <c r="CPH37" i="74"/>
  <c r="CPG37" i="74"/>
  <c r="CPF37" i="74"/>
  <c r="CPE37" i="74"/>
  <c r="CPD37" i="74"/>
  <c r="CPC37" i="74"/>
  <c r="CPB37" i="74"/>
  <c r="CPA37" i="74"/>
  <c r="COZ37" i="74"/>
  <c r="COY37" i="74"/>
  <c r="COX37" i="74"/>
  <c r="COW37" i="74"/>
  <c r="COV37" i="74"/>
  <c r="COU37" i="74"/>
  <c r="COT37" i="74"/>
  <c r="COS37" i="74"/>
  <c r="COR37" i="74"/>
  <c r="COQ37" i="74"/>
  <c r="COP37" i="74"/>
  <c r="COO37" i="74"/>
  <c r="CON37" i="74"/>
  <c r="COM37" i="74"/>
  <c r="COL37" i="74"/>
  <c r="COK37" i="74"/>
  <c r="COJ37" i="74"/>
  <c r="COI37" i="74"/>
  <c r="COH37" i="74"/>
  <c r="COG37" i="74"/>
  <c r="COF37" i="74"/>
  <c r="COE37" i="74"/>
  <c r="COD37" i="74"/>
  <c r="COC37" i="74"/>
  <c r="COB37" i="74"/>
  <c r="COA37" i="74"/>
  <c r="CNZ37" i="74"/>
  <c r="CNY37" i="74"/>
  <c r="CNX37" i="74"/>
  <c r="CNW37" i="74"/>
  <c r="CNV37" i="74"/>
  <c r="CNU37" i="74"/>
  <c r="CNT37" i="74"/>
  <c r="CNS37" i="74"/>
  <c r="CNR37" i="74"/>
  <c r="CNQ37" i="74"/>
  <c r="CNP37" i="74"/>
  <c r="CNO37" i="74"/>
  <c r="CNN37" i="74"/>
  <c r="CNM37" i="74"/>
  <c r="CNL37" i="74"/>
  <c r="CNK37" i="74"/>
  <c r="CNJ37" i="74"/>
  <c r="CNI37" i="74"/>
  <c r="CNH37" i="74"/>
  <c r="CNG37" i="74"/>
  <c r="CNF37" i="74"/>
  <c r="CNE37" i="74"/>
  <c r="CND37" i="74"/>
  <c r="CNC37" i="74"/>
  <c r="CNB37" i="74"/>
  <c r="CNA37" i="74"/>
  <c r="CMZ37" i="74"/>
  <c r="CMY37" i="74"/>
  <c r="CMX37" i="74"/>
  <c r="CMW37" i="74"/>
  <c r="CMV37" i="74"/>
  <c r="CMU37" i="74"/>
  <c r="CMT37" i="74"/>
  <c r="CMS37" i="74"/>
  <c r="CMR37" i="74"/>
  <c r="CMQ37" i="74"/>
  <c r="CMP37" i="74"/>
  <c r="CMO37" i="74"/>
  <c r="CMN37" i="74"/>
  <c r="CMM37" i="74"/>
  <c r="CML37" i="74"/>
  <c r="CMK37" i="74"/>
  <c r="CMJ37" i="74"/>
  <c r="CMI37" i="74"/>
  <c r="CMH37" i="74"/>
  <c r="CMG37" i="74"/>
  <c r="CMF37" i="74"/>
  <c r="CME37" i="74"/>
  <c r="CMD37" i="74"/>
  <c r="CMC37" i="74"/>
  <c r="CMB37" i="74"/>
  <c r="CMA37" i="74"/>
  <c r="CLZ37" i="74"/>
  <c r="CLY37" i="74"/>
  <c r="CLX37" i="74"/>
  <c r="CLW37" i="74"/>
  <c r="CLV37" i="74"/>
  <c r="CLU37" i="74"/>
  <c r="CLT37" i="74"/>
  <c r="CLS37" i="74"/>
  <c r="CLR37" i="74"/>
  <c r="CLQ37" i="74"/>
  <c r="CLP37" i="74"/>
  <c r="CLO37" i="74"/>
  <c r="CLN37" i="74"/>
  <c r="CLM37" i="74"/>
  <c r="CLL37" i="74"/>
  <c r="CLK37" i="74"/>
  <c r="CLJ37" i="74"/>
  <c r="CLI37" i="74"/>
  <c r="CLH37" i="74"/>
  <c r="CLG37" i="74"/>
  <c r="CLF37" i="74"/>
  <c r="CLE37" i="74"/>
  <c r="CLD37" i="74"/>
  <c r="CLC37" i="74"/>
  <c r="CLB37" i="74"/>
  <c r="CLA37" i="74"/>
  <c r="CKZ37" i="74"/>
  <c r="CKY37" i="74"/>
  <c r="CKX37" i="74"/>
  <c r="CKW37" i="74"/>
  <c r="CKV37" i="74"/>
  <c r="CKU37" i="74"/>
  <c r="CKT37" i="74"/>
  <c r="CKS37" i="74"/>
  <c r="CKR37" i="74"/>
  <c r="CKQ37" i="74"/>
  <c r="CKP37" i="74"/>
  <c r="CKO37" i="74"/>
  <c r="CKN37" i="74"/>
  <c r="CKM37" i="74"/>
  <c r="CKL37" i="74"/>
  <c r="CKK37" i="74"/>
  <c r="CKJ37" i="74"/>
  <c r="CKI37" i="74"/>
  <c r="CKH37" i="74"/>
  <c r="CKG37" i="74"/>
  <c r="CKF37" i="74"/>
  <c r="CKE37" i="74"/>
  <c r="CKD37" i="74"/>
  <c r="CKC37" i="74"/>
  <c r="CKB37" i="74"/>
  <c r="CKA37" i="74"/>
  <c r="CJZ37" i="74"/>
  <c r="CJY37" i="74"/>
  <c r="CJX37" i="74"/>
  <c r="CJW37" i="74"/>
  <c r="CJV37" i="74"/>
  <c r="CJU37" i="74"/>
  <c r="CJT37" i="74"/>
  <c r="CJS37" i="74"/>
  <c r="CJR37" i="74"/>
  <c r="CJQ37" i="74"/>
  <c r="CJP37" i="74"/>
  <c r="CJO37" i="74"/>
  <c r="CJN37" i="74"/>
  <c r="CJM37" i="74"/>
  <c r="CJL37" i="74"/>
  <c r="CJK37" i="74"/>
  <c r="CJJ37" i="74"/>
  <c r="CJI37" i="74"/>
  <c r="CJH37" i="74"/>
  <c r="CJG37" i="74"/>
  <c r="CJF37" i="74"/>
  <c r="CJE37" i="74"/>
  <c r="CJD37" i="74"/>
  <c r="CJC37" i="74"/>
  <c r="CJB37" i="74"/>
  <c r="CJA37" i="74"/>
  <c r="CIZ37" i="74"/>
  <c r="CIY37" i="74"/>
  <c r="CIX37" i="74"/>
  <c r="CIW37" i="74"/>
  <c r="CIV37" i="74"/>
  <c r="CIU37" i="74"/>
  <c r="CIT37" i="74"/>
  <c r="CIS37" i="74"/>
  <c r="CIR37" i="74"/>
  <c r="CIQ37" i="74"/>
  <c r="CIP37" i="74"/>
  <c r="CIO37" i="74"/>
  <c r="CIN37" i="74"/>
  <c r="CIM37" i="74"/>
  <c r="CIL37" i="74"/>
  <c r="CIK37" i="74"/>
  <c r="CIJ37" i="74"/>
  <c r="CII37" i="74"/>
  <c r="CIH37" i="74"/>
  <c r="CIG37" i="74"/>
  <c r="CIF37" i="74"/>
  <c r="CIE37" i="74"/>
  <c r="CID37" i="74"/>
  <c r="CIC37" i="74"/>
  <c r="CIB37" i="74"/>
  <c r="CIA37" i="74"/>
  <c r="CHZ37" i="74"/>
  <c r="CHY37" i="74"/>
  <c r="CHX37" i="74"/>
  <c r="CHW37" i="74"/>
  <c r="CHV37" i="74"/>
  <c r="CHU37" i="74"/>
  <c r="CHT37" i="74"/>
  <c r="CHS37" i="74"/>
  <c r="CHR37" i="74"/>
  <c r="CHQ37" i="74"/>
  <c r="CHP37" i="74"/>
  <c r="CHO37" i="74"/>
  <c r="CHN37" i="74"/>
  <c r="CHM37" i="74"/>
  <c r="CHL37" i="74"/>
  <c r="CHK37" i="74"/>
  <c r="CHJ37" i="74"/>
  <c r="CHI37" i="74"/>
  <c r="CHH37" i="74"/>
  <c r="CHG37" i="74"/>
  <c r="CHF37" i="74"/>
  <c r="CHE37" i="74"/>
  <c r="CHD37" i="74"/>
  <c r="CHC37" i="74"/>
  <c r="CHB37" i="74"/>
  <c r="CHA37" i="74"/>
  <c r="CGZ37" i="74"/>
  <c r="CGY37" i="74"/>
  <c r="CGX37" i="74"/>
  <c r="CGW37" i="74"/>
  <c r="CGV37" i="74"/>
  <c r="CGU37" i="74"/>
  <c r="CGT37" i="74"/>
  <c r="CGS37" i="74"/>
  <c r="CGR37" i="74"/>
  <c r="CGQ37" i="74"/>
  <c r="CGP37" i="74"/>
  <c r="CGO37" i="74"/>
  <c r="CGN37" i="74"/>
  <c r="CGM37" i="74"/>
  <c r="CGL37" i="74"/>
  <c r="CGK37" i="74"/>
  <c r="CGJ37" i="74"/>
  <c r="CGI37" i="74"/>
  <c r="CGH37" i="74"/>
  <c r="CGG37" i="74"/>
  <c r="CGF37" i="74"/>
  <c r="CGE37" i="74"/>
  <c r="CGD37" i="74"/>
  <c r="CGC37" i="74"/>
  <c r="CGB37" i="74"/>
  <c r="CGA37" i="74"/>
  <c r="CFZ37" i="74"/>
  <c r="CFY37" i="74"/>
  <c r="CFX37" i="74"/>
  <c r="CFW37" i="74"/>
  <c r="CFV37" i="74"/>
  <c r="CFU37" i="74"/>
  <c r="CFT37" i="74"/>
  <c r="CFS37" i="74"/>
  <c r="CFR37" i="74"/>
  <c r="CFQ37" i="74"/>
  <c r="CFP37" i="74"/>
  <c r="CFO37" i="74"/>
  <c r="CFN37" i="74"/>
  <c r="CFM37" i="74"/>
  <c r="CFL37" i="74"/>
  <c r="CFK37" i="74"/>
  <c r="CFJ37" i="74"/>
  <c r="CFI37" i="74"/>
  <c r="CFH37" i="74"/>
  <c r="CFG37" i="74"/>
  <c r="CFF37" i="74"/>
  <c r="CFE37" i="74"/>
  <c r="CFD37" i="74"/>
  <c r="CFC37" i="74"/>
  <c r="CFB37" i="74"/>
  <c r="CFA37" i="74"/>
  <c r="CEZ37" i="74"/>
  <c r="CEY37" i="74"/>
  <c r="CEX37" i="74"/>
  <c r="CEW37" i="74"/>
  <c r="CEV37" i="74"/>
  <c r="CEU37" i="74"/>
  <c r="CET37" i="74"/>
  <c r="CES37" i="74"/>
  <c r="CER37" i="74"/>
  <c r="CEQ37" i="74"/>
  <c r="CEP37" i="74"/>
  <c r="CEO37" i="74"/>
  <c r="CEN37" i="74"/>
  <c r="CEM37" i="74"/>
  <c r="CEL37" i="74"/>
  <c r="CEK37" i="74"/>
  <c r="CEJ37" i="74"/>
  <c r="CEI37" i="74"/>
  <c r="CEH37" i="74"/>
  <c r="CEG37" i="74"/>
  <c r="CEF37" i="74"/>
  <c r="CEE37" i="74"/>
  <c r="CED37" i="74"/>
  <c r="CEC37" i="74"/>
  <c r="CEB37" i="74"/>
  <c r="CEA37" i="74"/>
  <c r="CDZ37" i="74"/>
  <c r="CDY37" i="74"/>
  <c r="CDX37" i="74"/>
  <c r="CDW37" i="74"/>
  <c r="CDV37" i="74"/>
  <c r="CDU37" i="74"/>
  <c r="CDT37" i="74"/>
  <c r="CDS37" i="74"/>
  <c r="CDR37" i="74"/>
  <c r="CDQ37" i="74"/>
  <c r="CDP37" i="74"/>
  <c r="CDO37" i="74"/>
  <c r="CDN37" i="74"/>
  <c r="CDM37" i="74"/>
  <c r="CDL37" i="74"/>
  <c r="CDK37" i="74"/>
  <c r="CDJ37" i="74"/>
  <c r="CDI37" i="74"/>
  <c r="CDH37" i="74"/>
  <c r="CDG37" i="74"/>
  <c r="CDF37" i="74"/>
  <c r="CDE37" i="74"/>
  <c r="CDD37" i="74"/>
  <c r="CDC37" i="74"/>
  <c r="CDB37" i="74"/>
  <c r="CDA37" i="74"/>
  <c r="CCZ37" i="74"/>
  <c r="CCY37" i="74"/>
  <c r="CCX37" i="74"/>
  <c r="CCW37" i="74"/>
  <c r="CCV37" i="74"/>
  <c r="CCU37" i="74"/>
  <c r="CCT37" i="74"/>
  <c r="CCS37" i="74"/>
  <c r="CCR37" i="74"/>
  <c r="CCQ37" i="74"/>
  <c r="CCP37" i="74"/>
  <c r="CCO37" i="74"/>
  <c r="CCN37" i="74"/>
  <c r="CCM37" i="74"/>
  <c r="CCL37" i="74"/>
  <c r="CCK37" i="74"/>
  <c r="CCJ37" i="74"/>
  <c r="CCI37" i="74"/>
  <c r="CCH37" i="74"/>
  <c r="CCG37" i="74"/>
  <c r="CCF37" i="74"/>
  <c r="CCE37" i="74"/>
  <c r="CCD37" i="74"/>
  <c r="CCC37" i="74"/>
  <c r="CCB37" i="74"/>
  <c r="CCA37" i="74"/>
  <c r="CBZ37" i="74"/>
  <c r="CBY37" i="74"/>
  <c r="CBX37" i="74"/>
  <c r="CBW37" i="74"/>
  <c r="CBV37" i="74"/>
  <c r="CBU37" i="74"/>
  <c r="CBT37" i="74"/>
  <c r="CBS37" i="74"/>
  <c r="CBR37" i="74"/>
  <c r="CBQ37" i="74"/>
  <c r="CBP37" i="74"/>
  <c r="CBO37" i="74"/>
  <c r="CBN37" i="74"/>
  <c r="CBM37" i="74"/>
  <c r="CBL37" i="74"/>
  <c r="CBK37" i="74"/>
  <c r="CBJ37" i="74"/>
  <c r="CBI37" i="74"/>
  <c r="CBH37" i="74"/>
  <c r="CBG37" i="74"/>
  <c r="CBF37" i="74"/>
  <c r="CBE37" i="74"/>
  <c r="CBD37" i="74"/>
  <c r="CBC37" i="74"/>
  <c r="CBB37" i="74"/>
  <c r="CBA37" i="74"/>
  <c r="CAZ37" i="74"/>
  <c r="CAY37" i="74"/>
  <c r="CAX37" i="74"/>
  <c r="CAW37" i="74"/>
  <c r="CAV37" i="74"/>
  <c r="CAU37" i="74"/>
  <c r="CAT37" i="74"/>
  <c r="CAS37" i="74"/>
  <c r="CAR37" i="74"/>
  <c r="CAQ37" i="74"/>
  <c r="CAP37" i="74"/>
  <c r="CAO37" i="74"/>
  <c r="CAN37" i="74"/>
  <c r="CAM37" i="74"/>
  <c r="CAL37" i="74"/>
  <c r="CAK37" i="74"/>
  <c r="CAJ37" i="74"/>
  <c r="CAI37" i="74"/>
  <c r="CAH37" i="74"/>
  <c r="CAG37" i="74"/>
  <c r="CAF37" i="74"/>
  <c r="CAE37" i="74"/>
  <c r="CAD37" i="74"/>
  <c r="CAC37" i="74"/>
  <c r="CAB37" i="74"/>
  <c r="CAA37" i="74"/>
  <c r="BZZ37" i="74"/>
  <c r="BZY37" i="74"/>
  <c r="BZX37" i="74"/>
  <c r="BZW37" i="74"/>
  <c r="BZV37" i="74"/>
  <c r="BZU37" i="74"/>
  <c r="BZT37" i="74"/>
  <c r="BZS37" i="74"/>
  <c r="BZR37" i="74"/>
  <c r="BZQ37" i="74"/>
  <c r="BZP37" i="74"/>
  <c r="BZO37" i="74"/>
  <c r="BZN37" i="74"/>
  <c r="BZM37" i="74"/>
  <c r="BZL37" i="74"/>
  <c r="BZK37" i="74"/>
  <c r="BZJ37" i="74"/>
  <c r="BZI37" i="74"/>
  <c r="BZH37" i="74"/>
  <c r="BZG37" i="74"/>
  <c r="BZF37" i="74"/>
  <c r="BZE37" i="74"/>
  <c r="BZD37" i="74"/>
  <c r="BZC37" i="74"/>
  <c r="BZB37" i="74"/>
  <c r="BZA37" i="74"/>
  <c r="BYZ37" i="74"/>
  <c r="BYY37" i="74"/>
  <c r="BYX37" i="74"/>
  <c r="BYW37" i="74"/>
  <c r="BYV37" i="74"/>
  <c r="BYU37" i="74"/>
  <c r="BYT37" i="74"/>
  <c r="BYS37" i="74"/>
  <c r="BYR37" i="74"/>
  <c r="BYQ37" i="74"/>
  <c r="BYP37" i="74"/>
  <c r="BYO37" i="74"/>
  <c r="BYN37" i="74"/>
  <c r="BYM37" i="74"/>
  <c r="BYL37" i="74"/>
  <c r="BYK37" i="74"/>
  <c r="BYJ37" i="74"/>
  <c r="BYI37" i="74"/>
  <c r="BYH37" i="74"/>
  <c r="BYG37" i="74"/>
  <c r="BYF37" i="74"/>
  <c r="BYE37" i="74"/>
  <c r="BYD37" i="74"/>
  <c r="BYC37" i="74"/>
  <c r="BYB37" i="74"/>
  <c r="BYA37" i="74"/>
  <c r="BXZ37" i="74"/>
  <c r="BXY37" i="74"/>
  <c r="BXX37" i="74"/>
  <c r="BXW37" i="74"/>
  <c r="BXV37" i="74"/>
  <c r="BXU37" i="74"/>
  <c r="BXT37" i="74"/>
  <c r="BXS37" i="74"/>
  <c r="BXR37" i="74"/>
  <c r="BXQ37" i="74"/>
  <c r="BXP37" i="74"/>
  <c r="BXO37" i="74"/>
  <c r="BXN37" i="74"/>
  <c r="BXM37" i="74"/>
  <c r="BXL37" i="74"/>
  <c r="BXK37" i="74"/>
  <c r="BXJ37" i="74"/>
  <c r="BXI37" i="74"/>
  <c r="BXH37" i="74"/>
  <c r="BXG37" i="74"/>
  <c r="BXF37" i="74"/>
  <c r="BXE37" i="74"/>
  <c r="BXD37" i="74"/>
  <c r="BXC37" i="74"/>
  <c r="BXB37" i="74"/>
  <c r="BXA37" i="74"/>
  <c r="BWZ37" i="74"/>
  <c r="BWY37" i="74"/>
  <c r="BWX37" i="74"/>
  <c r="BWW37" i="74"/>
  <c r="BWV37" i="74"/>
  <c r="BWU37" i="74"/>
  <c r="BWT37" i="74"/>
  <c r="BWS37" i="74"/>
  <c r="BWR37" i="74"/>
  <c r="BWQ37" i="74"/>
  <c r="BWP37" i="74"/>
  <c r="BWO37" i="74"/>
  <c r="BWN37" i="74"/>
  <c r="BWM37" i="74"/>
  <c r="BWL37" i="74"/>
  <c r="BWK37" i="74"/>
  <c r="BWJ37" i="74"/>
  <c r="BWI37" i="74"/>
  <c r="BWH37" i="74"/>
  <c r="BWG37" i="74"/>
  <c r="BWF37" i="74"/>
  <c r="BWE37" i="74"/>
  <c r="BWD37" i="74"/>
  <c r="BWC37" i="74"/>
  <c r="BWB37" i="74"/>
  <c r="BWA37" i="74"/>
  <c r="BVZ37" i="74"/>
  <c r="BVY37" i="74"/>
  <c r="BVX37" i="74"/>
  <c r="BVW37" i="74"/>
  <c r="BVV37" i="74"/>
  <c r="BVU37" i="74"/>
  <c r="BVT37" i="74"/>
  <c r="BVS37" i="74"/>
  <c r="BVR37" i="74"/>
  <c r="BVQ37" i="74"/>
  <c r="BVP37" i="74"/>
  <c r="BVO37" i="74"/>
  <c r="BVN37" i="74"/>
  <c r="BVM37" i="74"/>
  <c r="BVL37" i="74"/>
  <c r="BVK37" i="74"/>
  <c r="BVJ37" i="74"/>
  <c r="BVI37" i="74"/>
  <c r="BVH37" i="74"/>
  <c r="BVG37" i="74"/>
  <c r="BVF37" i="74"/>
  <c r="BVE37" i="74"/>
  <c r="BVD37" i="74"/>
  <c r="BVC37" i="74"/>
  <c r="BVB37" i="74"/>
  <c r="BVA37" i="74"/>
  <c r="BUZ37" i="74"/>
  <c r="BUY37" i="74"/>
  <c r="BUX37" i="74"/>
  <c r="BUW37" i="74"/>
  <c r="BUV37" i="74"/>
  <c r="BUU37" i="74"/>
  <c r="BUT37" i="74"/>
  <c r="BUS37" i="74"/>
  <c r="BUR37" i="74"/>
  <c r="BUQ37" i="74"/>
  <c r="BUP37" i="74"/>
  <c r="BUO37" i="74"/>
  <c r="BUN37" i="74"/>
  <c r="BUM37" i="74"/>
  <c r="BUL37" i="74"/>
  <c r="BUK37" i="74"/>
  <c r="BUJ37" i="74"/>
  <c r="BUI37" i="74"/>
  <c r="BUH37" i="74"/>
  <c r="BUG37" i="74"/>
  <c r="BUF37" i="74"/>
  <c r="BUE37" i="74"/>
  <c r="BUD37" i="74"/>
  <c r="BUC37" i="74"/>
  <c r="BUB37" i="74"/>
  <c r="BUA37" i="74"/>
  <c r="BTZ37" i="74"/>
  <c r="BTY37" i="74"/>
  <c r="BTX37" i="74"/>
  <c r="BTW37" i="74"/>
  <c r="BTV37" i="74"/>
  <c r="BTU37" i="74"/>
  <c r="BTT37" i="74"/>
  <c r="BTS37" i="74"/>
  <c r="BTR37" i="74"/>
  <c r="BTQ37" i="74"/>
  <c r="BTP37" i="74"/>
  <c r="BTO37" i="74"/>
  <c r="BTN37" i="74"/>
  <c r="BTM37" i="74"/>
  <c r="BTL37" i="74"/>
  <c r="BTK37" i="74"/>
  <c r="BTJ37" i="74"/>
  <c r="BTI37" i="74"/>
  <c r="BTH37" i="74"/>
  <c r="BTG37" i="74"/>
  <c r="BTF37" i="74"/>
  <c r="BTE37" i="74"/>
  <c r="BTD37" i="74"/>
  <c r="BTC37" i="74"/>
  <c r="BTB37" i="74"/>
  <c r="BTA37" i="74"/>
  <c r="BSZ37" i="74"/>
  <c r="BSY37" i="74"/>
  <c r="BSX37" i="74"/>
  <c r="BSW37" i="74"/>
  <c r="BSV37" i="74"/>
  <c r="BSU37" i="74"/>
  <c r="BST37" i="74"/>
  <c r="BSS37" i="74"/>
  <c r="BSR37" i="74"/>
  <c r="BSQ37" i="74"/>
  <c r="BSP37" i="74"/>
  <c r="BSO37" i="74"/>
  <c r="BSN37" i="74"/>
  <c r="BSM37" i="74"/>
  <c r="BSL37" i="74"/>
  <c r="BSK37" i="74"/>
  <c r="BSJ37" i="74"/>
  <c r="BSI37" i="74"/>
  <c r="BSH37" i="74"/>
  <c r="BSG37" i="74"/>
  <c r="BSF37" i="74"/>
  <c r="BSE37" i="74"/>
  <c r="BSD37" i="74"/>
  <c r="BSC37" i="74"/>
  <c r="BSB37" i="74"/>
  <c r="BSA37" i="74"/>
  <c r="BRZ37" i="74"/>
  <c r="BRY37" i="74"/>
  <c r="BRX37" i="74"/>
  <c r="BRW37" i="74"/>
  <c r="BRV37" i="74"/>
  <c r="BRU37" i="74"/>
  <c r="BRT37" i="74"/>
  <c r="BRS37" i="74"/>
  <c r="BRR37" i="74"/>
  <c r="BRQ37" i="74"/>
  <c r="BRP37" i="74"/>
  <c r="BRO37" i="74"/>
  <c r="BRN37" i="74"/>
  <c r="BRM37" i="74"/>
  <c r="BRL37" i="74"/>
  <c r="BRK37" i="74"/>
  <c r="BRJ37" i="74"/>
  <c r="BRI37" i="74"/>
  <c r="BRH37" i="74"/>
  <c r="BRG37" i="74"/>
  <c r="BRF37" i="74"/>
  <c r="BRE37" i="74"/>
  <c r="BRD37" i="74"/>
  <c r="BRC37" i="74"/>
  <c r="BRB37" i="74"/>
  <c r="BRA37" i="74"/>
  <c r="BQZ37" i="74"/>
  <c r="BQY37" i="74"/>
  <c r="BQX37" i="74"/>
  <c r="BQW37" i="74"/>
  <c r="BQV37" i="74"/>
  <c r="BQU37" i="74"/>
  <c r="BQT37" i="74"/>
  <c r="BQS37" i="74"/>
  <c r="BQR37" i="74"/>
  <c r="BQQ37" i="74"/>
  <c r="BQP37" i="74"/>
  <c r="BQO37" i="74"/>
  <c r="BQN37" i="74"/>
  <c r="BQM37" i="74"/>
  <c r="BQL37" i="74"/>
  <c r="BQK37" i="74"/>
  <c r="BQJ37" i="74"/>
  <c r="BQI37" i="74"/>
  <c r="BQH37" i="74"/>
  <c r="BQG37" i="74"/>
  <c r="BQF37" i="74"/>
  <c r="BQE37" i="74"/>
  <c r="BQD37" i="74"/>
  <c r="BQC37" i="74"/>
  <c r="BQB37" i="74"/>
  <c r="BQA37" i="74"/>
  <c r="BPZ37" i="74"/>
  <c r="BPY37" i="74"/>
  <c r="BPX37" i="74"/>
  <c r="BPW37" i="74"/>
  <c r="BPV37" i="74"/>
  <c r="BPU37" i="74"/>
  <c r="BPT37" i="74"/>
  <c r="BPS37" i="74"/>
  <c r="BPR37" i="74"/>
  <c r="BPQ37" i="74"/>
  <c r="BPP37" i="74"/>
  <c r="BPO37" i="74"/>
  <c r="BPN37" i="74"/>
  <c r="BPM37" i="74"/>
  <c r="BPL37" i="74"/>
  <c r="BPK37" i="74"/>
  <c r="BPJ37" i="74"/>
  <c r="BPI37" i="74"/>
  <c r="BPH37" i="74"/>
  <c r="BPG37" i="74"/>
  <c r="BPF37" i="74"/>
  <c r="BPE37" i="74"/>
  <c r="BPD37" i="74"/>
  <c r="BPC37" i="74"/>
  <c r="BPB37" i="74"/>
  <c r="BPA37" i="74"/>
  <c r="BOZ37" i="74"/>
  <c r="BOY37" i="74"/>
  <c r="BOX37" i="74"/>
  <c r="BOW37" i="74"/>
  <c r="BOV37" i="74"/>
  <c r="BOU37" i="74"/>
  <c r="BOT37" i="74"/>
  <c r="BOS37" i="74"/>
  <c r="BOR37" i="74"/>
  <c r="BOQ37" i="74"/>
  <c r="BOP37" i="74"/>
  <c r="BOO37" i="74"/>
  <c r="BON37" i="74"/>
  <c r="BOM37" i="74"/>
  <c r="BOL37" i="74"/>
  <c r="BOK37" i="74"/>
  <c r="BOJ37" i="74"/>
  <c r="BOI37" i="74"/>
  <c r="BOH37" i="74"/>
  <c r="BOG37" i="74"/>
  <c r="BOF37" i="74"/>
  <c r="BOE37" i="74"/>
  <c r="BOD37" i="74"/>
  <c r="BOC37" i="74"/>
  <c r="BOB37" i="74"/>
  <c r="BOA37" i="74"/>
  <c r="BNZ37" i="74"/>
  <c r="BNY37" i="74"/>
  <c r="BNX37" i="74"/>
  <c r="BNW37" i="74"/>
  <c r="BNV37" i="74"/>
  <c r="BNU37" i="74"/>
  <c r="BNT37" i="74"/>
  <c r="BNS37" i="74"/>
  <c r="BNR37" i="74"/>
  <c r="BNQ37" i="74"/>
  <c r="BNP37" i="74"/>
  <c r="BNO37" i="74"/>
  <c r="BNN37" i="74"/>
  <c r="BNM37" i="74"/>
  <c r="BNL37" i="74"/>
  <c r="BNK37" i="74"/>
  <c r="BNJ37" i="74"/>
  <c r="BNI37" i="74"/>
  <c r="BNH37" i="74"/>
  <c r="BNG37" i="74"/>
  <c r="BNF37" i="74"/>
  <c r="BNE37" i="74"/>
  <c r="BND37" i="74"/>
  <c r="BNC37" i="74"/>
  <c r="BNB37" i="74"/>
  <c r="BNA37" i="74"/>
  <c r="BMZ37" i="74"/>
  <c r="BMY37" i="74"/>
  <c r="BMX37" i="74"/>
  <c r="BMW37" i="74"/>
  <c r="BMV37" i="74"/>
  <c r="BMU37" i="74"/>
  <c r="BMT37" i="74"/>
  <c r="BMS37" i="74"/>
  <c r="BMR37" i="74"/>
  <c r="BMQ37" i="74"/>
  <c r="BMP37" i="74"/>
  <c r="BMO37" i="74"/>
  <c r="BMN37" i="74"/>
  <c r="BMM37" i="74"/>
  <c r="BML37" i="74"/>
  <c r="BMK37" i="74"/>
  <c r="BMJ37" i="74"/>
  <c r="BMI37" i="74"/>
  <c r="BMH37" i="74"/>
  <c r="BMG37" i="74"/>
  <c r="BMF37" i="74"/>
  <c r="BME37" i="74"/>
  <c r="BMD37" i="74"/>
  <c r="BMC37" i="74"/>
  <c r="BMB37" i="74"/>
  <c r="BMA37" i="74"/>
  <c r="BLZ37" i="74"/>
  <c r="BLY37" i="74"/>
  <c r="BLX37" i="74"/>
  <c r="BLW37" i="74"/>
  <c r="BLV37" i="74"/>
  <c r="BLU37" i="74"/>
  <c r="BLT37" i="74"/>
  <c r="BLS37" i="74"/>
  <c r="BLR37" i="74"/>
  <c r="BLQ37" i="74"/>
  <c r="BLP37" i="74"/>
  <c r="BLO37" i="74"/>
  <c r="BLN37" i="74"/>
  <c r="BLM37" i="74"/>
  <c r="BLL37" i="74"/>
  <c r="BLK37" i="74"/>
  <c r="BLJ37" i="74"/>
  <c r="BLI37" i="74"/>
  <c r="BLH37" i="74"/>
  <c r="BLG37" i="74"/>
  <c r="BLF37" i="74"/>
  <c r="BLE37" i="74"/>
  <c r="BLD37" i="74"/>
  <c r="BLC37" i="74"/>
  <c r="BLB37" i="74"/>
  <c r="BLA37" i="74"/>
  <c r="BKZ37" i="74"/>
  <c r="BKY37" i="74"/>
  <c r="BKX37" i="74"/>
  <c r="BKW37" i="74"/>
  <c r="BKV37" i="74"/>
  <c r="BKU37" i="74"/>
  <c r="BKT37" i="74"/>
  <c r="BKS37" i="74"/>
  <c r="BKR37" i="74"/>
  <c r="BKQ37" i="74"/>
  <c r="BKP37" i="74"/>
  <c r="BKO37" i="74"/>
  <c r="BKN37" i="74"/>
  <c r="BKM37" i="74"/>
  <c r="BKL37" i="74"/>
  <c r="BKK37" i="74"/>
  <c r="BKJ37" i="74"/>
  <c r="BKI37" i="74"/>
  <c r="BKH37" i="74"/>
  <c r="BKG37" i="74"/>
  <c r="BKF37" i="74"/>
  <c r="BKE37" i="74"/>
  <c r="BKD37" i="74"/>
  <c r="BKC37" i="74"/>
  <c r="BKB37" i="74"/>
  <c r="BKA37" i="74"/>
  <c r="BJZ37" i="74"/>
  <c r="BJY37" i="74"/>
  <c r="BJX37" i="74"/>
  <c r="BJW37" i="74"/>
  <c r="BJV37" i="74"/>
  <c r="BJU37" i="74"/>
  <c r="BJT37" i="74"/>
  <c r="BJS37" i="74"/>
  <c r="BJR37" i="74"/>
  <c r="BJQ37" i="74"/>
  <c r="BJP37" i="74"/>
  <c r="BJO37" i="74"/>
  <c r="BJN37" i="74"/>
  <c r="BJM37" i="74"/>
  <c r="BJL37" i="74"/>
  <c r="BJK37" i="74"/>
  <c r="BJJ37" i="74"/>
  <c r="BJI37" i="74"/>
  <c r="BJH37" i="74"/>
  <c r="BJG37" i="74"/>
  <c r="BJF37" i="74"/>
  <c r="BJE37" i="74"/>
  <c r="BJD37" i="74"/>
  <c r="BJC37" i="74"/>
  <c r="BJB37" i="74"/>
  <c r="BJA37" i="74"/>
  <c r="BIZ37" i="74"/>
  <c r="BIY37" i="74"/>
  <c r="BIX37" i="74"/>
  <c r="BIW37" i="74"/>
  <c r="BIV37" i="74"/>
  <c r="BIU37" i="74"/>
  <c r="BIT37" i="74"/>
  <c r="BIS37" i="74"/>
  <c r="BIR37" i="74"/>
  <c r="BIQ37" i="74"/>
  <c r="BIP37" i="74"/>
  <c r="BIO37" i="74"/>
  <c r="BIN37" i="74"/>
  <c r="BIM37" i="74"/>
  <c r="BIL37" i="74"/>
  <c r="BIK37" i="74"/>
  <c r="BIJ37" i="74"/>
  <c r="BII37" i="74"/>
  <c r="BIH37" i="74"/>
  <c r="BIG37" i="74"/>
  <c r="BIF37" i="74"/>
  <c r="BIE37" i="74"/>
  <c r="BID37" i="74"/>
  <c r="BIC37" i="74"/>
  <c r="BIB37" i="74"/>
  <c r="BIA37" i="74"/>
  <c r="BHZ37" i="74"/>
  <c r="BHY37" i="74"/>
  <c r="BHX37" i="74"/>
  <c r="BHW37" i="74"/>
  <c r="BHV37" i="74"/>
  <c r="BHU37" i="74"/>
  <c r="BHT37" i="74"/>
  <c r="BHS37" i="74"/>
  <c r="BHR37" i="74"/>
  <c r="BHQ37" i="74"/>
  <c r="BHP37" i="74"/>
  <c r="BHO37" i="74"/>
  <c r="BHN37" i="74"/>
  <c r="BHM37" i="74"/>
  <c r="BHL37" i="74"/>
  <c r="BHK37" i="74"/>
  <c r="BHJ37" i="74"/>
  <c r="BHI37" i="74"/>
  <c r="BHH37" i="74"/>
  <c r="BHG37" i="74"/>
  <c r="BHF37" i="74"/>
  <c r="BHE37" i="74"/>
  <c r="BHD37" i="74"/>
  <c r="BHC37" i="74"/>
  <c r="BHB37" i="74"/>
  <c r="BHA37" i="74"/>
  <c r="BGZ37" i="74"/>
  <c r="BGY37" i="74"/>
  <c r="BGX37" i="74"/>
  <c r="BGW37" i="74"/>
  <c r="BGV37" i="74"/>
  <c r="BGU37" i="74"/>
  <c r="BGT37" i="74"/>
  <c r="BGS37" i="74"/>
  <c r="BGR37" i="74"/>
  <c r="BGQ37" i="74"/>
  <c r="BGP37" i="74"/>
  <c r="BGO37" i="74"/>
  <c r="BGN37" i="74"/>
  <c r="BGM37" i="74"/>
  <c r="BGL37" i="74"/>
  <c r="BGK37" i="74"/>
  <c r="BGJ37" i="74"/>
  <c r="BGI37" i="74"/>
  <c r="BGH37" i="74"/>
  <c r="BGG37" i="74"/>
  <c r="BGF37" i="74"/>
  <c r="BGE37" i="74"/>
  <c r="BGD37" i="74"/>
  <c r="BGC37" i="74"/>
  <c r="BGB37" i="74"/>
  <c r="BGA37" i="74"/>
  <c r="BFZ37" i="74"/>
  <c r="BFY37" i="74"/>
  <c r="BFX37" i="74"/>
  <c r="BFW37" i="74"/>
  <c r="BFV37" i="74"/>
  <c r="BFU37" i="74"/>
  <c r="BFT37" i="74"/>
  <c r="BFS37" i="74"/>
  <c r="BFR37" i="74"/>
  <c r="BFQ37" i="74"/>
  <c r="BFP37" i="74"/>
  <c r="BFO37" i="74"/>
  <c r="BFN37" i="74"/>
  <c r="BFM37" i="74"/>
  <c r="BFL37" i="74"/>
  <c r="BFK37" i="74"/>
  <c r="BFJ37" i="74"/>
  <c r="BFI37" i="74"/>
  <c r="BFH37" i="74"/>
  <c r="BFG37" i="74"/>
  <c r="BFF37" i="74"/>
  <c r="BFE37" i="74"/>
  <c r="BFD37" i="74"/>
  <c r="BFC37" i="74"/>
  <c r="BFB37" i="74"/>
  <c r="BFA37" i="74"/>
  <c r="BEZ37" i="74"/>
  <c r="BEY37" i="74"/>
  <c r="BEX37" i="74"/>
  <c r="BEW37" i="74"/>
  <c r="BEV37" i="74"/>
  <c r="BEU37" i="74"/>
  <c r="BET37" i="74"/>
  <c r="BES37" i="74"/>
  <c r="BER37" i="74"/>
  <c r="BEQ37" i="74"/>
  <c r="BEP37" i="74"/>
  <c r="BEO37" i="74"/>
  <c r="BEN37" i="74"/>
  <c r="BEM37" i="74"/>
  <c r="BEL37" i="74"/>
  <c r="BEK37" i="74"/>
  <c r="BEJ37" i="74"/>
  <c r="BEI37" i="74"/>
  <c r="BEH37" i="74"/>
  <c r="BEG37" i="74"/>
  <c r="BEF37" i="74"/>
  <c r="BEE37" i="74"/>
  <c r="BED37" i="74"/>
  <c r="BEC37" i="74"/>
  <c r="BEB37" i="74"/>
  <c r="BEA37" i="74"/>
  <c r="BDZ37" i="74"/>
  <c r="BDY37" i="74"/>
  <c r="BDX37" i="74"/>
  <c r="BDW37" i="74"/>
  <c r="BDV37" i="74"/>
  <c r="BDU37" i="74"/>
  <c r="BDT37" i="74"/>
  <c r="BDS37" i="74"/>
  <c r="BDR37" i="74"/>
  <c r="BDQ37" i="74"/>
  <c r="BDP37" i="74"/>
  <c r="BDO37" i="74"/>
  <c r="BDN37" i="74"/>
  <c r="BDM37" i="74"/>
  <c r="BDL37" i="74"/>
  <c r="BDK37" i="74"/>
  <c r="BDJ37" i="74"/>
  <c r="BDI37" i="74"/>
  <c r="BDH37" i="74"/>
  <c r="BDG37" i="74"/>
  <c r="BDF37" i="74"/>
  <c r="BDE37" i="74"/>
  <c r="BDD37" i="74"/>
  <c r="BDC37" i="74"/>
  <c r="BDB37" i="74"/>
  <c r="BDA37" i="74"/>
  <c r="BCZ37" i="74"/>
  <c r="BCY37" i="74"/>
  <c r="BCX37" i="74"/>
  <c r="BCW37" i="74"/>
  <c r="BCV37" i="74"/>
  <c r="BCU37" i="74"/>
  <c r="BCT37" i="74"/>
  <c r="BCS37" i="74"/>
  <c r="BCR37" i="74"/>
  <c r="BCQ37" i="74"/>
  <c r="BCP37" i="74"/>
  <c r="BCO37" i="74"/>
  <c r="BCN37" i="74"/>
  <c r="BCM37" i="74"/>
  <c r="BCL37" i="74"/>
  <c r="BCK37" i="74"/>
  <c r="BCJ37" i="74"/>
  <c r="BCI37" i="74"/>
  <c r="BCH37" i="74"/>
  <c r="BCG37" i="74"/>
  <c r="BCF37" i="74"/>
  <c r="BCE37" i="74"/>
  <c r="BCD37" i="74"/>
  <c r="BCC37" i="74"/>
  <c r="BCB37" i="74"/>
  <c r="BCA37" i="74"/>
  <c r="BBZ37" i="74"/>
  <c r="BBY37" i="74"/>
  <c r="BBX37" i="74"/>
  <c r="BBW37" i="74"/>
  <c r="BBV37" i="74"/>
  <c r="BBU37" i="74"/>
  <c r="BBT37" i="74"/>
  <c r="BBS37" i="74"/>
  <c r="BBR37" i="74"/>
  <c r="BBQ37" i="74"/>
  <c r="BBP37" i="74"/>
  <c r="BBO37" i="74"/>
  <c r="BBN37" i="74"/>
  <c r="BBM37" i="74"/>
  <c r="BBL37" i="74"/>
  <c r="BBK37" i="74"/>
  <c r="BBJ37" i="74"/>
  <c r="BBI37" i="74"/>
  <c r="BBH37" i="74"/>
  <c r="BBG37" i="74"/>
  <c r="BBF37" i="74"/>
  <c r="BBE37" i="74"/>
  <c r="BBD37" i="74"/>
  <c r="BBC37" i="74"/>
  <c r="BBB37" i="74"/>
  <c r="BBA37" i="74"/>
  <c r="BAZ37" i="74"/>
  <c r="BAY37" i="74"/>
  <c r="BAX37" i="74"/>
  <c r="BAW37" i="74"/>
  <c r="BAV37" i="74"/>
  <c r="BAU37" i="74"/>
  <c r="BAT37" i="74"/>
  <c r="BAS37" i="74"/>
  <c r="BAR37" i="74"/>
  <c r="BAQ37" i="74"/>
  <c r="BAP37" i="74"/>
  <c r="BAO37" i="74"/>
  <c r="BAN37" i="74"/>
  <c r="BAM37" i="74"/>
  <c r="BAL37" i="74"/>
  <c r="BAK37" i="74"/>
  <c r="BAJ37" i="74"/>
  <c r="BAI37" i="74"/>
  <c r="BAH37" i="74"/>
  <c r="BAG37" i="74"/>
  <c r="BAF37" i="74"/>
  <c r="BAE37" i="74"/>
  <c r="BAD37" i="74"/>
  <c r="BAC37" i="74"/>
  <c r="BAB37" i="74"/>
  <c r="BAA37" i="74"/>
  <c r="AZZ37" i="74"/>
  <c r="AZY37" i="74"/>
  <c r="AZX37" i="74"/>
  <c r="AZW37" i="74"/>
  <c r="AZV37" i="74"/>
  <c r="AZU37" i="74"/>
  <c r="AZT37" i="74"/>
  <c r="AZS37" i="74"/>
  <c r="AZR37" i="74"/>
  <c r="AZQ37" i="74"/>
  <c r="AZP37" i="74"/>
  <c r="AZO37" i="74"/>
  <c r="AZN37" i="74"/>
  <c r="AZM37" i="74"/>
  <c r="AZL37" i="74"/>
  <c r="AZK37" i="74"/>
  <c r="AZJ37" i="74"/>
  <c r="AZI37" i="74"/>
  <c r="AZH37" i="74"/>
  <c r="AZG37" i="74"/>
  <c r="AZF37" i="74"/>
  <c r="AZE37" i="74"/>
  <c r="AZD37" i="74"/>
  <c r="AZC37" i="74"/>
  <c r="AZB37" i="74"/>
  <c r="AZA37" i="74"/>
  <c r="AYZ37" i="74"/>
  <c r="AYY37" i="74"/>
  <c r="AYX37" i="74"/>
  <c r="AYW37" i="74"/>
  <c r="AYV37" i="74"/>
  <c r="AYU37" i="74"/>
  <c r="AYT37" i="74"/>
  <c r="AYS37" i="74"/>
  <c r="AYR37" i="74"/>
  <c r="AYQ37" i="74"/>
  <c r="AYP37" i="74"/>
  <c r="AYO37" i="74"/>
  <c r="AYN37" i="74"/>
  <c r="AYM37" i="74"/>
  <c r="AYL37" i="74"/>
  <c r="AYK37" i="74"/>
  <c r="AYJ37" i="74"/>
  <c r="AYI37" i="74"/>
  <c r="AYH37" i="74"/>
  <c r="AYG37" i="74"/>
  <c r="AYF37" i="74"/>
  <c r="AYE37" i="74"/>
  <c r="AYD37" i="74"/>
  <c r="AYC37" i="74"/>
  <c r="AYB37" i="74"/>
  <c r="AYA37" i="74"/>
  <c r="AXZ37" i="74"/>
  <c r="AXY37" i="74"/>
  <c r="AXX37" i="74"/>
  <c r="AXW37" i="74"/>
  <c r="AXV37" i="74"/>
  <c r="AXU37" i="74"/>
  <c r="AXT37" i="74"/>
  <c r="AXS37" i="74"/>
  <c r="AXR37" i="74"/>
  <c r="AXQ37" i="74"/>
  <c r="AXP37" i="74"/>
  <c r="AXO37" i="74"/>
  <c r="AXN37" i="74"/>
  <c r="AXM37" i="74"/>
  <c r="AXL37" i="74"/>
  <c r="AXK37" i="74"/>
  <c r="AXJ37" i="74"/>
  <c r="AXI37" i="74"/>
  <c r="AXH37" i="74"/>
  <c r="AXG37" i="74"/>
  <c r="AXF37" i="74"/>
  <c r="AXE37" i="74"/>
  <c r="AXD37" i="74"/>
  <c r="AXC37" i="74"/>
  <c r="AXB37" i="74"/>
  <c r="AXA37" i="74"/>
  <c r="AWZ37" i="74"/>
  <c r="AWY37" i="74"/>
  <c r="AWX37" i="74"/>
  <c r="AWW37" i="74"/>
  <c r="AWV37" i="74"/>
  <c r="AWU37" i="74"/>
  <c r="AWT37" i="74"/>
  <c r="AWS37" i="74"/>
  <c r="AWR37" i="74"/>
  <c r="AWQ37" i="74"/>
  <c r="AWP37" i="74"/>
  <c r="AWO37" i="74"/>
  <c r="AWN37" i="74"/>
  <c r="AWM37" i="74"/>
  <c r="AWL37" i="74"/>
  <c r="AWK37" i="74"/>
  <c r="AWJ37" i="74"/>
  <c r="AWI37" i="74"/>
  <c r="AWH37" i="74"/>
  <c r="AWG37" i="74"/>
  <c r="AWF37" i="74"/>
  <c r="AWE37" i="74"/>
  <c r="AWD37" i="74"/>
  <c r="AWC37" i="74"/>
  <c r="AWB37" i="74"/>
  <c r="AWA37" i="74"/>
  <c r="AVZ37" i="74"/>
  <c r="AVY37" i="74"/>
  <c r="AVX37" i="74"/>
  <c r="AVW37" i="74"/>
  <c r="AVV37" i="74"/>
  <c r="AVU37" i="74"/>
  <c r="AVT37" i="74"/>
  <c r="AVS37" i="74"/>
  <c r="AVR37" i="74"/>
  <c r="AVQ37" i="74"/>
  <c r="AVP37" i="74"/>
  <c r="AVO37" i="74"/>
  <c r="AVN37" i="74"/>
  <c r="AVM37" i="74"/>
  <c r="AVL37" i="74"/>
  <c r="AVK37" i="74"/>
  <c r="AVJ37" i="74"/>
  <c r="AVI37" i="74"/>
  <c r="AVH37" i="74"/>
  <c r="AVG37" i="74"/>
  <c r="AVF37" i="74"/>
  <c r="AVE37" i="74"/>
  <c r="AVD37" i="74"/>
  <c r="AVC37" i="74"/>
  <c r="AVB37" i="74"/>
  <c r="AVA37" i="74"/>
  <c r="AUZ37" i="74"/>
  <c r="AUY37" i="74"/>
  <c r="AUX37" i="74"/>
  <c r="AUW37" i="74"/>
  <c r="AUV37" i="74"/>
  <c r="AUU37" i="74"/>
  <c r="AUT37" i="74"/>
  <c r="AUS37" i="74"/>
  <c r="AUR37" i="74"/>
  <c r="AUQ37" i="74"/>
  <c r="AUP37" i="74"/>
  <c r="AUO37" i="74"/>
  <c r="AUN37" i="74"/>
  <c r="AUM37" i="74"/>
  <c r="AUL37" i="74"/>
  <c r="AUK37" i="74"/>
  <c r="AUJ37" i="74"/>
  <c r="AUI37" i="74"/>
  <c r="AUH37" i="74"/>
  <c r="AUG37" i="74"/>
  <c r="AUF37" i="74"/>
  <c r="AUE37" i="74"/>
  <c r="AUD37" i="74"/>
  <c r="AUC37" i="74"/>
  <c r="AUB37" i="74"/>
  <c r="AUA37" i="74"/>
  <c r="ATZ37" i="74"/>
  <c r="ATY37" i="74"/>
  <c r="ATX37" i="74"/>
  <c r="ATW37" i="74"/>
  <c r="ATV37" i="74"/>
  <c r="ATU37" i="74"/>
  <c r="ATT37" i="74"/>
  <c r="ATS37" i="74"/>
  <c r="ATR37" i="74"/>
  <c r="ATQ37" i="74"/>
  <c r="ATP37" i="74"/>
  <c r="ATO37" i="74"/>
  <c r="ATN37" i="74"/>
  <c r="ATM37" i="74"/>
  <c r="ATL37" i="74"/>
  <c r="ATK37" i="74"/>
  <c r="ATJ37" i="74"/>
  <c r="ATI37" i="74"/>
  <c r="ATH37" i="74"/>
  <c r="ATG37" i="74"/>
  <c r="ATF37" i="74"/>
  <c r="ATE37" i="74"/>
  <c r="ATD37" i="74"/>
  <c r="ATC37" i="74"/>
  <c r="ATB37" i="74"/>
  <c r="ATA37" i="74"/>
  <c r="ASZ37" i="74"/>
  <c r="ASY37" i="74"/>
  <c r="ASX37" i="74"/>
  <c r="ASW37" i="74"/>
  <c r="ASV37" i="74"/>
  <c r="ASU37" i="74"/>
  <c r="AST37" i="74"/>
  <c r="ASS37" i="74"/>
  <c r="ASR37" i="74"/>
  <c r="ASQ37" i="74"/>
  <c r="ASP37" i="74"/>
  <c r="ASO37" i="74"/>
  <c r="ASN37" i="74"/>
  <c r="ASM37" i="74"/>
  <c r="ASL37" i="74"/>
  <c r="ASK37" i="74"/>
  <c r="ASJ37" i="74"/>
  <c r="ASI37" i="74"/>
  <c r="ASH37" i="74"/>
  <c r="ASG37" i="74"/>
  <c r="ASF37" i="74"/>
  <c r="ASE37" i="74"/>
  <c r="ASD37" i="74"/>
  <c r="ASC37" i="74"/>
  <c r="ASB37" i="74"/>
  <c r="ASA37" i="74"/>
  <c r="ARZ37" i="74"/>
  <c r="ARY37" i="74"/>
  <c r="ARX37" i="74"/>
  <c r="ARW37" i="74"/>
  <c r="ARV37" i="74"/>
  <c r="ARU37" i="74"/>
  <c r="ART37" i="74"/>
  <c r="ARS37" i="74"/>
  <c r="ARR37" i="74"/>
  <c r="ARQ37" i="74"/>
  <c r="ARP37" i="74"/>
  <c r="ARO37" i="74"/>
  <c r="ARN37" i="74"/>
  <c r="ARM37" i="74"/>
  <c r="ARL37" i="74"/>
  <c r="ARK37" i="74"/>
  <c r="ARJ37" i="74"/>
  <c r="ARI37" i="74"/>
  <c r="ARH37" i="74"/>
  <c r="ARG37" i="74"/>
  <c r="ARF37" i="74"/>
  <c r="ARE37" i="74"/>
  <c r="ARD37" i="74"/>
  <c r="ARC37" i="74"/>
  <c r="ARB37" i="74"/>
  <c r="ARA37" i="74"/>
  <c r="AQZ37" i="74"/>
  <c r="AQY37" i="74"/>
  <c r="AQX37" i="74"/>
  <c r="AQW37" i="74"/>
  <c r="AQV37" i="74"/>
  <c r="AQU37" i="74"/>
  <c r="AQT37" i="74"/>
  <c r="AQS37" i="74"/>
  <c r="AQR37" i="74"/>
  <c r="AQQ37" i="74"/>
  <c r="AQP37" i="74"/>
  <c r="AQO37" i="74"/>
  <c r="AQN37" i="74"/>
  <c r="AQM37" i="74"/>
  <c r="AQL37" i="74"/>
  <c r="AQK37" i="74"/>
  <c r="AQJ37" i="74"/>
  <c r="AQI37" i="74"/>
  <c r="AQH37" i="74"/>
  <c r="AQG37" i="74"/>
  <c r="AQF37" i="74"/>
  <c r="AQE37" i="74"/>
  <c r="AQD37" i="74"/>
  <c r="AQC37" i="74"/>
  <c r="AQB37" i="74"/>
  <c r="AQA37" i="74"/>
  <c r="APZ37" i="74"/>
  <c r="APY37" i="74"/>
  <c r="APX37" i="74"/>
  <c r="APW37" i="74"/>
  <c r="APV37" i="74"/>
  <c r="APU37" i="74"/>
  <c r="APT37" i="74"/>
  <c r="APS37" i="74"/>
  <c r="APR37" i="74"/>
  <c r="APQ37" i="74"/>
  <c r="APP37" i="74"/>
  <c r="APO37" i="74"/>
  <c r="APN37" i="74"/>
  <c r="APM37" i="74"/>
  <c r="APL37" i="74"/>
  <c r="APK37" i="74"/>
  <c r="APJ37" i="74"/>
  <c r="API37" i="74"/>
  <c r="APH37" i="74"/>
  <c r="APG37" i="74"/>
  <c r="APF37" i="74"/>
  <c r="APE37" i="74"/>
  <c r="APD37" i="74"/>
  <c r="APC37" i="74"/>
  <c r="APB37" i="74"/>
  <c r="APA37" i="74"/>
  <c r="AOZ37" i="74"/>
  <c r="AOY37" i="74"/>
  <c r="AOX37" i="74"/>
  <c r="AOW37" i="74"/>
  <c r="AOV37" i="74"/>
  <c r="AOU37" i="74"/>
  <c r="AOT37" i="74"/>
  <c r="AOS37" i="74"/>
  <c r="AOR37" i="74"/>
  <c r="AOQ37" i="74"/>
  <c r="AOP37" i="74"/>
  <c r="AOO37" i="74"/>
  <c r="AON37" i="74"/>
  <c r="AOM37" i="74"/>
  <c r="AOL37" i="74"/>
  <c r="AOK37" i="74"/>
  <c r="AOJ37" i="74"/>
  <c r="AOI37" i="74"/>
  <c r="AOH37" i="74"/>
  <c r="AOG37" i="74"/>
  <c r="AOF37" i="74"/>
  <c r="AOE37" i="74"/>
  <c r="AOD37" i="74"/>
  <c r="AOC37" i="74"/>
  <c r="AOB37" i="74"/>
  <c r="AOA37" i="74"/>
  <c r="ANZ37" i="74"/>
  <c r="ANY37" i="74"/>
  <c r="ANX37" i="74"/>
  <c r="ANW37" i="74"/>
  <c r="ANV37" i="74"/>
  <c r="ANU37" i="74"/>
  <c r="ANT37" i="74"/>
  <c r="ANS37" i="74"/>
  <c r="ANR37" i="74"/>
  <c r="ANQ37" i="74"/>
  <c r="ANP37" i="74"/>
  <c r="ANO37" i="74"/>
  <c r="ANN37" i="74"/>
  <c r="ANM37" i="74"/>
  <c r="ANL37" i="74"/>
  <c r="ANK37" i="74"/>
  <c r="ANJ37" i="74"/>
  <c r="ANI37" i="74"/>
  <c r="ANH37" i="74"/>
  <c r="ANG37" i="74"/>
  <c r="ANF37" i="74"/>
  <c r="ANE37" i="74"/>
  <c r="AND37" i="74"/>
  <c r="ANC37" i="74"/>
  <c r="ANB37" i="74"/>
  <c r="ANA37" i="74"/>
  <c r="AMZ37" i="74"/>
  <c r="AMY37" i="74"/>
  <c r="AMX37" i="74"/>
  <c r="AMW37" i="74"/>
  <c r="AMV37" i="74"/>
  <c r="AMU37" i="74"/>
  <c r="AMT37" i="74"/>
  <c r="AMS37" i="74"/>
  <c r="AMR37" i="74"/>
  <c r="AMQ37" i="74"/>
  <c r="AMP37" i="74"/>
  <c r="AMO37" i="74"/>
  <c r="AMN37" i="74"/>
  <c r="AMM37" i="74"/>
  <c r="AML37" i="74"/>
  <c r="AMK37" i="74"/>
  <c r="AMJ37" i="74"/>
  <c r="AMI37" i="74"/>
  <c r="AMH37" i="74"/>
  <c r="AMG37" i="74"/>
  <c r="AMF37" i="74"/>
  <c r="AME37" i="74"/>
  <c r="AMD37" i="74"/>
  <c r="AMC37" i="74"/>
  <c r="AMB37" i="74"/>
  <c r="AMA37" i="74"/>
  <c r="ALZ37" i="74"/>
  <c r="ALY37" i="74"/>
  <c r="ALX37" i="74"/>
  <c r="ALW37" i="74"/>
  <c r="ALV37" i="74"/>
  <c r="ALU37" i="74"/>
  <c r="ALT37" i="74"/>
  <c r="ALS37" i="74"/>
  <c r="ALR37" i="74"/>
  <c r="ALQ37" i="74"/>
  <c r="ALP37" i="74"/>
  <c r="ALO37" i="74"/>
  <c r="ALN37" i="74"/>
  <c r="ALM37" i="74"/>
  <c r="ALL37" i="74"/>
  <c r="ALK37" i="74"/>
  <c r="ALJ37" i="74"/>
  <c r="ALI37" i="74"/>
  <c r="ALH37" i="74"/>
  <c r="ALG37" i="74"/>
  <c r="ALF37" i="74"/>
  <c r="ALE37" i="74"/>
  <c r="ALD37" i="74"/>
  <c r="ALC37" i="74"/>
  <c r="ALB37" i="74"/>
  <c r="ALA37" i="74"/>
  <c r="AKZ37" i="74"/>
  <c r="AKY37" i="74"/>
  <c r="AKX37" i="74"/>
  <c r="AKW37" i="74"/>
  <c r="AKV37" i="74"/>
  <c r="AKU37" i="74"/>
  <c r="AKT37" i="74"/>
  <c r="AKS37" i="74"/>
  <c r="AKR37" i="74"/>
  <c r="AKQ37" i="74"/>
  <c r="AKP37" i="74"/>
  <c r="AKO37" i="74"/>
  <c r="AKN37" i="74"/>
  <c r="AKM37" i="74"/>
  <c r="AKL37" i="74"/>
  <c r="AKK37" i="74"/>
  <c r="AKJ37" i="74"/>
  <c r="AKI37" i="74"/>
  <c r="AKH37" i="74"/>
  <c r="AKG37" i="74"/>
  <c r="AKF37" i="74"/>
  <c r="AKE37" i="74"/>
  <c r="AKD37" i="74"/>
  <c r="AKC37" i="74"/>
  <c r="AKB37" i="74"/>
  <c r="AKA37" i="74"/>
  <c r="AJZ37" i="74"/>
  <c r="AJY37" i="74"/>
  <c r="AJX37" i="74"/>
  <c r="AJW37" i="74"/>
  <c r="AJV37" i="74"/>
  <c r="AJU37" i="74"/>
  <c r="AJT37" i="74"/>
  <c r="AJS37" i="74"/>
  <c r="AJR37" i="74"/>
  <c r="AJQ37" i="74"/>
  <c r="AJP37" i="74"/>
  <c r="AJO37" i="74"/>
  <c r="AJN37" i="74"/>
  <c r="AJM37" i="74"/>
  <c r="AJL37" i="74"/>
  <c r="AJK37" i="74"/>
  <c r="AJJ37" i="74"/>
  <c r="AJI37" i="74"/>
  <c r="AJH37" i="74"/>
  <c r="AJG37" i="74"/>
  <c r="AJF37" i="74"/>
  <c r="AJE37" i="74"/>
  <c r="AJD37" i="74"/>
  <c r="AJC37" i="74"/>
  <c r="AJB37" i="74"/>
  <c r="AJA37" i="74"/>
  <c r="AIZ37" i="74"/>
  <c r="AIY37" i="74"/>
  <c r="AIX37" i="74"/>
  <c r="AIW37" i="74"/>
  <c r="AIV37" i="74"/>
  <c r="AIU37" i="74"/>
  <c r="AIT37" i="74"/>
  <c r="AIS37" i="74"/>
  <c r="AIR37" i="74"/>
  <c r="AIQ37" i="74"/>
  <c r="AIP37" i="74"/>
  <c r="AIO37" i="74"/>
  <c r="AIN37" i="74"/>
  <c r="AIM37" i="74"/>
  <c r="AIL37" i="74"/>
  <c r="AIK37" i="74"/>
  <c r="AIJ37" i="74"/>
  <c r="AII37" i="74"/>
  <c r="AIH37" i="74"/>
  <c r="AIG37" i="74"/>
  <c r="AIF37" i="74"/>
  <c r="AIE37" i="74"/>
  <c r="AID37" i="74"/>
  <c r="AIC37" i="74"/>
  <c r="AIB37" i="74"/>
  <c r="AIA37" i="74"/>
  <c r="AHZ37" i="74"/>
  <c r="AHY37" i="74"/>
  <c r="AHX37" i="74"/>
  <c r="AHW37" i="74"/>
  <c r="AHV37" i="74"/>
  <c r="AHU37" i="74"/>
  <c r="AHT37" i="74"/>
  <c r="AHS37" i="74"/>
  <c r="AHR37" i="74"/>
  <c r="AHQ37" i="74"/>
  <c r="AHP37" i="74"/>
  <c r="AHO37" i="74"/>
  <c r="AHN37" i="74"/>
  <c r="AHM37" i="74"/>
  <c r="AHL37" i="74"/>
  <c r="AHK37" i="74"/>
  <c r="AHJ37" i="74"/>
  <c r="AHI37" i="74"/>
  <c r="AHH37" i="74"/>
  <c r="AHG37" i="74"/>
  <c r="AHF37" i="74"/>
  <c r="AHE37" i="74"/>
  <c r="AHD37" i="74"/>
  <c r="AHC37" i="74"/>
  <c r="AHB37" i="74"/>
  <c r="AHA37" i="74"/>
  <c r="AGZ37" i="74"/>
  <c r="AGY37" i="74"/>
  <c r="AGX37" i="74"/>
  <c r="AGW37" i="74"/>
  <c r="AGV37" i="74"/>
  <c r="AGU37" i="74"/>
  <c r="AGT37" i="74"/>
  <c r="AGS37" i="74"/>
  <c r="AGR37" i="74"/>
  <c r="AGQ37" i="74"/>
  <c r="AGP37" i="74"/>
  <c r="AGO37" i="74"/>
  <c r="AGN37" i="74"/>
  <c r="AGM37" i="74"/>
  <c r="AGL37" i="74"/>
  <c r="AGK37" i="74"/>
  <c r="AGJ37" i="74"/>
  <c r="AGI37" i="74"/>
  <c r="AGH37" i="74"/>
  <c r="AGG37" i="74"/>
  <c r="AGF37" i="74"/>
  <c r="AGE37" i="74"/>
  <c r="AGD37" i="74"/>
  <c r="AGC37" i="74"/>
  <c r="AGB37" i="74"/>
  <c r="AGA37" i="74"/>
  <c r="AFZ37" i="74"/>
  <c r="AFY37" i="74"/>
  <c r="AFX37" i="74"/>
  <c r="AFW37" i="74"/>
  <c r="AFV37" i="74"/>
  <c r="AFU37" i="74"/>
  <c r="AFT37" i="74"/>
  <c r="AFS37" i="74"/>
  <c r="AFR37" i="74"/>
  <c r="AFQ37" i="74"/>
  <c r="AFP37" i="74"/>
  <c r="AFO37" i="74"/>
  <c r="AFN37" i="74"/>
  <c r="AFM37" i="74"/>
  <c r="AFL37" i="74"/>
  <c r="AFK37" i="74"/>
  <c r="AFJ37" i="74"/>
  <c r="AFI37" i="74"/>
  <c r="AFH37" i="74"/>
  <c r="AFG37" i="74"/>
  <c r="AFF37" i="74"/>
  <c r="AFE37" i="74"/>
  <c r="AFD37" i="74"/>
  <c r="AFC37" i="74"/>
  <c r="AFB37" i="74"/>
  <c r="AFA37" i="74"/>
  <c r="AEZ37" i="74"/>
  <c r="AEY37" i="74"/>
  <c r="AEX37" i="74"/>
  <c r="AEW37" i="74"/>
  <c r="AEV37" i="74"/>
  <c r="AEU37" i="74"/>
  <c r="AET37" i="74"/>
  <c r="AES37" i="74"/>
  <c r="AER37" i="74"/>
  <c r="AEQ37" i="74"/>
  <c r="AEP37" i="74"/>
  <c r="AEO37" i="74"/>
  <c r="AEN37" i="74"/>
  <c r="AEM37" i="74"/>
  <c r="AEL37" i="74"/>
  <c r="AEK37" i="74"/>
  <c r="AEJ37" i="74"/>
  <c r="AEI37" i="74"/>
  <c r="AEH37" i="74"/>
  <c r="AEG37" i="74"/>
  <c r="AEF37" i="74"/>
  <c r="AEE37" i="74"/>
  <c r="AED37" i="74"/>
  <c r="AEC37" i="74"/>
  <c r="AEB37" i="74"/>
  <c r="AEA37" i="74"/>
  <c r="ADZ37" i="74"/>
  <c r="ADY37" i="74"/>
  <c r="ADX37" i="74"/>
  <c r="ADW37" i="74"/>
  <c r="ADV37" i="74"/>
  <c r="ADU37" i="74"/>
  <c r="ADT37" i="74"/>
  <c r="ADS37" i="74"/>
  <c r="ADR37" i="74"/>
  <c r="ADQ37" i="74"/>
  <c r="ADP37" i="74"/>
  <c r="ADO37" i="74"/>
  <c r="ADN37" i="74"/>
  <c r="ADM37" i="74"/>
  <c r="ADL37" i="74"/>
  <c r="ADK37" i="74"/>
  <c r="ADJ37" i="74"/>
  <c r="ADI37" i="74"/>
  <c r="ADH37" i="74"/>
  <c r="ADG37" i="74"/>
  <c r="ADF37" i="74"/>
  <c r="ADE37" i="74"/>
  <c r="ADD37" i="74"/>
  <c r="ADC37" i="74"/>
  <c r="ADB37" i="74"/>
  <c r="ADA37" i="74"/>
  <c r="ACZ37" i="74"/>
  <c r="ACY37" i="74"/>
  <c r="ACX37" i="74"/>
  <c r="ACW37" i="74"/>
  <c r="ACV37" i="74"/>
  <c r="ACU37" i="74"/>
  <c r="ACT37" i="74"/>
  <c r="ACS37" i="74"/>
  <c r="ACR37" i="74"/>
  <c r="ACQ37" i="74"/>
  <c r="ACP37" i="74"/>
  <c r="ACO37" i="74"/>
  <c r="ACN37" i="74"/>
  <c r="ACM37" i="74"/>
  <c r="ACL37" i="74"/>
  <c r="ACK37" i="74"/>
  <c r="ACJ37" i="74"/>
  <c r="ACI37" i="74"/>
  <c r="ACH37" i="74"/>
  <c r="ACG37" i="74"/>
  <c r="ACF37" i="74"/>
  <c r="ACE37" i="74"/>
  <c r="ACD37" i="74"/>
  <c r="ACC37" i="74"/>
  <c r="ACB37" i="74"/>
  <c r="ACA37" i="74"/>
  <c r="ABZ37" i="74"/>
  <c r="ABY37" i="74"/>
  <c r="ABX37" i="74"/>
  <c r="ABW37" i="74"/>
  <c r="ABV37" i="74"/>
  <c r="ABU37" i="74"/>
  <c r="ABT37" i="74"/>
  <c r="ABS37" i="74"/>
  <c r="ABR37" i="74"/>
  <c r="ABQ37" i="74"/>
  <c r="ABP37" i="74"/>
  <c r="ABO37" i="74"/>
  <c r="ABN37" i="74"/>
  <c r="ABM37" i="74"/>
  <c r="ABL37" i="74"/>
  <c r="ABK37" i="74"/>
  <c r="ABJ37" i="74"/>
  <c r="ABI37" i="74"/>
  <c r="ABH37" i="74"/>
  <c r="ABG37" i="74"/>
  <c r="ABF37" i="74"/>
  <c r="ABE37" i="74"/>
  <c r="ABD37" i="74"/>
  <c r="ABC37" i="74"/>
  <c r="ABB37" i="74"/>
  <c r="ABA37" i="74"/>
  <c r="AAZ37" i="74"/>
  <c r="AAY37" i="74"/>
  <c r="AAX37" i="74"/>
  <c r="AAW37" i="74"/>
  <c r="AAV37" i="74"/>
  <c r="AAU37" i="74"/>
  <c r="AAT37" i="74"/>
  <c r="AAS37" i="74"/>
  <c r="AAR37" i="74"/>
  <c r="AAQ37" i="74"/>
  <c r="AAP37" i="74"/>
  <c r="AAO37" i="74"/>
  <c r="AAN37" i="74"/>
  <c r="AAM37" i="74"/>
  <c r="AAL37" i="74"/>
  <c r="AAK37" i="74"/>
  <c r="AAJ37" i="74"/>
  <c r="AAI37" i="74"/>
  <c r="AAH37" i="74"/>
  <c r="AAG37" i="74"/>
  <c r="AAF37" i="74"/>
  <c r="AAE37" i="74"/>
  <c r="AAD37" i="74"/>
  <c r="AAC37" i="74"/>
  <c r="AAB37" i="74"/>
  <c r="AAA37" i="74"/>
  <c r="ZZ37" i="74"/>
  <c r="ZY37" i="74"/>
  <c r="ZX37" i="74"/>
  <c r="ZW37" i="74"/>
  <c r="ZV37" i="74"/>
  <c r="ZU37" i="74"/>
  <c r="ZT37" i="74"/>
  <c r="ZS37" i="74"/>
  <c r="ZR37" i="74"/>
  <c r="ZQ37" i="74"/>
  <c r="ZP37" i="74"/>
  <c r="ZO37" i="74"/>
  <c r="ZN37" i="74"/>
  <c r="ZM37" i="74"/>
  <c r="ZL37" i="74"/>
  <c r="ZK37" i="74"/>
  <c r="ZJ37" i="74"/>
  <c r="ZI37" i="74"/>
  <c r="ZH37" i="74"/>
  <c r="ZG37" i="74"/>
  <c r="ZF37" i="74"/>
  <c r="ZE37" i="74"/>
  <c r="ZD37" i="74"/>
  <c r="ZC37" i="74"/>
  <c r="ZB37" i="74"/>
  <c r="ZA37" i="74"/>
  <c r="YZ37" i="74"/>
  <c r="YY37" i="74"/>
  <c r="YX37" i="74"/>
  <c r="YW37" i="74"/>
  <c r="YV37" i="74"/>
  <c r="YU37" i="74"/>
  <c r="YT37" i="74"/>
  <c r="YS37" i="74"/>
  <c r="YR37" i="74"/>
  <c r="YQ37" i="74"/>
  <c r="YP37" i="74"/>
  <c r="YO37" i="74"/>
  <c r="YN37" i="74"/>
  <c r="YM37" i="74"/>
  <c r="YL37" i="74"/>
  <c r="YK37" i="74"/>
  <c r="YJ37" i="74"/>
  <c r="YI37" i="74"/>
  <c r="YH37" i="74"/>
  <c r="YG37" i="74"/>
  <c r="YF37" i="74"/>
  <c r="YE37" i="74"/>
  <c r="YD37" i="74"/>
  <c r="YC37" i="74"/>
  <c r="YB37" i="74"/>
  <c r="YA37" i="74"/>
  <c r="XZ37" i="74"/>
  <c r="XY37" i="74"/>
  <c r="XX37" i="74"/>
  <c r="XW37" i="74"/>
  <c r="XV37" i="74"/>
  <c r="XU37" i="74"/>
  <c r="XT37" i="74"/>
  <c r="XS37" i="74"/>
  <c r="XR37" i="74"/>
  <c r="XQ37" i="74"/>
  <c r="XP37" i="74"/>
  <c r="XO37" i="74"/>
  <c r="XN37" i="74"/>
  <c r="XM37" i="74"/>
  <c r="XL37" i="74"/>
  <c r="XK37" i="74"/>
  <c r="XJ37" i="74"/>
  <c r="XI37" i="74"/>
  <c r="XH37" i="74"/>
  <c r="XG37" i="74"/>
  <c r="XF37" i="74"/>
  <c r="XE37" i="74"/>
  <c r="XD37" i="74"/>
  <c r="XC37" i="74"/>
  <c r="XB37" i="74"/>
  <c r="XA37" i="74"/>
  <c r="WZ37" i="74"/>
  <c r="WY37" i="74"/>
  <c r="WX37" i="74"/>
  <c r="WW37" i="74"/>
  <c r="WV37" i="74"/>
  <c r="WU37" i="74"/>
  <c r="WT37" i="74"/>
  <c r="WS37" i="74"/>
  <c r="WR37" i="74"/>
  <c r="WQ37" i="74"/>
  <c r="WP37" i="74"/>
  <c r="WO37" i="74"/>
  <c r="WN37" i="74"/>
  <c r="WM37" i="74"/>
  <c r="WL37" i="74"/>
  <c r="WK37" i="74"/>
  <c r="WJ37" i="74"/>
  <c r="WI37" i="74"/>
  <c r="WH37" i="74"/>
  <c r="WG37" i="74"/>
  <c r="WF37" i="74"/>
  <c r="WE37" i="74"/>
  <c r="WD37" i="74"/>
  <c r="WC37" i="74"/>
  <c r="WB37" i="74"/>
  <c r="WA37" i="74"/>
  <c r="VZ37" i="74"/>
  <c r="VY37" i="74"/>
  <c r="VX37" i="74"/>
  <c r="VW37" i="74"/>
  <c r="VV37" i="74"/>
  <c r="VU37" i="74"/>
  <c r="VT37" i="74"/>
  <c r="VS37" i="74"/>
  <c r="VR37" i="74"/>
  <c r="VQ37" i="74"/>
  <c r="VP37" i="74"/>
  <c r="VO37" i="74"/>
  <c r="VN37" i="74"/>
  <c r="VM37" i="74"/>
  <c r="VL37" i="74"/>
  <c r="VK37" i="74"/>
  <c r="VJ37" i="74"/>
  <c r="VI37" i="74"/>
  <c r="VH37" i="74"/>
  <c r="VG37" i="74"/>
  <c r="VF37" i="74"/>
  <c r="VE37" i="74"/>
  <c r="VD37" i="74"/>
  <c r="VC37" i="74"/>
  <c r="VB37" i="74"/>
  <c r="VA37" i="74"/>
  <c r="UZ37" i="74"/>
  <c r="UY37" i="74"/>
  <c r="UX37" i="74"/>
  <c r="UW37" i="74"/>
  <c r="UV37" i="74"/>
  <c r="UU37" i="74"/>
  <c r="UT37" i="74"/>
  <c r="US37" i="74"/>
  <c r="UR37" i="74"/>
  <c r="UQ37" i="74"/>
  <c r="UP37" i="74"/>
  <c r="UO37" i="74"/>
  <c r="UN37" i="74"/>
  <c r="UM37" i="74"/>
  <c r="UL37" i="74"/>
  <c r="UK37" i="74"/>
  <c r="UJ37" i="74"/>
  <c r="UI37" i="74"/>
  <c r="UH37" i="74"/>
  <c r="UG37" i="74"/>
  <c r="UF37" i="74"/>
  <c r="UE37" i="74"/>
  <c r="UD37" i="74"/>
  <c r="UC37" i="74"/>
  <c r="UB37" i="74"/>
  <c r="UA37" i="74"/>
  <c r="TZ37" i="74"/>
  <c r="TY37" i="74"/>
  <c r="TX37" i="74"/>
  <c r="TW37" i="74"/>
  <c r="TV37" i="74"/>
  <c r="TU37" i="74"/>
  <c r="TT37" i="74"/>
  <c r="TS37" i="74"/>
  <c r="TR37" i="74"/>
  <c r="TQ37" i="74"/>
  <c r="TP37" i="74"/>
  <c r="TO37" i="74"/>
  <c r="TN37" i="74"/>
  <c r="TM37" i="74"/>
  <c r="TL37" i="74"/>
  <c r="TK37" i="74"/>
  <c r="TJ37" i="74"/>
  <c r="TI37" i="74"/>
  <c r="TH37" i="74"/>
  <c r="TG37" i="74"/>
  <c r="TF37" i="74"/>
  <c r="TE37" i="74"/>
  <c r="TD37" i="74"/>
  <c r="TC37" i="74"/>
  <c r="TB37" i="74"/>
  <c r="TA37" i="74"/>
  <c r="SZ37" i="74"/>
  <c r="SY37" i="74"/>
  <c r="SX37" i="74"/>
  <c r="SW37" i="74"/>
  <c r="SV37" i="74"/>
  <c r="SU37" i="74"/>
  <c r="ST37" i="74"/>
  <c r="SS37" i="74"/>
  <c r="SR37" i="74"/>
  <c r="SQ37" i="74"/>
  <c r="SP37" i="74"/>
  <c r="SO37" i="74"/>
  <c r="SN37" i="74"/>
  <c r="SM37" i="74"/>
  <c r="SL37" i="74"/>
  <c r="SK37" i="74"/>
  <c r="SJ37" i="74"/>
  <c r="SI37" i="74"/>
  <c r="SH37" i="74"/>
  <c r="SG37" i="74"/>
  <c r="SF37" i="74"/>
  <c r="SE37" i="74"/>
  <c r="SD37" i="74"/>
  <c r="SC37" i="74"/>
  <c r="SB37" i="74"/>
  <c r="SA37" i="74"/>
  <c r="RZ37" i="74"/>
  <c r="RY37" i="74"/>
  <c r="RX37" i="74"/>
  <c r="RW37" i="74"/>
  <c r="RV37" i="74"/>
  <c r="RU37" i="74"/>
  <c r="RT37" i="74"/>
  <c r="RS37" i="74"/>
  <c r="RR37" i="74"/>
  <c r="RQ37" i="74"/>
  <c r="RP37" i="74"/>
  <c r="RO37" i="74"/>
  <c r="RN37" i="74"/>
  <c r="RM37" i="74"/>
  <c r="RL37" i="74"/>
  <c r="RK37" i="74"/>
  <c r="RJ37" i="74"/>
  <c r="RI37" i="74"/>
  <c r="RH37" i="74"/>
  <c r="RG37" i="74"/>
  <c r="RF37" i="74"/>
  <c r="RE37" i="74"/>
  <c r="RD37" i="74"/>
  <c r="RC37" i="74"/>
  <c r="RB37" i="74"/>
  <c r="RA37" i="74"/>
  <c r="QZ37" i="74"/>
  <c r="QY37" i="74"/>
  <c r="QX37" i="74"/>
  <c r="QW37" i="74"/>
  <c r="QV37" i="74"/>
  <c r="QU37" i="74"/>
  <c r="QT37" i="74"/>
  <c r="QS37" i="74"/>
  <c r="QR37" i="74"/>
  <c r="QQ37" i="74"/>
  <c r="QP37" i="74"/>
  <c r="QO37" i="74"/>
  <c r="QN37" i="74"/>
  <c r="QM37" i="74"/>
  <c r="QL37" i="74"/>
  <c r="QK37" i="74"/>
  <c r="QJ37" i="74"/>
  <c r="QI37" i="74"/>
  <c r="QH37" i="74"/>
  <c r="QG37" i="74"/>
  <c r="QF37" i="74"/>
  <c r="QE37" i="74"/>
  <c r="QD37" i="74"/>
  <c r="QC37" i="74"/>
  <c r="QB37" i="74"/>
  <c r="QA37" i="74"/>
  <c r="PZ37" i="74"/>
  <c r="PY37" i="74"/>
  <c r="PX37" i="74"/>
  <c r="PW37" i="74"/>
  <c r="PV37" i="74"/>
  <c r="PU37" i="74"/>
  <c r="PT37" i="74"/>
  <c r="PS37" i="74"/>
  <c r="PR37" i="74"/>
  <c r="PQ37" i="74"/>
  <c r="PP37" i="74"/>
  <c r="PO37" i="74"/>
  <c r="PN37" i="74"/>
  <c r="PM37" i="74"/>
  <c r="PL37" i="74"/>
  <c r="PK37" i="74"/>
  <c r="PJ37" i="74"/>
  <c r="PI37" i="74"/>
  <c r="PH37" i="74"/>
  <c r="PG37" i="74"/>
  <c r="PF37" i="74"/>
  <c r="PE37" i="74"/>
  <c r="PD37" i="74"/>
  <c r="PC37" i="74"/>
  <c r="PB37" i="74"/>
  <c r="PA37" i="74"/>
  <c r="OZ37" i="74"/>
  <c r="OY37" i="74"/>
  <c r="OX37" i="74"/>
  <c r="OW37" i="74"/>
  <c r="OV37" i="74"/>
  <c r="OU37" i="74"/>
  <c r="OT37" i="74"/>
  <c r="OS37" i="74"/>
  <c r="OR37" i="74"/>
  <c r="OQ37" i="74"/>
  <c r="OP37" i="74"/>
  <c r="OO37" i="74"/>
  <c r="ON37" i="74"/>
  <c r="OM37" i="74"/>
  <c r="OL37" i="74"/>
  <c r="OK37" i="74"/>
  <c r="OJ37" i="74"/>
  <c r="OI37" i="74"/>
  <c r="OH37" i="74"/>
  <c r="OG37" i="74"/>
  <c r="OF37" i="74"/>
  <c r="OE37" i="74"/>
  <c r="OD37" i="74"/>
  <c r="OC37" i="74"/>
  <c r="OB37" i="74"/>
  <c r="OA37" i="74"/>
  <c r="NZ37" i="74"/>
  <c r="NY37" i="74"/>
  <c r="NX37" i="74"/>
  <c r="NW37" i="74"/>
  <c r="NV37" i="74"/>
  <c r="NU37" i="74"/>
  <c r="NT37" i="74"/>
  <c r="NS37" i="74"/>
  <c r="NR37" i="74"/>
  <c r="NQ37" i="74"/>
  <c r="NP37" i="74"/>
  <c r="NO37" i="74"/>
  <c r="NN37" i="74"/>
  <c r="NM37" i="74"/>
  <c r="NL37" i="74"/>
  <c r="NK37" i="74"/>
  <c r="NJ37" i="74"/>
  <c r="NI37" i="74"/>
  <c r="NH37" i="74"/>
  <c r="NG37" i="74"/>
  <c r="NF37" i="74"/>
  <c r="NE37" i="74"/>
  <c r="ND37" i="74"/>
  <c r="NC37" i="74"/>
  <c r="NB37" i="74"/>
  <c r="NA37" i="74"/>
  <c r="MZ37" i="74"/>
  <c r="MY37" i="74"/>
  <c r="MX37" i="74"/>
  <c r="MW37" i="74"/>
  <c r="MV37" i="74"/>
  <c r="MU37" i="74"/>
  <c r="MT37" i="74"/>
  <c r="MS37" i="74"/>
  <c r="MR37" i="74"/>
  <c r="MQ37" i="74"/>
  <c r="MP37" i="74"/>
  <c r="MO37" i="74"/>
  <c r="MN37" i="74"/>
  <c r="MM37" i="74"/>
  <c r="ML37" i="74"/>
  <c r="MK37" i="74"/>
  <c r="MJ37" i="74"/>
  <c r="MI37" i="74"/>
  <c r="MH37" i="74"/>
  <c r="MG37" i="74"/>
  <c r="MF37" i="74"/>
  <c r="ME37" i="74"/>
  <c r="MD37" i="74"/>
  <c r="MC37" i="74"/>
  <c r="MB37" i="74"/>
  <c r="MA37" i="74"/>
  <c r="LZ37" i="74"/>
  <c r="LY37" i="74"/>
  <c r="LX37" i="74"/>
  <c r="LW37" i="74"/>
  <c r="LV37" i="74"/>
  <c r="LU37" i="74"/>
  <c r="LT37" i="74"/>
  <c r="LS37" i="74"/>
  <c r="LR37" i="74"/>
  <c r="LQ37" i="74"/>
  <c r="LP37" i="74"/>
  <c r="LO37" i="74"/>
  <c r="LN37" i="74"/>
  <c r="LM37" i="74"/>
  <c r="LL37" i="74"/>
  <c r="LK37" i="74"/>
  <c r="LJ37" i="74"/>
  <c r="LI37" i="74"/>
  <c r="LH37" i="74"/>
  <c r="LG37" i="74"/>
  <c r="LF37" i="74"/>
  <c r="LE37" i="74"/>
  <c r="LD37" i="74"/>
  <c r="LC37" i="74"/>
  <c r="LB37" i="74"/>
  <c r="LA37" i="74"/>
  <c r="KZ37" i="74"/>
  <c r="KY37" i="74"/>
  <c r="KX37" i="74"/>
  <c r="KW37" i="74"/>
  <c r="KV37" i="74"/>
  <c r="KU37" i="74"/>
  <c r="KT37" i="74"/>
  <c r="KS37" i="74"/>
  <c r="KR37" i="74"/>
  <c r="KQ37" i="74"/>
  <c r="KP37" i="74"/>
  <c r="KO37" i="74"/>
  <c r="KN37" i="74"/>
  <c r="KM37" i="74"/>
  <c r="KL37" i="74"/>
  <c r="KK37" i="74"/>
  <c r="KJ37" i="74"/>
  <c r="KI37" i="74"/>
  <c r="KH37" i="74"/>
  <c r="KG37" i="74"/>
  <c r="KF37" i="74"/>
  <c r="KE37" i="74"/>
  <c r="KD37" i="74"/>
  <c r="KC37" i="74"/>
  <c r="KB37" i="74"/>
  <c r="KA37" i="74"/>
  <c r="JZ37" i="74"/>
  <c r="JY37" i="74"/>
  <c r="JX37" i="74"/>
  <c r="JW37" i="74"/>
  <c r="JV37" i="74"/>
  <c r="JU37" i="74"/>
  <c r="JT37" i="74"/>
  <c r="JS37" i="74"/>
  <c r="JR37" i="74"/>
  <c r="JQ37" i="74"/>
  <c r="JP37" i="74"/>
  <c r="JO37" i="74"/>
  <c r="JN37" i="74"/>
  <c r="JM37" i="74"/>
  <c r="JL37" i="74"/>
  <c r="JK37" i="74"/>
  <c r="JJ37" i="74"/>
  <c r="JI37" i="74"/>
  <c r="JH37" i="74"/>
  <c r="JG37" i="74"/>
  <c r="JF37" i="74"/>
  <c r="JE37" i="74"/>
  <c r="JD37" i="74"/>
  <c r="JC37" i="74"/>
  <c r="JB37" i="74"/>
  <c r="JA37" i="74"/>
  <c r="IZ37" i="74"/>
  <c r="IY37" i="74"/>
  <c r="IX37" i="74"/>
  <c r="IW37" i="74"/>
  <c r="IV37" i="74"/>
  <c r="IU37" i="74"/>
  <c r="IT37" i="74"/>
  <c r="IS37" i="74"/>
  <c r="IR37" i="74"/>
  <c r="IQ37" i="74"/>
  <c r="IP37" i="74"/>
  <c r="IO37" i="74"/>
  <c r="IN37" i="74"/>
  <c r="IM37" i="74"/>
  <c r="IL37" i="74"/>
  <c r="IK37" i="74"/>
  <c r="IJ37" i="74"/>
  <c r="II37" i="74"/>
  <c r="IH37" i="74"/>
  <c r="IG37" i="74"/>
  <c r="IF37" i="74"/>
  <c r="IE37" i="74"/>
  <c r="ID37" i="74"/>
  <c r="IC37" i="74"/>
  <c r="IB37" i="74"/>
  <c r="IA37" i="74"/>
  <c r="HZ37" i="74"/>
  <c r="HY37" i="74"/>
  <c r="HX37" i="74"/>
  <c r="HW37" i="74"/>
  <c r="HV37" i="74"/>
  <c r="HU37" i="74"/>
  <c r="HT37" i="74"/>
  <c r="HS37" i="74"/>
  <c r="HR37" i="74"/>
  <c r="HQ37" i="74"/>
  <c r="HP37" i="74"/>
  <c r="HO37" i="74"/>
  <c r="HN37" i="74"/>
  <c r="HM37" i="74"/>
  <c r="HL37" i="74"/>
  <c r="HK37" i="74"/>
  <c r="HJ37" i="74"/>
  <c r="HI37" i="74"/>
  <c r="HH37" i="74"/>
  <c r="HG37" i="74"/>
  <c r="HF37" i="74"/>
  <c r="HE37" i="74"/>
  <c r="HD37" i="74"/>
  <c r="HC37" i="74"/>
  <c r="HB37" i="74"/>
  <c r="HA37" i="74"/>
  <c r="GZ37" i="74"/>
  <c r="GY37" i="74"/>
  <c r="GX37" i="74"/>
  <c r="GW37" i="74"/>
  <c r="GV37" i="74"/>
  <c r="GU37" i="74"/>
  <c r="GT37" i="74"/>
  <c r="GS37" i="74"/>
  <c r="GR37" i="74"/>
  <c r="GQ37" i="74"/>
  <c r="GP37" i="74"/>
  <c r="GO37" i="74"/>
  <c r="GN37" i="74"/>
  <c r="GM37" i="74"/>
  <c r="GL37" i="74"/>
  <c r="GK37" i="74"/>
  <c r="GJ37" i="74"/>
  <c r="GI37" i="74"/>
  <c r="GH37" i="74"/>
  <c r="GG37" i="74"/>
  <c r="GF37" i="74"/>
  <c r="GE37" i="74"/>
  <c r="GD37" i="74"/>
  <c r="GC37" i="74"/>
  <c r="GB37" i="74"/>
  <c r="GA37" i="74"/>
  <c r="FZ37" i="74"/>
  <c r="FY37" i="74"/>
  <c r="FX37" i="74"/>
  <c r="FW37" i="74"/>
  <c r="FV37" i="74"/>
  <c r="FU37" i="74"/>
  <c r="FT37" i="74"/>
  <c r="FS37" i="74"/>
  <c r="FR37" i="74"/>
  <c r="FQ37" i="74"/>
  <c r="FP37" i="74"/>
  <c r="FO37" i="74"/>
  <c r="FN37" i="74"/>
  <c r="FM37" i="74"/>
  <c r="FL37" i="74"/>
  <c r="FK37" i="74"/>
  <c r="FJ37" i="74"/>
  <c r="FI37" i="74"/>
  <c r="FH37" i="74"/>
  <c r="FG37" i="74"/>
  <c r="FF37" i="74"/>
  <c r="FE37" i="74"/>
  <c r="FD37" i="74"/>
  <c r="FC37" i="74"/>
  <c r="FB37" i="74"/>
  <c r="FA37" i="74"/>
  <c r="EZ37" i="74"/>
  <c r="EY37" i="74"/>
  <c r="EX37" i="74"/>
  <c r="EW37" i="74"/>
  <c r="EV37" i="74"/>
  <c r="EU37" i="74"/>
  <c r="ET37" i="74"/>
  <c r="ES37" i="74"/>
  <c r="ER37" i="74"/>
  <c r="EQ37" i="74"/>
  <c r="EP37" i="74"/>
  <c r="EO37" i="74"/>
  <c r="EN37" i="74"/>
  <c r="EM37" i="74"/>
  <c r="EL37" i="74"/>
  <c r="EK37" i="74"/>
  <c r="EJ37" i="74"/>
  <c r="EI37" i="74"/>
  <c r="EH37" i="74"/>
  <c r="EG37" i="74"/>
  <c r="EF37" i="74"/>
  <c r="EE37" i="74"/>
  <c r="ED37" i="74"/>
  <c r="EC37" i="74"/>
  <c r="EB37" i="74"/>
  <c r="EA37" i="74"/>
  <c r="DZ37" i="74"/>
  <c r="DY37" i="74"/>
  <c r="DX37" i="74"/>
  <c r="DW37" i="74"/>
  <c r="DV37" i="74"/>
  <c r="DU37" i="74"/>
  <c r="DT37" i="74"/>
  <c r="DS37" i="74"/>
  <c r="DR37" i="74"/>
  <c r="DQ37" i="74"/>
  <c r="DP37" i="74"/>
  <c r="DO37" i="74"/>
  <c r="DN37" i="74"/>
  <c r="DM37" i="74"/>
  <c r="DL37" i="74"/>
  <c r="DK37" i="74"/>
  <c r="DJ37" i="74"/>
  <c r="DI37" i="74"/>
  <c r="DH37" i="74"/>
  <c r="DG37" i="74"/>
  <c r="DF37" i="74"/>
  <c r="DE37" i="74"/>
  <c r="DD37" i="74"/>
  <c r="DC37" i="74"/>
  <c r="DB37" i="74"/>
  <c r="DA37" i="74"/>
  <c r="CZ37" i="74"/>
  <c r="CY37" i="74"/>
  <c r="CX37" i="74"/>
  <c r="CW37" i="74"/>
  <c r="CV37" i="74"/>
  <c r="CU37" i="74"/>
  <c r="CT37" i="74"/>
  <c r="CS37" i="74"/>
  <c r="CR37" i="74"/>
  <c r="CQ37" i="74"/>
  <c r="CP37" i="74"/>
  <c r="CO37" i="74"/>
  <c r="CN37" i="74"/>
  <c r="CM37" i="74"/>
  <c r="CL37" i="74"/>
  <c r="CK37" i="74"/>
  <c r="CJ37" i="74"/>
  <c r="CI37" i="74"/>
  <c r="CH37" i="74"/>
  <c r="CG37" i="74"/>
  <c r="CF37" i="74"/>
  <c r="CE37" i="74"/>
  <c r="CD37" i="74"/>
  <c r="CC37" i="74"/>
  <c r="CB37" i="74"/>
  <c r="CA37" i="74"/>
  <c r="BZ37" i="74"/>
  <c r="BY37" i="74"/>
  <c r="BX37" i="74"/>
  <c r="BW37" i="74"/>
  <c r="BV37" i="74"/>
  <c r="BU37" i="74"/>
  <c r="BT37" i="74"/>
  <c r="BS37" i="74"/>
  <c r="BR37" i="74"/>
  <c r="BQ37" i="74"/>
  <c r="BP37" i="74"/>
  <c r="BO37" i="74"/>
  <c r="BN37" i="74"/>
  <c r="BM37" i="74"/>
  <c r="BL37" i="74"/>
  <c r="BK37" i="74"/>
  <c r="BJ37" i="74"/>
  <c r="BI37" i="74"/>
  <c r="BH37" i="74"/>
  <c r="BG37" i="74"/>
  <c r="BF37" i="74"/>
  <c r="BE37" i="74"/>
  <c r="BD37" i="74"/>
  <c r="BC37" i="74"/>
  <c r="BB37" i="74"/>
  <c r="BA37" i="74"/>
  <c r="AZ37" i="74"/>
  <c r="AY37" i="74"/>
  <c r="AX37" i="74"/>
  <c r="AW37" i="74"/>
  <c r="AV37" i="74"/>
  <c r="AU37" i="74"/>
  <c r="AT37" i="74"/>
  <c r="AS37" i="74"/>
  <c r="AR37" i="74"/>
  <c r="AQ37" i="74"/>
  <c r="AP37" i="74"/>
  <c r="AO37" i="74"/>
  <c r="AN37" i="74"/>
  <c r="AM37" i="74"/>
  <c r="AL37" i="74"/>
  <c r="AK37" i="74"/>
  <c r="AJ37" i="74"/>
  <c r="AI37" i="74"/>
  <c r="AH37" i="74"/>
  <c r="AG37" i="74"/>
  <c r="AF37" i="74"/>
  <c r="AE37" i="74"/>
  <c r="AD37" i="74"/>
  <c r="AC37" i="74"/>
  <c r="AB37" i="74"/>
  <c r="AA37" i="74"/>
  <c r="Z37" i="74"/>
  <c r="Y37" i="74"/>
  <c r="X37" i="74"/>
  <c r="O24" i="90" l="1"/>
  <c r="L24" i="90"/>
  <c r="R24" i="90" s="1"/>
  <c r="K24" i="90"/>
  <c r="Q24" i="90" s="1"/>
  <c r="J24" i="90"/>
  <c r="P24" i="90" s="1"/>
  <c r="I24" i="90"/>
  <c r="H24" i="90"/>
  <c r="N24" i="90" s="1"/>
  <c r="R23" i="90"/>
  <c r="T7" i="90" s="1"/>
  <c r="Q23" i="90"/>
  <c r="P23" i="90"/>
  <c r="O23" i="90"/>
  <c r="N23" i="90"/>
  <c r="R22" i="90"/>
  <c r="Q22" i="90"/>
  <c r="P22" i="90"/>
  <c r="O22" i="90"/>
  <c r="N22" i="90"/>
  <c r="R21" i="90"/>
  <c r="Q21" i="90"/>
  <c r="P21" i="90"/>
  <c r="O21" i="90"/>
  <c r="N21" i="90"/>
  <c r="R20" i="90"/>
  <c r="Q20" i="90"/>
  <c r="P20" i="90"/>
  <c r="O20" i="90"/>
  <c r="N20" i="90"/>
  <c r="R19" i="90"/>
  <c r="Q19" i="90"/>
  <c r="P19" i="90"/>
  <c r="O19" i="90"/>
  <c r="N19" i="90"/>
  <c r="R18" i="90"/>
  <c r="Q18" i="90"/>
  <c r="P18" i="90"/>
  <c r="O18" i="90"/>
  <c r="N18" i="90"/>
  <c r="R17" i="90"/>
  <c r="Q17" i="90"/>
  <c r="P17" i="90"/>
  <c r="O17" i="90"/>
  <c r="N17" i="90"/>
  <c r="R16" i="90"/>
  <c r="Q16" i="90"/>
  <c r="P16" i="90"/>
  <c r="O16" i="90"/>
  <c r="N16" i="90"/>
  <c r="R13" i="90"/>
  <c r="Q13" i="90"/>
  <c r="P13" i="90"/>
  <c r="O13" i="90"/>
  <c r="N13" i="90"/>
  <c r="R12" i="90"/>
  <c r="Q12" i="90"/>
  <c r="P12" i="90"/>
  <c r="O12" i="90"/>
  <c r="N12" i="90"/>
  <c r="R11" i="90"/>
  <c r="Q11" i="90"/>
  <c r="P11" i="90"/>
  <c r="O11" i="90"/>
  <c r="N11" i="90"/>
  <c r="R10" i="90"/>
  <c r="Q10" i="90"/>
  <c r="P10" i="90"/>
  <c r="O10" i="90"/>
  <c r="N10" i="90"/>
  <c r="R9" i="90"/>
  <c r="Q9" i="90"/>
  <c r="P9" i="90"/>
  <c r="O9" i="90"/>
  <c r="N9" i="90"/>
  <c r="R8" i="90"/>
  <c r="Q8" i="90"/>
  <c r="P8" i="90"/>
  <c r="O8" i="90"/>
  <c r="N8" i="90"/>
  <c r="R7" i="90"/>
  <c r="Q7" i="90"/>
  <c r="P7" i="90"/>
  <c r="O7" i="90"/>
  <c r="N7" i="90"/>
  <c r="T6" i="90"/>
  <c r="R6" i="90"/>
  <c r="Q6" i="90"/>
  <c r="P6" i="90"/>
  <c r="O6" i="90"/>
  <c r="N6" i="90"/>
  <c r="R5" i="90"/>
  <c r="Q5" i="90"/>
  <c r="P5" i="90"/>
  <c r="O5" i="90"/>
  <c r="N5" i="90"/>
  <c r="R4" i="90"/>
  <c r="Q4" i="90"/>
  <c r="P4" i="90"/>
  <c r="O4" i="90"/>
  <c r="N4" i="90"/>
  <c r="I13" i="88"/>
  <c r="I7" i="88"/>
  <c r="I4" i="88"/>
  <c r="K42" i="76"/>
  <c r="C32" i="63"/>
  <c r="B32" i="63"/>
  <c r="J12" i="37" l="1"/>
  <c r="I12" i="37"/>
  <c r="H12" i="37"/>
  <c r="G12" i="37"/>
  <c r="G10" i="36" l="1"/>
  <c r="F10" i="36"/>
  <c r="E10" i="36"/>
  <c r="D10" i="36"/>
  <c r="C10" i="36"/>
  <c r="B10" i="36"/>
  <c r="C15" i="34" l="1"/>
  <c r="Y9" i="27" l="1"/>
  <c r="Y8" i="27"/>
  <c r="F16" i="15"/>
  <c r="E11" i="19"/>
  <c r="E7" i="19"/>
  <c r="E8" i="19"/>
  <c r="E9" i="19"/>
  <c r="E10" i="19"/>
  <c r="E6" i="19"/>
  <c r="D6" i="19"/>
  <c r="C6" i="19"/>
  <c r="D12" i="19"/>
  <c r="C12" i="19"/>
  <c r="C14" i="15"/>
  <c r="E12" i="1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tc={5268CFB7-4A4A-437B-926D-1BFF8512A78C}</author>
  </authors>
  <commentList>
    <comment ref="E8" authorId="0" shapeId="0" xr:uid="{5268CFB7-4A4A-437B-926D-1BFF8512A78C}">
      <text>
        <t>[Threaded comment]
Your version of Excel allows you to read this threaded comment; however, any edits to it will get removed if the file is opened in a newer version of Excel. Learn more: https://go.microsoft.com/fwlink/?linkid=870924
Comment:
    Please use same format for negative numbers across templates, i.e. () or -</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tc={4411CFBA-2C79-4251-B74C-259BCE065F51}</author>
  </authors>
  <commentList>
    <comment ref="E11" authorId="0" shapeId="0" xr:uid="{4411CFBA-2C79-4251-B74C-259BCE065F51}">
      <text>
        <t>[Threaded comment]
Your version of Excel allows you to read this threaded comment; however, any edits to it will get removed if the file is opened in a newer version of Excel. Learn more: https://go.microsoft.com/fwlink/?linkid=870924
Comment:
    the yellow marked cells: increased exposure in high PD buckets. What are the drivers in terms of for example sectors?
Reply:
    @Tesfamariam, Diana</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tc={0CE48B48-FFE0-43F0-AD15-354BCEB7DD99}</author>
  </authors>
  <commentList>
    <comment ref="A2" authorId="0" shapeId="0" xr:uid="{0CE48B48-FFE0-43F0-AD15-354BCEB7DD99}">
      <text>
        <t>[Threaded comment]
Your version of Excel allows you to read this threaded comment; however, any edits to it will get removed if the file is opened in a newer version of Excel. Learn more: https://go.microsoft.com/fwlink/?linkid=870924
[Tasks]
There is a task anchored to this comment that cannot be viewed in your client.
Comment:
    @Ninic, Ognjen can you add an explanation of why we have a higher model PD than the ADF?
Reply:
    not in the official comment here but through email if possible?
Reply:
    @Qiu, Tian do you mean why the ADF (6.8%) is higher than the PD (4.7%) that is highlighted in yellow on row 12? I don't know, but comparing to last year we had the same levels. Do we have a comment for that for last year?</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tc={F581FDA4-57AF-4FE8-9B73-1B78DDA183CB}</author>
  </authors>
  <commentList>
    <comment ref="G69" authorId="0" shapeId="0" xr:uid="{F581FDA4-57AF-4FE8-9B73-1B78DDA183CB}">
      <text>
        <t>[Threaded comment]
Your version of Excel allows you to read this threaded comment; however, any edits to it will get removed if the file is opened in a newer version of Excel. Learn more: https://go.microsoft.com/fwlink/?linkid=870924
Comment:
    why so high? possible add drivers @Ådahl, Marianne</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Ådahl, Marianne</author>
  </authors>
  <commentList>
    <comment ref="G8" authorId="0" shapeId="0" xr:uid="{83E61DFE-A8BD-47FF-B954-F3552AE3FAB1}">
      <text>
        <r>
          <rPr>
            <b/>
            <sz val="9"/>
            <color indexed="81"/>
            <rFont val="Tahoma"/>
            <family val="2"/>
          </rPr>
          <t>Ådahl, Marianne:</t>
        </r>
        <r>
          <rPr>
            <sz val="9"/>
            <color indexed="81"/>
            <rFont val="Tahoma"/>
            <family val="2"/>
          </rPr>
          <t xml:space="preserve">
Including also Non-performing loans and advances through P/L EURt 1.020.218
( +"normal" impaired loans EURt 3.979.168)</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tc={14579B09-230F-4387-BAEA-1B44AD1852C5}</author>
  </authors>
  <commentList>
    <comment ref="A1" authorId="0" shapeId="0" xr:uid="{14579B09-230F-4387-BAEA-1B44AD1852C5}">
      <text>
        <t>[Threaded comment]
Your version of Excel allows you to read this threaded comment; however, any edits to it will get removed if the file is opened in a newer version of Excel. Learn more: https://go.microsoft.com/fwlink/?linkid=870924
Comment:
    @Brinkmann-Löffler, Katrin is it possible to add a definition of the financial buffer here to give some more background?</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tc={9984DB63-59EA-4CF1-847A-9F8D951937FE}</author>
  </authors>
  <commentList>
    <comment ref="B35" authorId="0" shapeId="0" xr:uid="{9984DB63-59EA-4CF1-847A-9F8D951937FE}">
      <text>
        <t>[Threaded comment]
Your version of Excel allows you to read this threaded comment; however, any edits to it will get removed if the file is opened in a newer version of Excel. Learn more: https://go.microsoft.com/fwlink/?linkid=870924
Comment:
    @Ådahl, Marianne can you write a bit in the footnote why we restated, for both covid 1 and covid 2 templates</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tc={E9D59069-48D2-4662-95EE-23940F4853F1}</author>
  </authors>
  <commentList>
    <comment ref="B54" authorId="0" shapeId="0" xr:uid="{E9D59069-48D2-4662-95EE-23940F4853F1}">
      <text>
        <t>[Threaded comment]
Your version of Excel allows you to read this threaded comment; however, any edits to it will get removed if the file is opened in a newer version of Excel. Learn more: https://go.microsoft.com/fwlink/?linkid=870924
Comment:
    @Ådahl, Marianne same as covid 1</t>
      </text>
    </comment>
  </commentList>
</comments>
</file>

<file path=xl/sharedStrings.xml><?xml version="1.0" encoding="utf-8"?>
<sst xmlns="http://schemas.openxmlformats.org/spreadsheetml/2006/main" count="8199" uniqueCount="2069">
  <si>
    <t>Development of key capital adequacy ratios</t>
  </si>
  <si>
    <t>Development of Own Funds</t>
  </si>
  <si>
    <t>At the end of 2020, the CET1 ratio increased by 83bps compared to year-end 2019. During the same period the Tier 1 ratio increased by 43bps and the Total capital ratio decreased by 33bps. The increased CET1 ratio was mainly driven by increased CET1 capital due to regulatory changes as well as profit generation net of accrued dividend. The increased Tier 1 ratio was primarily driven by CET1 capital development slightly offset by the call of two AT1 loans. The total capital ratio decreased due to called T2 instruments partly offset the CET1 capital increase. The REA increased 3.5% during the period, mainly driven by the aquisition of SG Finans, a changed consolidation for the banking group, replacement of one securitised transaction, partly offset by the SME factor adjustment.</t>
  </si>
  <si>
    <t>During the period 2001 to 2020, the total own funds increased by EUR 19.4bn. The increase was mainly driven by retained profit as well as the implementation of Basel II in 2007 and CRR/CRD IV in 2014. Specifically, CET1 capital increased by EUR 17.4bn, AT1 capital increased by EUR 1.8bn and T2 capital decreased by EUR 0.2bn. From Q4 2019 to Q4 2020, the CET 1 capital increased by EUR 2.1bn while the  Tier 1 capital and own funds decreased EUR 0.5bn and EUR 1.1bn respectively.</t>
  </si>
  <si>
    <t>Nordea Bank Abp with Finnish corporate registration number 2858394-9 provides these public disclosures according to Part Eight of Regulation (EU) No 575/2013, commonly referred to as the Capital Requirements Regulation (CRR), on the basis of its consolidated situation (hereinafter referred to as simply "Nordea"). This disclosure constitutes a comprehensive disclosure on risks, risk management and capital management. It includes disclosures, or references to other disclosures, required according to Part Eight of the CRR and by EBA guidelines and standards on disclosure requirements. Information exempted from disclosure due to being non-material, proprietary or confidential can be found in Part 1, Other tables. Accompanying this report are the required disclosures for the subsidiaries Nordea Kredit Realkreditaktieselskab, Nordea Hypotek AB, Nordea Mortgage Bank Plc, Nordea Eiendomskreditt AS and Nordea Finans AS. The subsidiaries' disclosures are included as apprentices and will be released on www.nordea.com after the publication date of each subsidiary's Annual Report.</t>
  </si>
  <si>
    <t xml:space="preserve">Nordea Bank Abp and its subsidiaries have adopted a formal policy to assure compliance with the disclosure requirements and has established policies for assessing the appropriateness of these disclosures, including the verification and frequency. Nordea is part of the Sampo conglomerate in accordance to the Act on the Supervision of Financial and Insurance Conglomerates (2004/699), based on Directive 2002/87/EC. Nordea's Board of Directors, by attesting this report, approve of the formal statement of key risks in Board Risk Statement and formally declare the adequacy of risk management arrangements given statement and the declaration are made in accordance with CRR Article 435(1). </t>
  </si>
  <si>
    <t>Key metrics</t>
  </si>
  <si>
    <t xml:space="preserve">The overall increase in capital was driven by regulatory changes of treatment of software assets and a changed consolidation for the banking group. REA increased by EUR 5.2bn year-on-year, mainly as a result of the acquisition of SG Finans, a changed consolidation for the banking group, replacement of one securitised transaction, partly offset by the SME factor adjustment. Leverage ratio increased from 5.27% to 5.90% during the year, as a result of increased Tier 1 capital and decreased leverage ratio exposure. 
</t>
  </si>
  <si>
    <t>Available capital, EURm</t>
  </si>
  <si>
    <t>Common Equity Tier 1 (CET1)</t>
  </si>
  <si>
    <t>Tier 1</t>
  </si>
  <si>
    <t>Total capital</t>
  </si>
  <si>
    <t>Risk-weighted exposures amounts (REA), EURm</t>
  </si>
  <si>
    <t>Total REA</t>
  </si>
  <si>
    <t>Risk-based capital ratios as a percentage of REA</t>
  </si>
  <si>
    <t>Common Equity Tier 1 ratio</t>
  </si>
  <si>
    <t>Tier 1 ratio</t>
  </si>
  <si>
    <t>Total capital ratio</t>
  </si>
  <si>
    <t>CET1 requirements and CET1 available to meet buffers</t>
  </si>
  <si>
    <t>Minimum CET1 requirement</t>
  </si>
  <si>
    <t>CET1 pillar 2 requirement</t>
  </si>
  <si>
    <t>Capital conservation buffer requirement</t>
  </si>
  <si>
    <t xml:space="preserve">Countercyclical buffer requirement </t>
  </si>
  <si>
    <t>Systemic risk buffer requirement</t>
  </si>
  <si>
    <t>Other systematically important institutions</t>
  </si>
  <si>
    <t>Total buffer requirements*</t>
  </si>
  <si>
    <t>Total requirement</t>
  </si>
  <si>
    <t>CET1 available to meet capital buffers</t>
  </si>
  <si>
    <t>*Only the maximum of the SRB and O-SII is used in the calculation of the total capital buffers</t>
  </si>
  <si>
    <t>Basel III leverage ratio</t>
  </si>
  <si>
    <t>Transitional leverage ratio exposure measure</t>
  </si>
  <si>
    <r>
      <t>Leverage ratio excluding central bank exposures</t>
    </r>
    <r>
      <rPr>
        <vertAlign val="superscript"/>
        <sz val="9"/>
        <rFont val="Nordea Sans Large"/>
        <family val="3"/>
      </rPr>
      <t>1</t>
    </r>
  </si>
  <si>
    <r>
      <rPr>
        <vertAlign val="superscript"/>
        <sz val="8"/>
        <rFont val="Nordea Sans Large"/>
        <family val="3"/>
      </rPr>
      <t>1</t>
    </r>
    <r>
      <rPr>
        <sz val="8"/>
        <rFont val="Nordea Sans Large"/>
        <family val="3"/>
      </rPr>
      <t xml:space="preserve"> Calculated in accordance with article 500b of regulation (EU) 575/2013 of the European Parliament and of the Council (CRR) and decision (EU)
2020/1306 of the European Central Bank of 16 September 2020 (early implementation of CRR 2).</t>
    </r>
  </si>
  <si>
    <t>Key risks: Distribution of exposure, Risk Exposure Amount (REA), capital requirement and Economic Capital (EC )in Business Areas</t>
  </si>
  <si>
    <t>EURbn</t>
  </si>
  <si>
    <t>Exposure</t>
  </si>
  <si>
    <t xml:space="preserve">% </t>
  </si>
  <si>
    <t>REA</t>
  </si>
  <si>
    <t>CAR</t>
  </si>
  <si>
    <t>EC</t>
  </si>
  <si>
    <t>%</t>
  </si>
  <si>
    <t>Total Nordea Group</t>
  </si>
  <si>
    <r>
      <t xml:space="preserve">Credit risk </t>
    </r>
    <r>
      <rPr>
        <vertAlign val="superscript"/>
        <sz val="9"/>
        <color rgb="FF000000"/>
        <rFont val="Nordea Sans Large"/>
        <family val="3"/>
      </rPr>
      <t>1</t>
    </r>
  </si>
  <si>
    <t>Market risk</t>
  </si>
  <si>
    <t/>
  </si>
  <si>
    <t>Operational risk</t>
  </si>
  <si>
    <t>Nordea Life &amp; Pension</t>
  </si>
  <si>
    <r>
      <t>Other</t>
    </r>
    <r>
      <rPr>
        <vertAlign val="superscript"/>
        <sz val="9"/>
        <color theme="1"/>
        <rFont val="Nordea Sans Large"/>
        <family val="3"/>
      </rPr>
      <t>2</t>
    </r>
  </si>
  <si>
    <t xml:space="preserve">Total </t>
  </si>
  <si>
    <t>Personal Banking</t>
  </si>
  <si>
    <r>
      <t>Credit risk</t>
    </r>
    <r>
      <rPr>
        <vertAlign val="superscript"/>
        <sz val="9"/>
        <color rgb="FF000000"/>
        <rFont val="Nordea Sans Large"/>
        <family val="3"/>
      </rPr>
      <t>1</t>
    </r>
  </si>
  <si>
    <t>Total</t>
  </si>
  <si>
    <t>Business Banking</t>
  </si>
  <si>
    <r>
      <t>Credit risk</t>
    </r>
    <r>
      <rPr>
        <vertAlign val="superscript"/>
        <sz val="9"/>
        <color theme="1"/>
        <rFont val="Nordea Sans Large"/>
        <family val="3"/>
      </rPr>
      <t>1</t>
    </r>
  </si>
  <si>
    <t>Large Corporates &amp; Institutions</t>
  </si>
  <si>
    <t>Asset &amp; Wealth Management</t>
  </si>
  <si>
    <t>Group Functions, Other and Eliminations</t>
  </si>
  <si>
    <r>
      <rPr>
        <vertAlign val="superscript"/>
        <sz val="9"/>
        <rFont val="Nordea Sans Large"/>
        <family val="3"/>
      </rPr>
      <t>1</t>
    </r>
    <r>
      <rPr>
        <sz val="9"/>
        <rFont val="Nordea Sans Large"/>
        <family val="3"/>
      </rPr>
      <t xml:space="preserve"> Includes securitisation positions and other credit risk adjustments</t>
    </r>
  </si>
  <si>
    <r>
      <rPr>
        <vertAlign val="superscript"/>
        <sz val="9"/>
        <rFont val="Nordea Sans Large"/>
        <family val="3"/>
      </rPr>
      <t>2</t>
    </r>
    <r>
      <rPr>
        <sz val="9"/>
        <rFont val="Nordea Sans Large"/>
        <family val="3"/>
      </rPr>
      <t xml:space="preserve"> Capital deductions and internal allocations</t>
    </r>
  </si>
  <si>
    <t>EURm</t>
  </si>
  <si>
    <t>2020 Q4</t>
  </si>
  <si>
    <t>2020 Q3</t>
  </si>
  <si>
    <t>Calculation of own funds</t>
  </si>
  <si>
    <t>Equity in the consolidated situation</t>
  </si>
  <si>
    <t>Profit of the period</t>
  </si>
  <si>
    <t>Proposed/actual dividend</t>
  </si>
  <si>
    <t>Common Equity Tier 1 capital before regulatory adjustments</t>
  </si>
  <si>
    <t>Deferred tax assets</t>
  </si>
  <si>
    <t>Intangible assets</t>
  </si>
  <si>
    <t>IRB provisions shortfall (-)</t>
  </si>
  <si>
    <t>Deduction for investments in credit institutions (50%)</t>
  </si>
  <si>
    <t>Pension assets in excess of related liabilities</t>
  </si>
  <si>
    <r>
      <t>Other items, net</t>
    </r>
    <r>
      <rPr>
        <vertAlign val="superscript"/>
        <sz val="9"/>
        <rFont val="Nordea Sans Large"/>
        <family val="3"/>
      </rPr>
      <t>1</t>
    </r>
  </si>
  <si>
    <t>Total regulatory adjustments to Common Equity Tier 1 capital</t>
  </si>
  <si>
    <t>Common Equity Tier 1 capital (net after deduction)</t>
  </si>
  <si>
    <t>Additional Tier 1 capital before regulatory adjustments</t>
  </si>
  <si>
    <t>Total regulatory adjustments to Additional Tier 1 capital</t>
  </si>
  <si>
    <t>Additional Tier 1 capital</t>
  </si>
  <si>
    <t>Tier 1 capital (net after deduction)</t>
  </si>
  <si>
    <t>Tier 2 capital before regulatory adjustments</t>
  </si>
  <si>
    <t>IRB provisions excess (+)</t>
  </si>
  <si>
    <t>Deductions for investments in insurance companies</t>
  </si>
  <si>
    <t>Other items, net</t>
  </si>
  <si>
    <t>Total regulatory adjustments to Tier 2 capital</t>
  </si>
  <si>
    <t>Tier 2 capital</t>
  </si>
  <si>
    <t>Own funds (net after deduction)</t>
  </si>
  <si>
    <r>
      <rPr>
        <vertAlign val="superscript"/>
        <sz val="8"/>
        <rFont val="Nordea Sans Large"/>
        <family val="3"/>
      </rPr>
      <t>1</t>
    </r>
    <r>
      <rPr>
        <sz val="8"/>
        <rFont val="Nordea Sans Large"/>
        <family val="3"/>
      </rPr>
      <t xml:space="preserve"> Other items, net' based on profit inclusion</t>
    </r>
  </si>
  <si>
    <t>Own funds, excluding profit</t>
  </si>
  <si>
    <t>Common Equity Tier 1 capital</t>
  </si>
  <si>
    <t>Total own funds</t>
  </si>
  <si>
    <r>
      <t>Own Funds reported to ECB</t>
    </r>
    <r>
      <rPr>
        <vertAlign val="superscript"/>
        <sz val="9"/>
        <color rgb="FF074EA2"/>
        <rFont val="Nordea Sans Large"/>
        <family val="3"/>
      </rPr>
      <t>1</t>
    </r>
  </si>
  <si>
    <t>Profit inclusion</t>
  </si>
  <si>
    <t>Including profit</t>
  </si>
  <si>
    <r>
      <rPr>
        <vertAlign val="superscript"/>
        <sz val="8"/>
        <color theme="1"/>
        <rFont val="Nordea Sans Large"/>
        <family val="3"/>
      </rPr>
      <t xml:space="preserve">1 </t>
    </r>
    <r>
      <rPr>
        <sz val="8"/>
        <color theme="1"/>
        <rFont val="Nordea Sans Large"/>
        <family val="3"/>
      </rPr>
      <t xml:space="preserve"> This tables describes in text how profit has been included in the regulatory reporting of Own Funds to ECB for the relevant reporting periods. </t>
    </r>
  </si>
  <si>
    <t>Amount</t>
  </si>
  <si>
    <t>Common Equity Tier 1, 2019</t>
  </si>
  <si>
    <t>Profit attributable to owners of the parent</t>
  </si>
  <si>
    <t>Dividend</t>
  </si>
  <si>
    <t>Change in goodwill and intangible assets</t>
  </si>
  <si>
    <t>Change in IRB provision shortfall deduction</t>
  </si>
  <si>
    <t>Change in prudential filters</t>
  </si>
  <si>
    <t>Change in unrealised gains on AFS</t>
  </si>
  <si>
    <t>Other</t>
  </si>
  <si>
    <t>Common Equity Tier 1, 2020</t>
  </si>
  <si>
    <t>Additional Tier 1 capital, 2019</t>
  </si>
  <si>
    <t>Issued AT1 instruments</t>
  </si>
  <si>
    <t>Redeemed  AT1 instruments</t>
  </si>
  <si>
    <t>FX effect</t>
  </si>
  <si>
    <t>Change in Amount that exceeds the limits for AT1 grandfathering</t>
  </si>
  <si>
    <t>Other adjustments</t>
  </si>
  <si>
    <t>Additional Tier 1 capital, 2020</t>
  </si>
  <si>
    <t>Tier 2 capital, 2019</t>
  </si>
  <si>
    <t>Issued T2 instruments</t>
  </si>
  <si>
    <t>Redeemed  T2 instruments</t>
  </si>
  <si>
    <t>Change in Excess on the limit of AT1 grandfathered instruments</t>
  </si>
  <si>
    <t>Change in deduction due to significant investment</t>
  </si>
  <si>
    <t>Change in IRB provision excess add-on</t>
  </si>
  <si>
    <t>Tier 2 capital, 2020</t>
  </si>
  <si>
    <t>Total Own funds, 2020</t>
  </si>
  <si>
    <t>Balance sheet equity</t>
  </si>
  <si>
    <t>Valuation adjustment for non-CRR companies</t>
  </si>
  <si>
    <r>
      <t>Other adjustments</t>
    </r>
    <r>
      <rPr>
        <vertAlign val="superscript"/>
        <sz val="8"/>
        <rFont val="Nordea Sans Large"/>
        <family val="3"/>
      </rPr>
      <t>1</t>
    </r>
    <r>
      <rPr>
        <vertAlign val="superscript"/>
        <sz val="9"/>
        <rFont val="Nordea Sans Large"/>
        <family val="3"/>
      </rPr>
      <t>)</t>
    </r>
  </si>
  <si>
    <t>CET1 before deductions</t>
  </si>
  <si>
    <r>
      <t>Dividend</t>
    </r>
    <r>
      <rPr>
        <vertAlign val="superscript"/>
        <sz val="9"/>
        <rFont val="Nordea Sans Large"/>
        <family val="3"/>
      </rPr>
      <t>2)</t>
    </r>
  </si>
  <si>
    <t>Goodwill</t>
  </si>
  <si>
    <t>Shortfall deduction</t>
  </si>
  <si>
    <t>Pension deduction</t>
  </si>
  <si>
    <t>Prudential filters</t>
  </si>
  <si>
    <t>Transitional adjustments</t>
  </si>
  <si>
    <t>Other deductions</t>
  </si>
  <si>
    <r>
      <rPr>
        <vertAlign val="superscript"/>
        <sz val="9"/>
        <rFont val="Nordea Sans Large"/>
        <family val="3"/>
      </rPr>
      <t>1</t>
    </r>
    <r>
      <rPr>
        <sz val="9"/>
        <rFont val="Nordea Sans Large"/>
        <family val="3"/>
      </rPr>
      <t xml:space="preserve"> The 2019 dividend has been included in the other adjustments</t>
    </r>
  </si>
  <si>
    <r>
      <rPr>
        <vertAlign val="superscript"/>
        <sz val="9"/>
        <rFont val="Nordea Sans Large"/>
        <family val="3"/>
      </rPr>
      <t>2</t>
    </r>
    <r>
      <rPr>
        <sz val="9"/>
        <rFont val="Nordea Sans Large"/>
        <family val="3"/>
      </rPr>
      <t xml:space="preserve"> Proposed dividend</t>
    </r>
  </si>
  <si>
    <t>Risk based capital ratios</t>
  </si>
  <si>
    <t xml:space="preserve"> 2020Q4</t>
  </si>
  <si>
    <t xml:space="preserve"> 2019Q4</t>
  </si>
  <si>
    <t>Common Equity Tier 1 capital ratio, including profit</t>
  </si>
  <si>
    <t>Tier 1 capital ratio, including profit</t>
  </si>
  <si>
    <t>Total capital ratio, including profit</t>
  </si>
  <si>
    <t>Common Equity Tier 1 capital ratio, excluding profit</t>
  </si>
  <si>
    <t>Tier 1 capital ratio, excluding profit</t>
  </si>
  <si>
    <t>Total capital ratio, excluding profit</t>
  </si>
  <si>
    <t>Leverage based capital ratios</t>
  </si>
  <si>
    <t>Tier 1 capital, including profit, EURm</t>
  </si>
  <si>
    <t>Leverage ratio exposure, including profit, EURm</t>
  </si>
  <si>
    <t>Leverage ratio, including profit, percentage</t>
  </si>
  <si>
    <r>
      <t>Leverage ratio excluding central bank exposures</t>
    </r>
    <r>
      <rPr>
        <vertAlign val="superscript"/>
        <sz val="9"/>
        <color rgb="FF000000"/>
        <rFont val="Nordea Sans Large"/>
        <family val="3"/>
      </rPr>
      <t>1</t>
    </r>
    <r>
      <rPr>
        <sz val="9"/>
        <color rgb="FF000000"/>
        <rFont val="Nordea Sans Large"/>
        <family val="3"/>
      </rPr>
      <t>, including profit, percentage</t>
    </r>
  </si>
  <si>
    <t>Tier 1 capital, excluding profit, EURm</t>
  </si>
  <si>
    <t>Leverage ratio exposure, excluding profit, EURm</t>
  </si>
  <si>
    <t>Leverage ratio, excluding profit, percentage</t>
  </si>
  <si>
    <r>
      <t>Leverage ratio excluding central bank exposures</t>
    </r>
    <r>
      <rPr>
        <vertAlign val="superscript"/>
        <sz val="9"/>
        <color rgb="FF000000"/>
        <rFont val="Nordea Sans Large"/>
        <family val="3"/>
      </rPr>
      <t>1</t>
    </r>
    <r>
      <rPr>
        <sz val="9"/>
        <color rgb="FF000000"/>
        <rFont val="Nordea Sans Large"/>
        <family val="3"/>
      </rPr>
      <t>, excluding profit, percentage</t>
    </r>
  </si>
  <si>
    <r>
      <rPr>
        <vertAlign val="superscript"/>
        <sz val="8"/>
        <rFont val="Nordea Sans Large"/>
        <family val="3"/>
      </rPr>
      <t>1</t>
    </r>
    <r>
      <rPr>
        <sz val="8"/>
        <rFont val="Nordea Sans Large"/>
        <family val="3"/>
      </rPr>
      <t xml:space="preserve"> Calculated in accordance with article 500b of regulation (EU) 575/2013 of the European Parliament and of the Council (CRR) and decision (EU) 2020/1306 of the European  Central Bank of 16 September 2020 (early implementation of CRR 2).</t>
    </r>
  </si>
  <si>
    <r>
      <rPr>
        <sz val="9"/>
        <color rgb="FF074EC8"/>
        <rFont val="Nordea Sans Large"/>
        <family val="3"/>
      </rPr>
      <t>Table 6 EU</t>
    </r>
    <r>
      <rPr>
        <sz val="9"/>
        <color rgb="FF074EA2"/>
        <rFont val="Nordea Sans Large"/>
        <family val="3"/>
      </rPr>
      <t xml:space="preserve"> OV1: Overview of REA</t>
    </r>
    <r>
      <rPr>
        <sz val="9"/>
        <color rgb="FF0000A0"/>
        <rFont val="Nordea Sans Large"/>
        <family val="3"/>
      </rPr>
      <t xml:space="preserve"> 
</t>
    </r>
    <r>
      <rPr>
        <sz val="9"/>
        <rFont val="Nordea Sans Large"/>
        <family val="3"/>
      </rPr>
      <t>The table provides an overview of total REA where the credit risk accounted for the largest risk type with approximately 70.1 % of Pillar I REA in Q4 2020. Operational risk accounted for the second largest risk type. The REA increase of EUR 4.9bn during Q4 2020 mainly stemmed from credit risk (EUR 4.3bn) and amounts below the thresholds for deduction (subject to 250% risk weight) (EUR 1.5 bn) which was partially offset by a decrease in market risk (EUR 0.9 bn). The higher credit risk REA from the advanced IRB approach was mainly from corporate portfolio driven by the acquisition of SG Finans. Foundation IRB (FIRB) approach change can be explained by other portfolio REA increase in Q4 2020, driven by implementation of the new CRR2 regulation, which included software assets in REA. The increase in amounts below the thresholds for deduction (subject to 250% risk weight) was mainly explained by changed consolidation for the banking group. The market risk REA change can be primarily explained by a decrease in sVaR and VaR as a result of lower interest rate risk and favourable multiplier impact.</t>
    </r>
  </si>
  <si>
    <t>Minimum capital requirement</t>
  </si>
  <si>
    <t>2020Q4</t>
  </si>
  <si>
    <t>2020Q3</t>
  </si>
  <si>
    <t>Credit risk (excluding counterparty credit risk) (CCR)</t>
  </si>
  <si>
    <t>Of which standardised approach (SA)</t>
  </si>
  <si>
    <t>Of which foundation IRB (FIRB) approach</t>
  </si>
  <si>
    <t>Of which advanced IRB approach</t>
  </si>
  <si>
    <t>Of which AIRB</t>
  </si>
  <si>
    <t>Of which Retail RIRB</t>
  </si>
  <si>
    <t>Of which Equity IRB under the simple risk-weight or the IMA</t>
  </si>
  <si>
    <t>Counterparty credit risk</t>
  </si>
  <si>
    <t>Of which Marked to market</t>
  </si>
  <si>
    <t>Of which Original exposure</t>
  </si>
  <si>
    <t xml:space="preserve">Of which standardised approach </t>
  </si>
  <si>
    <t>Of  which internal model method (IMM)</t>
  </si>
  <si>
    <t xml:space="preserve"> </t>
  </si>
  <si>
    <t>Of which Financial collateral simple method (for SFTs)</t>
  </si>
  <si>
    <t>Of which Financial collateral comprehensive method (for SFTs)</t>
  </si>
  <si>
    <t>Of which exposure amount for contributions to the default fund of a CCP</t>
  </si>
  <si>
    <t>Of which CVA</t>
  </si>
  <si>
    <t>Settlement risk</t>
  </si>
  <si>
    <t>Securitisation exposures in banking book (after the cap)</t>
  </si>
  <si>
    <t>Of which IRB supervisory formula approach (SFA)</t>
  </si>
  <si>
    <t>Of which IMA</t>
  </si>
  <si>
    <t>Large exposures</t>
  </si>
  <si>
    <t xml:space="preserve">Of which Standardised Approach </t>
  </si>
  <si>
    <t>Amounts below the thresholds for deduction (subject to 250% risk weight)</t>
  </si>
  <si>
    <t>Additional risk exposure amount related to Finnish RW floor due to Article 458 CRR</t>
  </si>
  <si>
    <t>Additional risk exposure amount related to Swedish RW floor due to Article 458 CRR</t>
  </si>
  <si>
    <t>Article 3 CRR Buffer</t>
  </si>
  <si>
    <t>Pillar 1 total</t>
  </si>
  <si>
    <r>
      <rPr>
        <sz val="9"/>
        <color rgb="FF074EA2"/>
        <rFont val="Nordea Sans Large"/>
        <family val="3"/>
      </rPr>
      <t>Table 7 Flow Statement of REA</t>
    </r>
    <r>
      <rPr>
        <b/>
        <sz val="9"/>
        <color rgb="FF0000A0"/>
        <rFont val="Nordea Sans Large"/>
        <family val="3"/>
      </rPr>
      <t xml:space="preserve">
</t>
    </r>
    <r>
      <rPr>
        <sz val="9"/>
        <rFont val="Nordea Sans Large"/>
        <family val="3"/>
      </rPr>
      <t>Between Q4 2019 and Q4 2020 REA increased by EUR 5.2bn. Credit risk factors increased REA by EUR 4.3bn, market risk increased REA by EUR 1.9bn and operational risk decreased REA by EUR 1.0bn. Within credit risk, the increase was driven by the acquisiton of SG Finans, increased Finnish and Swedish mortgage floors and consolidation of non-CRR entities. Increased REA in the securitisation portfolio, driven by the replacement of the previous securitisation transaction, and PD adjustment on unrated exposures further contributed to the increased REA. This was partially offset by improved book quality, adjustment of the SME supporting factor and FX effects. The increase in the market risk REA was mainly driven by an increase in FX risk outside the trading book, partly offset by a decreased sVaR component driven by a combination of a lower backtest multiplier and change in risk levels.</t>
    </r>
  </si>
  <si>
    <t>Total REA, 2019Q4</t>
  </si>
  <si>
    <t>Credit risk factors</t>
  </si>
  <si>
    <t>Book size (Exposure growth)</t>
  </si>
  <si>
    <t>Book quality</t>
  </si>
  <si>
    <t>Model &amp; methodology changes</t>
  </si>
  <si>
    <r>
      <t>Regulation</t>
    </r>
    <r>
      <rPr>
        <vertAlign val="superscript"/>
        <sz val="9"/>
        <rFont val="Nordea Sans Large"/>
        <family val="3"/>
      </rPr>
      <t>1</t>
    </r>
  </si>
  <si>
    <t>Foreign currency translation effects</t>
  </si>
  <si>
    <t>Securitisation</t>
  </si>
  <si>
    <t>Additional buffer, Article 3</t>
  </si>
  <si>
    <r>
      <t>Other</t>
    </r>
    <r>
      <rPr>
        <vertAlign val="superscript"/>
        <sz val="9"/>
        <rFont val="Nordea Sans Large"/>
        <family val="3"/>
      </rPr>
      <t>2</t>
    </r>
  </si>
  <si>
    <t>Market risk factors</t>
  </si>
  <si>
    <t>Regulation</t>
  </si>
  <si>
    <t>Movements in risk levels</t>
  </si>
  <si>
    <t>Operational risk factors</t>
  </si>
  <si>
    <t>Changes in Beta factors</t>
  </si>
  <si>
    <t>Income related changes</t>
  </si>
  <si>
    <t>Total REA, 2020Q4</t>
  </si>
  <si>
    <r>
      <rPr>
        <vertAlign val="superscript"/>
        <sz val="8"/>
        <rFont val="Calibri"/>
        <family val="2"/>
        <scheme val="minor"/>
      </rPr>
      <t>1</t>
    </r>
    <r>
      <rPr>
        <sz val="8"/>
        <rFont val="Calibri"/>
        <family val="2"/>
        <scheme val="minor"/>
      </rPr>
      <t xml:space="preserve">Changes in EU regulation no. 2020/2176 allowed part of IT Software to be risk-weighted instead of deducted from the CET1 capital. According to changes in CRR article 18 larger part of non-CRR entities were consolidated into the CRR group increasing both REA and the CET1 capital. Adjustment of the SME supporting factor based on amendments implemented to the CRR II on 18th of June
</t>
    </r>
    <r>
      <rPr>
        <vertAlign val="superscript"/>
        <sz val="8"/>
        <rFont val="Calibri"/>
        <family val="2"/>
        <scheme val="minor"/>
      </rPr>
      <t>2</t>
    </r>
    <r>
      <rPr>
        <sz val="8"/>
        <rFont val="Calibri"/>
        <family val="2"/>
        <scheme val="minor"/>
      </rPr>
      <t>Includes the acquisition of SG Finans</t>
    </r>
  </si>
  <si>
    <t>Table 8 EU CRB-B: Total and average net amount of exposures</t>
  </si>
  <si>
    <t>The IRB net exposure increased during 2020. The increase was seen in corporate and retail exposures. Corporate increased mainly from off-balance non-SME exposure, and retail increased mainly from on-balance real estate. The total SA end of period net exposures decreased during 2020. The decrease was driven by a decrease in central government and central bank exposures.</t>
  </si>
  <si>
    <t>a</t>
  </si>
  <si>
    <t>b</t>
  </si>
  <si>
    <t>2020, EURm</t>
  </si>
  <si>
    <t>Net exposure at the end of the period</t>
  </si>
  <si>
    <t>Average net exposure over the period</t>
  </si>
  <si>
    <t>IRB approach</t>
  </si>
  <si>
    <t>Central governments or central banks</t>
  </si>
  <si>
    <t>Institutions</t>
  </si>
  <si>
    <t>Corporates</t>
  </si>
  <si>
    <t>- of which Specialised Lending</t>
  </si>
  <si>
    <t>- of which SME</t>
  </si>
  <si>
    <t>Retail</t>
  </si>
  <si>
    <t>- of which Secured by real estate property</t>
  </si>
  <si>
    <t>- of which Non-SME</t>
  </si>
  <si>
    <t>- of which Other Retail</t>
  </si>
  <si>
    <t>Equity</t>
  </si>
  <si>
    <t>Other non-credit obligation assets</t>
  </si>
  <si>
    <t>Total IRB approach</t>
  </si>
  <si>
    <t>Standardised approach</t>
  </si>
  <si>
    <t>Regional governments or local authorities</t>
  </si>
  <si>
    <t>Public sector entities</t>
  </si>
  <si>
    <t>Multilateral Development Banks</t>
  </si>
  <si>
    <t>International Organisations</t>
  </si>
  <si>
    <t>Secured by mortgages on immovable property</t>
  </si>
  <si>
    <t>Exposures in default</t>
  </si>
  <si>
    <t>Items associated with particularly high risk</t>
  </si>
  <si>
    <t>Covered bonds</t>
  </si>
  <si>
    <t>Claims on institutions and corporates with a short-term credit assessment</t>
  </si>
  <si>
    <t>Collective investments undertakings (CIU)</t>
  </si>
  <si>
    <t>Equity exposures</t>
  </si>
  <si>
    <t>Other exposures</t>
  </si>
  <si>
    <t>Total standardised approach</t>
  </si>
  <si>
    <t>2019, EURm</t>
  </si>
  <si>
    <t>Table 9 EU CRB-C: Geographical breakdown of exposures</t>
  </si>
  <si>
    <t>The table EU CRB-C displays credit risk exposures by exposure class and domicile. The IRB net exposures increased during 2020 primarily driven by Nordic countries. Within the Nordics, the majority was driven by Swedish and Danish corporate exposure, together with notable amounts also from Swedish, Finnish, and Danish retail. Exposures reported under SA approach decreased in 2020, driven by a decrease in US sovereign exposure, partly off-set by an increase in Nordic sovereign exposure mainly in Sweden.</t>
  </si>
  <si>
    <t>c</t>
  </si>
  <si>
    <t>d</t>
  </si>
  <si>
    <t>e</t>
  </si>
  <si>
    <t>f</t>
  </si>
  <si>
    <t>g</t>
  </si>
  <si>
    <t>h</t>
  </si>
  <si>
    <t>i</t>
  </si>
  <si>
    <t>j</t>
  </si>
  <si>
    <t>Net exposures</t>
  </si>
  <si>
    <t>Nordic countries</t>
  </si>
  <si>
    <t>of which Denmark</t>
  </si>
  <si>
    <t>of which Finland</t>
  </si>
  <si>
    <t>of which Norway</t>
  </si>
  <si>
    <t>of which Sweden</t>
  </si>
  <si>
    <t>Baltic countries</t>
  </si>
  <si>
    <t>Russia</t>
  </si>
  <si>
    <t>USA</t>
  </si>
  <si>
    <t>Other geograph-ical areas</t>
  </si>
  <si>
    <t>of which Specialised Lending</t>
  </si>
  <si>
    <t>of which SME</t>
  </si>
  <si>
    <t>of which Secured by real estate property</t>
  </si>
  <si>
    <t>of which Non-SME</t>
  </si>
  <si>
    <t>of which Other Retail</t>
  </si>
  <si>
    <r>
      <rPr>
        <sz val="9"/>
        <color rgb="FF0000A0"/>
        <rFont val="Nordea Sans Large"/>
        <family val="3"/>
      </rPr>
      <t xml:space="preserve">Table 10 </t>
    </r>
    <r>
      <rPr>
        <sz val="9"/>
        <color theme="4" tint="-0.249977111117893"/>
        <rFont val="Nordea Sans Large"/>
        <family val="3"/>
      </rPr>
      <t>EU CRB-D: Concentration of exposures by industry</t>
    </r>
    <r>
      <rPr>
        <b/>
        <sz val="9"/>
        <color rgb="FF0000A0"/>
        <rFont val="Nordea Sans Large"/>
        <family val="3"/>
      </rPr>
      <t xml:space="preserve">
</t>
    </r>
    <r>
      <rPr>
        <sz val="9"/>
        <color theme="1"/>
        <rFont val="Nordea Sans Large"/>
        <family val="3"/>
      </rPr>
      <t>Table CRB-D shows exposure split by industry group and by the main exposure classes. The industry breakdown mainly follows the Global Industries Classification Standard (GICS) and is based on NACE codes (statistical classification codes of economic activities in the European community). The corporate portfolio was well diversified between industry groups, real estate commercial properties and financial institutions contributed to the largest share of total corporate exposures. In 2020, IRB had a notable increase of exposure in real estate commercial properties, commercial &amp; prof. services, and Financial institutions. This was offset by a decrease in Maritime (shipping) and real estate residential properties. For SA,  Most of the change occurred within a decrease in exposure for financial institutions related to sovereigns.</t>
    </r>
  </si>
  <si>
    <t>Animal husbandry</t>
  </si>
  <si>
    <t>Capital goods</t>
  </si>
  <si>
    <t>Commercial &amp; prof. services</t>
  </si>
  <si>
    <t>Construction</t>
  </si>
  <si>
    <t>Consumer durables</t>
  </si>
  <si>
    <t>Consumer staples (food and health care)</t>
  </si>
  <si>
    <t>Crops etc</t>
  </si>
  <si>
    <t>Financial institutions</t>
  </si>
  <si>
    <t>Fishing and aquaculture</t>
  </si>
  <si>
    <t>Land transportation and IT</t>
  </si>
  <si>
    <t>Maritime (shipping)</t>
  </si>
  <si>
    <t>Materials</t>
  </si>
  <si>
    <t>Media, leisure and telecom</t>
  </si>
  <si>
    <t>Oil, gas and offshore</t>
  </si>
  <si>
    <t>Paper, forest and mining</t>
  </si>
  <si>
    <t>Real estate commercial properties</t>
  </si>
  <si>
    <t>Real estate residential properties</t>
  </si>
  <si>
    <t>Retail trade</t>
  </si>
  <si>
    <t>Utilities and public services</t>
  </si>
  <si>
    <t>Wholesale trade</t>
  </si>
  <si>
    <t>Central goverments or central banks</t>
  </si>
  <si>
    <t>Other non-credit obligations</t>
  </si>
  <si>
    <t>Collective investments  undertakings (CIU)</t>
  </si>
  <si>
    <t>Total SA Approach</t>
  </si>
  <si>
    <t>Table 11 EU CRB-E: Maturity of exposures</t>
  </si>
  <si>
    <t xml:space="preserve">EU CRB-E discloses net exposure values for on-balance sheet exposures. For exposures treated under the IRB approach, about 59% were in the &gt;5 years bucket. For corporate IRB, most exposures were within the one to five year bucket, whereas retail exposures were mostly within the &gt; 5 years maturity. Sovereign exposures were predominantly in the on demand category, mainly explained by accounts at central banks. </t>
  </si>
  <si>
    <t>Net exposure value</t>
  </si>
  <si>
    <t>On demand</t>
  </si>
  <si>
    <t>&lt;= 1 year</t>
  </si>
  <si>
    <t>&gt; 1 year &gt;= 5 years</t>
  </si>
  <si>
    <t>&gt;5 years</t>
  </si>
  <si>
    <t>No stated maturity</t>
  </si>
  <si>
    <t xml:space="preserve"> - of which Specialised Lending</t>
  </si>
  <si>
    <t xml:space="preserve"> - of which SME</t>
  </si>
  <si>
    <t xml:space="preserve"> - of which Secured by real estate property</t>
  </si>
  <si>
    <t xml:space="preserve"> - of which Non-SME</t>
  </si>
  <si>
    <t xml:space="preserve"> - of which Other Retail</t>
  </si>
  <si>
    <t xml:space="preserve"> - of which SMEs</t>
  </si>
  <si>
    <r>
      <rPr>
        <sz val="9"/>
        <color theme="4"/>
        <rFont val="Nordea Sans Large"/>
        <family val="3"/>
      </rPr>
      <t>Table 12 EU CR1-A: Credit quality of exposures by exposure class and instrument</t>
    </r>
    <r>
      <rPr>
        <sz val="9"/>
        <color rgb="FF0000A0"/>
        <rFont val="Nordea Sans Large"/>
        <family val="3"/>
      </rPr>
      <t xml:space="preserve">
</t>
    </r>
    <r>
      <rPr>
        <sz val="9"/>
        <rFont val="Nordea Sans Large"/>
        <family val="3"/>
      </rPr>
      <t xml:space="preserve">The total net exposure values in Q4 2020 was EUR 515.6bn representing an increase of EUR 26.6bn compared to Q4 2019. The increase stemmed from non-default exposures reported under IRB approach, EUR 30.9 bn. The increase in IRB non-defaulted exposure was driven by corporate undrawn credit line exposures and retail mortgage loan exposures. </t>
    </r>
  </si>
  <si>
    <t>2020Q4, EURm</t>
  </si>
  <si>
    <t>Original exposures</t>
  </si>
  <si>
    <t>Specific credit risk adjustment</t>
  </si>
  <si>
    <t>General credit risk adjustment</t>
  </si>
  <si>
    <t>Accumulated write-offs</t>
  </si>
  <si>
    <t>Credit risk adjustment charges of the period</t>
  </si>
  <si>
    <t>Net values
(a+b-c-d)</t>
  </si>
  <si>
    <t>Defaulted exposures</t>
  </si>
  <si>
    <t>Non-defaulted exposures</t>
  </si>
  <si>
    <t xml:space="preserve"> - of which loans</t>
  </si>
  <si>
    <t xml:space="preserve"> - of which debt securities</t>
  </si>
  <si>
    <t xml:space="preserve"> - of which off-balance sheet exposures</t>
  </si>
  <si>
    <t>2019Q4, EURm</t>
  </si>
  <si>
    <r>
      <rPr>
        <sz val="9"/>
        <color rgb="FF074EA2"/>
        <rFont val="Nordea Sans Large"/>
        <family val="3"/>
      </rPr>
      <t>Table 13 EU CR1-B: Credit quality of exposures by industry or counterparty types</t>
    </r>
    <r>
      <rPr>
        <sz val="9"/>
        <color rgb="FF0000A0"/>
        <rFont val="Nordea Sans Large"/>
        <family val="3"/>
      </rPr>
      <t xml:space="preserve">
</t>
    </r>
    <r>
      <rPr>
        <sz val="9"/>
        <rFont val="Nordea Sans Large"/>
        <family val="3"/>
      </rPr>
      <t>The main industry sectors were 'Other industries'</t>
    </r>
    <r>
      <rPr>
        <vertAlign val="superscript"/>
        <sz val="9"/>
        <rFont val="Nordea Sans Large"/>
        <family val="3"/>
      </rPr>
      <t>1</t>
    </r>
    <r>
      <rPr>
        <sz val="9"/>
        <rFont val="Nordea Sans Large"/>
        <family val="3"/>
      </rPr>
      <t>, 'Financial Institutions', and 'Industrials' representing 75.4% of the non-defaulted exposures. In 2020, non-defaulted exposure increased, driven by other industries and real estate.</t>
    </r>
  </si>
  <si>
    <t xml:space="preserve">2020Q4 </t>
  </si>
  <si>
    <t>Financial Institutions</t>
  </si>
  <si>
    <t>Agriculture</t>
  </si>
  <si>
    <t>Crops  Plantation and Hunting</t>
  </si>
  <si>
    <t>Animal Husbandry</t>
  </si>
  <si>
    <t>Fishing and Aquaculture</t>
  </si>
  <si>
    <t>Natural Resources</t>
  </si>
  <si>
    <t>Paper &amp; forest products</t>
  </si>
  <si>
    <t>Mining &amp; supporting activities</t>
  </si>
  <si>
    <t>Oil  Gas &amp; Offshore</t>
  </si>
  <si>
    <t>Consumer Staples</t>
  </si>
  <si>
    <t>Food processing &amp; Beverages</t>
  </si>
  <si>
    <t>Household &amp; Personal Products</t>
  </si>
  <si>
    <t>Healthcare</t>
  </si>
  <si>
    <t>Consumer Discretionary &amp; Services</t>
  </si>
  <si>
    <t>Consumer Durables</t>
  </si>
  <si>
    <t>Media &amp; Entertainment</t>
  </si>
  <si>
    <t>Retail Trade</t>
  </si>
  <si>
    <t>Air transportation</t>
  </si>
  <si>
    <t>Accomodation &amp; Leisure</t>
  </si>
  <si>
    <t>Telecommunication services</t>
  </si>
  <si>
    <t>Industrials</t>
  </si>
  <si>
    <t>Capital Goods</t>
  </si>
  <si>
    <t>Commercial &amp; Professional Services</t>
  </si>
  <si>
    <t>Wholesale Trade</t>
  </si>
  <si>
    <t>Land transportation</t>
  </si>
  <si>
    <t>IT services</t>
  </si>
  <si>
    <t>Maritime</t>
  </si>
  <si>
    <t>Ship Building</t>
  </si>
  <si>
    <t>Shipping</t>
  </si>
  <si>
    <t>Maritime Services</t>
  </si>
  <si>
    <t>Utilities &amp; Public Services</t>
  </si>
  <si>
    <t>Utilities  Distribution &amp; Waste Management</t>
  </si>
  <si>
    <t>Power Production</t>
  </si>
  <si>
    <t>Public Services</t>
  </si>
  <si>
    <t>REMI</t>
  </si>
  <si>
    <t>Other Industries</t>
  </si>
  <si>
    <t>1 'Other industries' includes mostly private persons from retail exposure class.</t>
  </si>
  <si>
    <r>
      <t xml:space="preserve">Table 14 EU CR1-C: Credit quality of exposures by geography
</t>
    </r>
    <r>
      <rPr>
        <sz val="9"/>
        <rFont val="Nordea Sans Large"/>
        <family val="3"/>
      </rPr>
      <t>In Q4 2020 a total of EUR 469.3bn (91%) of the total net exposures  stemmed from Nordic countries, which was a 8.7% increase compared to Q4 2019. This was mainly stemming from an increase in Swedish corporate and retail segments. Exposure in US declined due to a decrease in the sovereign segment.</t>
    </r>
  </si>
  <si>
    <t xml:space="preserve"> - of which Denmark</t>
  </si>
  <si>
    <t xml:space="preserve"> - of which Finland</t>
  </si>
  <si>
    <t xml:space="preserve"> - of which Norway</t>
  </si>
  <si>
    <t xml:space="preserve"> - of which Sweden</t>
  </si>
  <si>
    <t>United States</t>
  </si>
  <si>
    <t>Russian</t>
  </si>
  <si>
    <t xml:space="preserve">2019Q4 </t>
  </si>
  <si>
    <t xml:space="preserve">Table 15 EU CR2-A: Changes in stock of general and specific credit risk adjustments 
</t>
  </si>
  <si>
    <t xml:space="preserve">During the year there were new/increased individually calculated loan losses of EUR -590m as well as model calculated net loan losses at EUR -376m. Additionally Nordea had reversals during the year of EUR 305m and write-offs taken against accumulated credit risk adjustments of EUR 369m. The large increase was partly driven by management judgements to cover for the uncertainty related to COVID-19. The total management buffer is now at 650m. </t>
  </si>
  <si>
    <t>Accumulated specific credit risk adjustment</t>
  </si>
  <si>
    <t>Accumulated general credit risk adjustment</t>
  </si>
  <si>
    <t>Opening balance acccording IFRS 9</t>
  </si>
  <si>
    <t>Increases due to amounts set aside for estimated loan losses during the period</t>
  </si>
  <si>
    <t>Decreases due to amounts reversed for estimated loan losses during the period</t>
  </si>
  <si>
    <t>Net model losses (stage 1&amp;2)</t>
  </si>
  <si>
    <t>Net model losses (stage 3, model based)</t>
  </si>
  <si>
    <t>Decreases due to amounts taken against accumulated credit risk adjustments</t>
  </si>
  <si>
    <t>Transfers betwen credit risk adjustments</t>
  </si>
  <si>
    <t>Impact of exchange rate differences</t>
  </si>
  <si>
    <r>
      <t>Business combinations, including acquisitions and disposals of subsidiaries</t>
    </r>
    <r>
      <rPr>
        <sz val="9"/>
        <color rgb="FFFF0000"/>
        <rFont val="Nordea Sans Large"/>
        <family val="3"/>
      </rPr>
      <t xml:space="preserve"> </t>
    </r>
  </si>
  <si>
    <t>Closing balance</t>
  </si>
  <si>
    <t>Recoveries on credit risk adjustments recorded directly to the statement of profit or loss</t>
  </si>
  <si>
    <t>Specific credit risk adjustments recorded directly to the statement of profit or loss</t>
  </si>
  <si>
    <t>Reimbursement right</t>
  </si>
  <si>
    <t>2019Q4</t>
  </si>
  <si>
    <t xml:space="preserve">Business combinations, including acquisitions and disposals of subsidiaries </t>
  </si>
  <si>
    <t xml:space="preserve">Table 16 EU CR2-B: Changes in the stock of defaulted and impaired loans and debt securities                                                                                                                                                                                                         
</t>
  </si>
  <si>
    <t xml:space="preserve">Impaired loans gross in Nordea Group amounted to EUR 4.0bn end of 2020.  During the year new impaired exposures have increased the amount by EUR 0.6bn while exposures with improved credit quality returning to non-defaulted status amounts to EUR 0.4bn. Write-offs during the year has decreased impaired loans by EUR 0.6bn.                                                                                       </t>
  </si>
  <si>
    <t>Gross carrying value impaired exposures</t>
  </si>
  <si>
    <t>Opening balance</t>
  </si>
  <si>
    <t>Loans and debt securities that have defaulted or impaired since the last reporting period</t>
  </si>
  <si>
    <t>Returned to non-defaulted (and non-impaired) status</t>
  </si>
  <si>
    <t>Amount written off</t>
  </si>
  <si>
    <t>Other changes</t>
  </si>
  <si>
    <t>Exposures unsecured - carrying amount</t>
  </si>
  <si>
    <t>Exposures secured</t>
  </si>
  <si>
    <t>Exposures secured by collateral</t>
  </si>
  <si>
    <t xml:space="preserve">Exposures secured by financial guarantees </t>
  </si>
  <si>
    <t>Exposures secured by credit derivatives</t>
  </si>
  <si>
    <t>Loans</t>
  </si>
  <si>
    <t>Total debt securities</t>
  </si>
  <si>
    <t>Total exposures</t>
  </si>
  <si>
    <t>- of which defaulted</t>
  </si>
  <si>
    <t>2020Q2</t>
  </si>
  <si>
    <t>Exposures to be secured</t>
  </si>
  <si>
    <t>Exposures before CCF and CRM</t>
  </si>
  <si>
    <t>Exposures post-CCF and CRM</t>
  </si>
  <si>
    <t>Asset classes</t>
  </si>
  <si>
    <t>On-balance sheet amount</t>
  </si>
  <si>
    <t>Off-balance sheet amount</t>
  </si>
  <si>
    <t>REA density</t>
  </si>
  <si>
    <t>Multilateral development banks</t>
  </si>
  <si>
    <t>International organisations</t>
  </si>
  <si>
    <t>Corporate</t>
  </si>
  <si>
    <t>Exposures associated with particularly high risk</t>
  </si>
  <si>
    <t>Other items</t>
  </si>
  <si>
    <r>
      <rPr>
        <sz val="9"/>
        <color rgb="FF074EA2"/>
        <rFont val="Nordea Sans Large"/>
        <family val="3"/>
      </rPr>
      <t>Table 19 EU CR5: Standardised approach - credit risk exposures by regulatory portfolio and risk</t>
    </r>
    <r>
      <rPr>
        <b/>
        <sz val="9"/>
        <color rgb="FF0000A0"/>
        <rFont val="Nordea Sans Large"/>
        <family val="3"/>
      </rPr>
      <t xml:space="preserve">
</t>
    </r>
    <r>
      <rPr>
        <sz val="9"/>
        <rFont val="Nordea Sans Large"/>
        <family val="3"/>
      </rPr>
      <t xml:space="preserve">Exposures shown are on- and off-balance sheet exposures post conversion factor and post risk mitigation techniques. At the end of Q4 2020, the total exposure amount was EUR 88.6 bn. The largest decrease took place in the 0% risk weight bucket, which decreased from EUR 87 bn to 65 bn in central governments or central banks exposures. This decrease was mainly driven by lower volume of open market operations. </t>
    </r>
  </si>
  <si>
    <t xml:space="preserve">2020 Q4 </t>
  </si>
  <si>
    <t xml:space="preserve">EURm </t>
  </si>
  <si>
    <t>Risk weight</t>
  </si>
  <si>
    <t xml:space="preserve">Exposure classes </t>
  </si>
  <si>
    <t>0%</t>
  </si>
  <si>
    <t>Associated with particularly high risk</t>
  </si>
  <si>
    <t>Institutions and corporates with a short-term credit assessment</t>
  </si>
  <si>
    <t xml:space="preserve">2020 Q2 </t>
  </si>
  <si>
    <r>
      <rPr>
        <sz val="9"/>
        <color rgb="FF074EC8"/>
        <rFont val="Nordea Sans Large"/>
        <family val="3"/>
      </rPr>
      <t>Table 20 EU CR6 Total IRB: Credit risk exposures by portfolio and PD scale</t>
    </r>
    <r>
      <rPr>
        <sz val="9"/>
        <color theme="1"/>
        <rFont val="Nordea Sans Large"/>
        <family val="3"/>
      </rPr>
      <t xml:space="preserve">
</t>
    </r>
    <r>
      <rPr>
        <sz val="9"/>
        <rFont val="Nordea Sans Large"/>
        <family val="3"/>
      </rPr>
      <t>The following tables show a comprehensive overview of statistics and inputs used to define the exposure classes under the IRB approach, such as EAD, average PD and average LGD. CR6 tables are presented excluding CCR exposures and the amounts are broken down by exposure class and obligor grade. From Q3 to Q4 2020, REA increased by EUR 1.6bn. The main driver of the increase was the acquisition of SG Finans, with an impact of EUR 1.5bn to REA.</t>
    </r>
  </si>
  <si>
    <t xml:space="preserve"> 2020Q4, EURm</t>
  </si>
  <si>
    <t>PD scale</t>
  </si>
  <si>
    <t>Original exposure</t>
  </si>
  <si>
    <t>Off-balance exposure</t>
  </si>
  <si>
    <t>Average CCF</t>
  </si>
  <si>
    <t xml:space="preserve">EAD </t>
  </si>
  <si>
    <t>Average PD</t>
  </si>
  <si>
    <t>Number of obligors. '000</t>
  </si>
  <si>
    <t>Average LGD</t>
  </si>
  <si>
    <t>Average maturity</t>
  </si>
  <si>
    <t>EL</t>
  </si>
  <si>
    <t>Value adj. and provision</t>
  </si>
  <si>
    <t>Total IRB exposures</t>
  </si>
  <si>
    <t>0.00 to &lt; 0.15</t>
  </si>
  <si>
    <t>0.15 to &lt; 0.25</t>
  </si>
  <si>
    <t>0.25 to &lt; 0.50</t>
  </si>
  <si>
    <t>0.50 to &lt; 0.75</t>
  </si>
  <si>
    <t>0.75 to &lt; 2.50</t>
  </si>
  <si>
    <t>2.50 to &lt; 10.00</t>
  </si>
  <si>
    <t>10.00 to &lt; 100</t>
  </si>
  <si>
    <t xml:space="preserve">100 (Default) </t>
  </si>
  <si>
    <t>2020Q3 , EURm</t>
  </si>
  <si>
    <r>
      <rPr>
        <sz val="9"/>
        <color rgb="FF074EA2"/>
        <rFont val="Nordea Sans Large"/>
        <family val="3"/>
      </rPr>
      <t>Table 21 EU CR6 FIRB Institutions: Credit risk exposures by PD scale</t>
    </r>
    <r>
      <rPr>
        <sz val="9"/>
        <color rgb="FF0000A0"/>
        <rFont val="Nordea Sans Large"/>
        <family val="3"/>
      </rPr>
      <t xml:space="preserve">
</t>
    </r>
    <r>
      <rPr>
        <sz val="9"/>
        <rFont val="Nordea Sans Large"/>
        <family val="3"/>
      </rPr>
      <t>Institution portfolio REA decreased in Q4 driven by a decline in facilities and covered bond volumes.</t>
    </r>
  </si>
  <si>
    <t>2020Q4 , EURm</t>
  </si>
  <si>
    <t xml:space="preserve">Institutions - FIRB </t>
  </si>
  <si>
    <r>
      <rPr>
        <sz val="9"/>
        <color rgb="FF074EA2"/>
        <rFont val="Nordea Sans Large"/>
        <family val="3"/>
      </rPr>
      <t>Table 22 EU CR6 IRB Corporates: Credit risk exposures by PD scale</t>
    </r>
    <r>
      <rPr>
        <b/>
        <sz val="9"/>
        <color rgb="FF0000A0"/>
        <rFont val="Nordea Sans Large"/>
        <family val="3"/>
      </rPr>
      <t xml:space="preserve">
</t>
    </r>
    <r>
      <rPr>
        <sz val="9"/>
        <rFont val="Nordea Sans Large"/>
        <family val="3"/>
      </rPr>
      <t>Corporate portfolio REA increased in Q4 driven by acquisition of SG Finans with an impact of EUR 1.5bn to REA. Exposure was added to rating bucket 0.50 to &lt; 0.75 which previously had nothing assigned to it; this came from new rating models inherited from SG Finans, the 124 EURm total exposure in rating bucket 0.50 to &lt; 0.75 came entirely from SG Finans, and is roughly 8% of SG Finans’ total exposure. SG Finans also increased the number of obligors by 60%.</t>
    </r>
  </si>
  <si>
    <t>Corporate - IRB, Total</t>
  </si>
  <si>
    <t>Corporate - AIRB, Total</t>
  </si>
  <si>
    <t>Corporate - AIRB, Corporates (exluding SMEs and specialised lending)</t>
  </si>
  <si>
    <t>Sub-total</t>
  </si>
  <si>
    <t>Corporate - AIRB, SMEs (excluding specialised lending)</t>
  </si>
  <si>
    <t xml:space="preserve">Corporate - AIRB, Specialised lending </t>
  </si>
  <si>
    <t>Corporate - FIRB, Total</t>
  </si>
  <si>
    <t>Corporate - FIRB, Corporates (excluding SMEs and specialised lending)</t>
  </si>
  <si>
    <t>Corporate - FIRB, SMEs (excluding specialised lending)</t>
  </si>
  <si>
    <t xml:space="preserve">Corporate - FIRB, Specialised Lending </t>
  </si>
  <si>
    <r>
      <t>0.50 to &lt; 0.75</t>
    </r>
    <r>
      <rPr>
        <vertAlign val="superscript"/>
        <sz val="7"/>
        <color theme="1"/>
        <rFont val="Nordea Sans Large"/>
        <family val="3"/>
      </rPr>
      <t>1</t>
    </r>
  </si>
  <si>
    <r>
      <t xml:space="preserve">
</t>
    </r>
    <r>
      <rPr>
        <vertAlign val="superscript"/>
        <sz val="7"/>
        <rFont val="Nordea Sans Large"/>
        <family val="3"/>
      </rPr>
      <t>1</t>
    </r>
    <r>
      <rPr>
        <sz val="7"/>
        <rFont val="Nordea Sans Large"/>
        <family val="3"/>
      </rPr>
      <t>For corporate exposure class the bucket 4 is empty, since no regulatory PD in the range 0.5% - 0.75%.</t>
    </r>
  </si>
  <si>
    <t>0.50 to &lt; 0.751</t>
  </si>
  <si>
    <t xml:space="preserve"> 2020Q3, EURm</t>
  </si>
  <si>
    <r>
      <t xml:space="preserve">Table 23 EU CR6 IRB Retail: Credit risk exposures by PD scale 
</t>
    </r>
    <r>
      <rPr>
        <sz val="9"/>
        <rFont val="Nordea Sans Large"/>
        <family val="3"/>
      </rPr>
      <t>The increase in retail portfolio REA in Q4 2020 was primarily driven by increased residential mortgage loan volumes. The increase was partly off-set by favorable rating migration.</t>
    </r>
  </si>
  <si>
    <t>Retail - RIRB, total</t>
  </si>
  <si>
    <t>Retail - RIRB, Non-SME (excluding exposures secured by immovable property)</t>
  </si>
  <si>
    <t>Retail - RIRB,  SME (excluding exposures secured by immovable property)</t>
  </si>
  <si>
    <t>Retail - RIRB, SME exposures secured by immovable property</t>
  </si>
  <si>
    <t>Retail - RIRB, Non-SME exposures secured by immovable property</t>
  </si>
  <si>
    <r>
      <rPr>
        <sz val="9"/>
        <color rgb="FF074EA2"/>
        <rFont val="Nordea Sans Large"/>
        <family val="3"/>
      </rPr>
      <t>Table 24 EU CR7: Effect on REA of credit derivatives used as CRM techniques</t>
    </r>
    <r>
      <rPr>
        <b/>
        <sz val="9"/>
        <color rgb="FF0000A0"/>
        <rFont val="Nordea Sans Large"/>
        <family val="3"/>
      </rPr>
      <t xml:space="preserve">
</t>
    </r>
    <r>
      <rPr>
        <sz val="9"/>
        <rFont val="Nordea Sans Large"/>
        <family val="3"/>
      </rPr>
      <t>Outside of the synthetic securitisation of certain corporate exposures, Nordea does not use credit derivatives as a credit risk mitigation technique in the banking book. The most significant REA movements from Q2 2020 to Q4 2020 were seen in other non credit-obligation assets, which increased by EUR 1.5bn.</t>
    </r>
  </si>
  <si>
    <t>Pre-credit derivatives REA</t>
  </si>
  <si>
    <t>Actual REA</t>
  </si>
  <si>
    <t>Exposures under Foundation IRB</t>
  </si>
  <si>
    <t>Central governments and central banks</t>
  </si>
  <si>
    <t>Corporates - SME</t>
  </si>
  <si>
    <t>Corporates - Specialised Lending</t>
  </si>
  <si>
    <t>Corporates - Other</t>
  </si>
  <si>
    <t>Exposures under Advanced IRB</t>
  </si>
  <si>
    <t>Retail - Secured by real estate SME</t>
  </si>
  <si>
    <t>Retail - Secured by real estate non-SME</t>
  </si>
  <si>
    <t>Retail - Qualifying revolving</t>
  </si>
  <si>
    <t>Retail - Other SME</t>
  </si>
  <si>
    <t>Retail - Other non-SME</t>
  </si>
  <si>
    <t>Equity IRB</t>
  </si>
  <si>
    <t>Other non credit-obligation assets</t>
  </si>
  <si>
    <t xml:space="preserve">2020Q2 </t>
  </si>
  <si>
    <r>
      <rPr>
        <sz val="9"/>
        <color rgb="FF074EA2"/>
        <rFont val="Nordea Sans Large"/>
        <family val="3"/>
      </rPr>
      <t>Table 25 EU CR8: REA flow statements of credit risk exposures under IRB</t>
    </r>
    <r>
      <rPr>
        <b/>
        <sz val="9"/>
        <color rgb="FF0000A0"/>
        <rFont val="Nordea Sans Large"/>
        <family val="3"/>
      </rPr>
      <t xml:space="preserve">
</t>
    </r>
    <r>
      <rPr>
        <sz val="9"/>
        <rFont val="Nordea Sans Large"/>
        <family val="3"/>
      </rPr>
      <t>During the fourth quarter the IRB REA increased by EUR 3.0bn, mainly driven by the acquisition of SG Finans and FX effects. Changed treatment of software assets</t>
    </r>
    <r>
      <rPr>
        <vertAlign val="superscript"/>
        <sz val="9"/>
        <rFont val="Nordea Sans Large"/>
        <family val="3"/>
      </rPr>
      <t>1</t>
    </r>
    <r>
      <rPr>
        <sz val="9"/>
        <rFont val="Nordea Sans Large"/>
        <family val="3"/>
      </rPr>
      <t xml:space="preserve"> and increased REA in Other IRB portfolio further contributed to the REA increase during the quarter. This was partly offset by decreased asset size and improved asset quality. </t>
    </r>
  </si>
  <si>
    <t>Capital 
requirement</t>
  </si>
  <si>
    <t>REA 2020Q3</t>
  </si>
  <si>
    <t>Asset size</t>
  </si>
  <si>
    <t>Asset quality</t>
  </si>
  <si>
    <t>Model updates</t>
  </si>
  <si>
    <r>
      <t>Methodology and policy</t>
    </r>
    <r>
      <rPr>
        <vertAlign val="superscript"/>
        <sz val="9"/>
        <rFont val="Nordea Sans Large"/>
        <family val="3"/>
      </rPr>
      <t>1</t>
    </r>
  </si>
  <si>
    <t>Acquisitions and disposals</t>
  </si>
  <si>
    <t>Foreign exchange movements</t>
  </si>
  <si>
    <t>REA 2020Q4</t>
  </si>
  <si>
    <t>REA 2020Q2</t>
  </si>
  <si>
    <r>
      <t>Methodology and policy</t>
    </r>
    <r>
      <rPr>
        <vertAlign val="superscript"/>
        <sz val="9"/>
        <rFont val="Nordea Sans Large"/>
        <family val="3"/>
      </rPr>
      <t>2</t>
    </r>
  </si>
  <si>
    <r>
      <rPr>
        <vertAlign val="superscript"/>
        <sz val="8"/>
        <rFont val="Nordea Sans Large"/>
        <family val="3"/>
      </rPr>
      <t xml:space="preserve">1 </t>
    </r>
    <r>
      <rPr>
        <sz val="8"/>
        <rFont val="Nordea Sans Large"/>
        <family val="3"/>
      </rPr>
      <t xml:space="preserve">Changes in EU regulation no. 2020/2176 allowed part of IT Software to be risk-weighted instead of deducted from the CET1 capital.                                                                                                                          </t>
    </r>
    <r>
      <rPr>
        <vertAlign val="superscript"/>
        <sz val="8"/>
        <rFont val="Nordea Sans Large"/>
        <family val="3"/>
      </rPr>
      <t>2</t>
    </r>
    <r>
      <rPr>
        <sz val="8"/>
        <rFont val="Nordea Sans Large"/>
        <family val="3"/>
      </rPr>
      <t xml:space="preserve"> On 18 June amendments to the CRR II was implemented to give banks further possibilities to support the economy. This includes earlier implementation of e.g. an adjustment of the SME supporting factor, which reduces risk-weights for lending to small-mid size enterprises.</t>
    </r>
    <r>
      <rPr>
        <vertAlign val="superscript"/>
        <sz val="8"/>
        <rFont val="Nordea Sans Large"/>
        <family val="3"/>
      </rPr>
      <t xml:space="preserve">
</t>
    </r>
  </si>
  <si>
    <t>The table shows a backtesting of the probability of default (PD), by comparing the regulatory PD with the actual default frequency (ADF). PD and ADF are calculated per exposure class and sub-exposure class, as well as on the approach levels; FIRB vs AIRB for the Corporates. The Risk Exposure Amount (REA) under the IRB approach is distributed between Institutions,Corporates and Retail exposure classses, each accounting for 5%, 64% and 26%, respectively. The exposure classes and PD ranges are specified in columns a and b. Columns d and e depicts the exposure-weighted average PD per exposure class and the simple arithmetic average PD at the end of the reporting period.  Column f shows the number of obligors during the previous and current period, distributed between the respective PD ranges. Column g indicates the number of obligors who defaulted in the year, including obligors with no exposure at the beginning of period and defaulted during the reporting period (column h). Obligors already in default at the beginning of the reporting period are not included in column g. Column i shows the five-year historical average ADF per PD range.  A comparison of colums i and e gives an indication of how Nordea's current regulatory PD performs in a 5 year horizon.</t>
  </si>
  <si>
    <t>Number of obligors</t>
  </si>
  <si>
    <t>Exposure class</t>
  </si>
  <si>
    <t>PD range</t>
  </si>
  <si>
    <t>Weighted average PD 2020</t>
  </si>
  <si>
    <t>Arithmetic averaged PD by obligors 2020</t>
  </si>
  <si>
    <t>Defaulted obligors in the year</t>
  </si>
  <si>
    <t>Of which new obligors</t>
  </si>
  <si>
    <t>Average historical annual default rate</t>
  </si>
  <si>
    <t>Retail AIRB</t>
  </si>
  <si>
    <t>Of which secured by</t>
  </si>
  <si>
    <t>immovable property</t>
  </si>
  <si>
    <t>Of which other retail</t>
  </si>
  <si>
    <t>Corporate FIRB</t>
  </si>
  <si>
    <t>-</t>
  </si>
  <si>
    <t>Corporate AIRB</t>
  </si>
  <si>
    <t>Institution FIRB</t>
  </si>
  <si>
    <r>
      <t xml:space="preserve">Table 27 Minimum capital requirements for credit risk, split by exposure class
</t>
    </r>
    <r>
      <rPr>
        <sz val="9"/>
        <rFont val="Nordea Sans Large"/>
        <family val="3"/>
      </rPr>
      <t xml:space="preserve">The table shows a comprehensive overview of regulatory exposures and capital requirements for credit risk split by exposure class. IRB exposures remained the largest component of REA,  EUR 103.9bn (87%) of a EUR 119.6bn total (compared to EUR 101.6bn of EUR 114.7 bn Q3 2020). The total increase in REA in Q4 2020 mainly stemmed from the corporate advanced IRB approach due to acquisition of SG Finans and SA Equity due to changed consolidation for the banking group. Currency movements in Norway and Sweden further increased the REA. </t>
    </r>
  </si>
  <si>
    <t>Average risk weight</t>
  </si>
  <si>
    <t>Capital requirement</t>
  </si>
  <si>
    <t>IRB exposure classes</t>
  </si>
  <si>
    <t>other</t>
  </si>
  <si>
    <t>Sovereign</t>
  </si>
  <si>
    <t>CR</t>
  </si>
  <si>
    <t>Institution</t>
  </si>
  <si>
    <t>CCR</t>
  </si>
  <si>
    <t>TOTAL IRB</t>
  </si>
  <si>
    <t xml:space="preserve"> - of which advanced</t>
  </si>
  <si>
    <t xml:space="preserve"> - of which mortgage</t>
  </si>
  <si>
    <t xml:space="preserve"> - of which other retail</t>
  </si>
  <si>
    <t>TOTAL SA</t>
  </si>
  <si>
    <t>Standardised exposure classes</t>
  </si>
  <si>
    <t>Central government and central banks</t>
  </si>
  <si>
    <t>Regional governments and local authorities</t>
  </si>
  <si>
    <t>Exposure secured by real estate</t>
  </si>
  <si>
    <t>Other¹</t>
  </si>
  <si>
    <r>
      <rPr>
        <vertAlign val="superscript"/>
        <sz val="8"/>
        <color theme="1"/>
        <rFont val="Nordea Sans Large"/>
        <family val="3"/>
      </rPr>
      <t>1</t>
    </r>
    <r>
      <rPr>
        <sz val="8"/>
        <color theme="1"/>
        <rFont val="Nordea Sans Large"/>
        <family val="3"/>
      </rPr>
      <t xml:space="preserve">  Includes exposure classes Administrative bodies and non-commercial undertakings, Multilateral development banks, International organisations, Past due items, Items belonging to regulatory high-risk categories, Other items and Equity.</t>
    </r>
  </si>
  <si>
    <r>
      <rPr>
        <vertAlign val="superscript"/>
        <sz val="8"/>
        <color theme="1"/>
        <rFont val="Nordea Sans Large"/>
        <family val="3"/>
      </rPr>
      <t>1</t>
    </r>
    <r>
      <rPr>
        <sz val="8"/>
        <color theme="1"/>
        <rFont val="Nordea Sans Large"/>
        <family val="3"/>
      </rPr>
      <t xml:space="preserve">  Includes exposure classes Past due items, Items belonging to regulatory high-risk categories, Other items and Equity.</t>
    </r>
  </si>
  <si>
    <r>
      <t xml:space="preserve">Table 28 Original Exposure split by exposure class and exposure type
</t>
    </r>
    <r>
      <rPr>
        <sz val="9"/>
        <rFont val="Nordea Sans Large"/>
        <family val="3"/>
      </rPr>
      <t>The table shows a comprehensive overview of original exposures split by exposure class and exposure type. By year-end 2020, 82% of total credit risk exposures were calculated using the IRB approach, similar to 80% in year-end 2019. Compared to year-end 2019, total original exposure increased by EUR 24bn, mainly driven by a increase in corporate  exposure class by EUR 15.6bn and an increase in retail exposure class by 13.5bn</t>
    </r>
  </si>
  <si>
    <t>On-balance sheet items</t>
  </si>
  <si>
    <t>Off-balance sheet items</t>
  </si>
  <si>
    <t>Securities financing Transactions</t>
  </si>
  <si>
    <t>Derivatives</t>
  </si>
  <si>
    <t xml:space="preserve">Institution </t>
  </si>
  <si>
    <t>Exposures secured by real estate</t>
  </si>
  <si>
    <r>
      <rPr>
        <vertAlign val="superscript"/>
        <sz val="9"/>
        <color theme="1"/>
        <rFont val="Nordea Sans Large"/>
        <family val="3"/>
      </rPr>
      <t>1</t>
    </r>
    <r>
      <rPr>
        <sz val="9"/>
        <color theme="1"/>
        <rFont val="Nordea Sans Large"/>
        <family val="3"/>
      </rPr>
      <t xml:space="preserve">  Includes exposure classes Administrative bodies and non-commercial undertakings, Multilateral development banks, International organisations, Past due items, Items belonging to regulatory high-risk categories, Covered bonds, Short-term claims on institutions and corporate, Other items and Equity.</t>
    </r>
  </si>
  <si>
    <r>
      <t xml:space="preserve">Table 29 Average quarterly original exposure, split by exposure class and exposure type
</t>
    </r>
    <r>
      <rPr>
        <sz val="9"/>
        <rFont val="Nordea Sans Large"/>
        <family val="3"/>
      </rPr>
      <t xml:space="preserve">The table shows average quarterly exposures by exposure class and type, providing a comprehensive picture of the average original exposures during the year. Average numbers were broadly in line with year-end numbers. Sovereign exposures reported under the standardised approach increased significantly in Q1 of 2020 and decreased in Q4 2020 due to open market operations. This was the main difference between the average quarterly values and the year-end values reported under both SA and IRB approaches. </t>
    </r>
  </si>
  <si>
    <t>On-balance
sheet items</t>
  </si>
  <si>
    <t>Off-balance
sheet items</t>
  </si>
  <si>
    <t>YEAR END VALUES</t>
  </si>
  <si>
    <t xml:space="preserve"> - of which Advanced</t>
  </si>
  <si>
    <r>
      <rPr>
        <vertAlign val="superscript"/>
        <sz val="8"/>
        <color theme="1"/>
        <rFont val="Nordea Sans Large"/>
        <family val="3"/>
      </rPr>
      <t>1</t>
    </r>
    <r>
      <rPr>
        <sz val="8"/>
        <color theme="1"/>
        <rFont val="Nordea Sans Large"/>
        <family val="3"/>
      </rPr>
      <t xml:space="preserve">  Includes exposures classes Administrative bodies and non-commercial undertakings, Multilateral development banks, International organisations, Past due items, Items belonging to regulatory high-risk categories, Covered bonds, Short-term claims on institutions and corporate, Other items and Equity.</t>
    </r>
  </si>
  <si>
    <r>
      <rPr>
        <vertAlign val="superscript"/>
        <sz val="8"/>
        <color theme="1"/>
        <rFont val="Nordea Sans Large"/>
        <family val="3"/>
      </rPr>
      <t>1</t>
    </r>
    <r>
      <rPr>
        <sz val="8"/>
        <color theme="1"/>
        <rFont val="Nordea Sans Large"/>
        <family val="3"/>
      </rPr>
      <t xml:space="preserve"> Includes exposure classes Administrative bodies and non-commercial undertakings, Multilateral developments banks, International organisations, Past due items, Items belonging to regulatory high-risk categories, Other items and Equity.</t>
    </r>
  </si>
  <si>
    <r>
      <rPr>
        <sz val="9"/>
        <color rgb="FF074EA2"/>
        <rFont val="Nordea Sans Large"/>
        <family val="3"/>
      </rPr>
      <t>Table 30 Exposure secured by collaterals, guarantees and credit derivatives, split by exposure class</t>
    </r>
    <r>
      <rPr>
        <sz val="9"/>
        <color rgb="FF0000A0"/>
        <rFont val="Nordea Sans Large"/>
        <family val="3"/>
      </rPr>
      <t xml:space="preserve">
</t>
    </r>
    <r>
      <rPr>
        <sz val="9"/>
        <rFont val="Nordea Sans Large"/>
        <family val="3"/>
      </rPr>
      <t>In 2020, the share of total exposure secured by eligible collateral increased slightly compared to Q4 2019. The modest increase was stemming from IRB portfolio with increased Retail exposures secured by immovable property in 2020. In the SA porfolio, the share of exposure secured by eligible collateral remained stable.</t>
    </r>
  </si>
  <si>
    <t>2020 EURm</t>
  </si>
  <si>
    <t>- of which secured by guarantees and credit derivatives</t>
  </si>
  <si>
    <t>- of which secured by collateral</t>
  </si>
  <si>
    <t>Average weighted LGD¹</t>
  </si>
  <si>
    <t xml:space="preserve">   - of which Advanced</t>
  </si>
  <si>
    <t xml:space="preserve">   - of which secured by immovable property</t>
  </si>
  <si>
    <t xml:space="preserve">   - of which other retail</t>
  </si>
  <si>
    <t xml:space="preserve">   - of which SME</t>
  </si>
  <si>
    <t>n.a.</t>
  </si>
  <si>
    <t>Other²</t>
  </si>
  <si>
    <t xml:space="preserve">Total  </t>
  </si>
  <si>
    <r>
      <rPr>
        <vertAlign val="superscript"/>
        <sz val="8"/>
        <color theme="1"/>
        <rFont val="Nordea Sans Large"/>
        <family val="3"/>
      </rPr>
      <t>1</t>
    </r>
    <r>
      <rPr>
        <sz val="8"/>
        <color theme="1"/>
        <rFont val="Nordea Sans Large"/>
        <family val="3"/>
      </rPr>
      <t xml:space="preserve"> IRB total average LGD is excluding other non-credit obligation assets.</t>
    </r>
  </si>
  <si>
    <r>
      <rPr>
        <vertAlign val="superscript"/>
        <sz val="8"/>
        <color theme="1"/>
        <rFont val="Nordea Sans Large"/>
        <family val="3"/>
      </rPr>
      <t>2</t>
    </r>
    <r>
      <rPr>
        <sz val="8"/>
        <color theme="1"/>
        <rFont val="Nordea Sans Large"/>
        <family val="3"/>
      </rPr>
      <t xml:space="preserve"> Includes exposures classes Administrative bodies and non-commercial undertakings, Multilateral Developments Banks, International Organisations, Past due items, Items belonging to regulatory high-risk categories, Other Items and Equity.</t>
    </r>
  </si>
  <si>
    <t>2019 EURm</t>
  </si>
  <si>
    <r>
      <rPr>
        <vertAlign val="superscript"/>
        <sz val="8"/>
        <color theme="1"/>
        <rFont val="Nordea Sans Large"/>
        <family val="3"/>
      </rPr>
      <t>2</t>
    </r>
    <r>
      <rPr>
        <sz val="8"/>
        <color theme="1"/>
        <rFont val="Nordea Sans Large"/>
        <family val="3"/>
      </rPr>
      <t xml:space="preserve"> Includes exposures classes past due items, items belonging to regulatory high-risk categories, other items and equity.</t>
    </r>
  </si>
  <si>
    <r>
      <rPr>
        <sz val="9"/>
        <color rgb="FF074EA2"/>
        <rFont val="Nordea Sans Large"/>
        <family val="3"/>
      </rPr>
      <t>Table 31 Distribution of collateral</t>
    </r>
    <r>
      <rPr>
        <sz val="9"/>
        <color rgb="FF0000A0"/>
        <rFont val="Nordea Sans Large"/>
        <family val="3"/>
      </rPr>
      <t xml:space="preserve">
</t>
    </r>
    <r>
      <rPr>
        <sz val="9"/>
        <rFont val="Nordea Sans Large"/>
        <family val="3"/>
      </rPr>
      <t xml:space="preserve">Distribution of collateral has remained stable between 2020 and 2019, and majority of the collateral stemmed from residential and commercial real estate. The share of financial collateral, receivables, and other physical collaterals has slightly decreased during 2020, while the share of residential real estate increased by 0.8 percentage points in 2020. </t>
    </r>
  </si>
  <si>
    <t>Financial collateral</t>
  </si>
  <si>
    <t>Receivables</t>
  </si>
  <si>
    <t>Residential real estate</t>
  </si>
  <si>
    <t>Commercial real estate</t>
  </si>
  <si>
    <t>Other physical collateral</t>
  </si>
  <si>
    <r>
      <t>Table 32 Credit risk adjustments by customer</t>
    </r>
    <r>
      <rPr>
        <vertAlign val="superscript"/>
        <sz val="9"/>
        <color rgb="FF000099"/>
        <rFont val="Nordea Sans Large"/>
        <family val="3"/>
      </rPr>
      <t xml:space="preserve"> 1</t>
    </r>
  </si>
  <si>
    <t xml:space="preserve">The increased provisioning from management judgement in 2020 due to the high uncertainty from COVID-19 was distributed to all segments and industries. During the year there were significant individual provisions in Oil, Gas and Offshore as well as Maritime, driven by changes in the collateral values. </t>
  </si>
  <si>
    <t>Specific credit risk adjustments charges (on balance)</t>
  </si>
  <si>
    <t>Individually calculated</t>
  </si>
  <si>
    <t>Collectively calculated</t>
  </si>
  <si>
    <t>Provisions</t>
  </si>
  <si>
    <t>Reversals</t>
  </si>
  <si>
    <t>Net model losses &amp; Reimbursement right (stage 1&amp;2)</t>
  </si>
  <si>
    <t>Net model losses  &amp; Reimbursement right (stage 3)</t>
  </si>
  <si>
    <t>To central banks and credit institutions</t>
  </si>
  <si>
    <t>- of which central banks</t>
  </si>
  <si>
    <t>- of which credit institutions</t>
  </si>
  <si>
    <t xml:space="preserve">To the public </t>
  </si>
  <si>
    <t>- of which corporate</t>
  </si>
  <si>
    <t xml:space="preserve">     Crops, plantations and hunting</t>
  </si>
  <si>
    <t xml:space="preserve">     Animal husbandry</t>
  </si>
  <si>
    <t xml:space="preserve">     Fishing and aquaculture</t>
  </si>
  <si>
    <t>Natural resources</t>
  </si>
  <si>
    <t xml:space="preserve">     Paper and forest products</t>
  </si>
  <si>
    <t xml:space="preserve">     Mining and supporting activities</t>
  </si>
  <si>
    <t xml:space="preserve">     Oil, gas and offshore</t>
  </si>
  <si>
    <t>Consumer staples</t>
  </si>
  <si>
    <t xml:space="preserve">     Food processing and beverages</t>
  </si>
  <si>
    <t xml:space="preserve">     Household and personal products</t>
  </si>
  <si>
    <t xml:space="preserve">     Healthcare</t>
  </si>
  <si>
    <t>Consumer discretionary and services</t>
  </si>
  <si>
    <t xml:space="preserve">     Consumer durables</t>
  </si>
  <si>
    <t xml:space="preserve">     Media and entertainment</t>
  </si>
  <si>
    <t xml:space="preserve">     Retail trade</t>
  </si>
  <si>
    <t xml:space="preserve">     Air transportation</t>
  </si>
  <si>
    <t xml:space="preserve">     Accomodation and leisure</t>
  </si>
  <si>
    <t xml:space="preserve">     Telecommunication services</t>
  </si>
  <si>
    <t xml:space="preserve">     Materials</t>
  </si>
  <si>
    <t xml:space="preserve">     Capital goods</t>
  </si>
  <si>
    <t xml:space="preserve">     Commercial and professional services</t>
  </si>
  <si>
    <t xml:space="preserve">     Construction</t>
  </si>
  <si>
    <t xml:space="preserve">     Wholesale trade</t>
  </si>
  <si>
    <t xml:space="preserve">     Land transportation</t>
  </si>
  <si>
    <t xml:space="preserve">     IT services</t>
  </si>
  <si>
    <t xml:space="preserve">     Ship building</t>
  </si>
  <si>
    <t xml:space="preserve">     Shipping</t>
  </si>
  <si>
    <t xml:space="preserve">     Maritime services</t>
  </si>
  <si>
    <t>Utilities and public service</t>
  </si>
  <si>
    <t xml:space="preserve">     Utilities distribution</t>
  </si>
  <si>
    <t xml:space="preserve">     Power production</t>
  </si>
  <si>
    <t xml:space="preserve">     Public services</t>
  </si>
  <si>
    <t>Real estate</t>
  </si>
  <si>
    <t>- of which household</t>
  </si>
  <si>
    <t>Mortgage financing</t>
  </si>
  <si>
    <t>Consumer financing</t>
  </si>
  <si>
    <t>- of which public sector</t>
  </si>
  <si>
    <t xml:space="preserve">Total loans </t>
  </si>
  <si>
    <r>
      <rPr>
        <vertAlign val="superscript"/>
        <sz val="8"/>
        <color theme="1"/>
        <rFont val="Nordea Sans Large"/>
        <family val="3"/>
      </rPr>
      <t>1</t>
    </r>
    <r>
      <rPr>
        <sz val="8"/>
        <color theme="1"/>
        <rFont val="Nordea Sans Large"/>
        <family val="3"/>
      </rPr>
      <t xml:space="preserve"> This table is not covering all net loan losses. The difference is recoveries,  write-offs and allowances used to cover write-offs.                                                                                                                 </t>
    </r>
  </si>
  <si>
    <t>Net model losses    (stage 1&amp;2)</t>
  </si>
  <si>
    <t>To the public</t>
  </si>
  <si>
    <r>
      <rPr>
        <vertAlign val="superscript"/>
        <sz val="8"/>
        <color theme="1"/>
        <rFont val="Nordea Sans Large"/>
        <family val="3"/>
      </rPr>
      <t>1</t>
    </r>
    <r>
      <rPr>
        <sz val="8"/>
        <color theme="1"/>
        <rFont val="Nordea Sans Large"/>
        <family val="3"/>
      </rPr>
      <t xml:space="preserve">This table is not covering all net loan losses. The difference is recoveries, write-offs and allowances used to cover write-offs. </t>
    </r>
  </si>
  <si>
    <t>Table 33 Loans, impaired loans, allowances and provisioning ratios, split by customer type, amortised cost</t>
  </si>
  <si>
    <t>Loans after allowances 2020</t>
  </si>
  <si>
    <t>Impaired loans before allowances</t>
  </si>
  <si>
    <t>Impaired loans in % of loans</t>
  </si>
  <si>
    <t>Allowances on balance stage 1&amp;2</t>
  </si>
  <si>
    <t>Allowances on balance stage 3</t>
  </si>
  <si>
    <t>Allowances in relation to impaired loans (stage 3)</t>
  </si>
  <si>
    <t>Provisions for off-balance sheet items for 2020 were EUR -235m.</t>
  </si>
  <si>
    <t>PUBLISHED  2019</t>
  </si>
  <si>
    <t>Loans after allowances 2017</t>
  </si>
  <si>
    <r>
      <t>Loans after allowances</t>
    </r>
    <r>
      <rPr>
        <vertAlign val="superscript"/>
        <sz val="9"/>
        <rFont val="Nordea Sans Large"/>
        <family val="3"/>
      </rPr>
      <t>1</t>
    </r>
  </si>
  <si>
    <r>
      <t>To the public</t>
    </r>
    <r>
      <rPr>
        <vertAlign val="superscript"/>
        <sz val="9"/>
        <color rgb="FF000000"/>
        <rFont val="Nordea Sans Large"/>
        <family val="3"/>
      </rPr>
      <t>2</t>
    </r>
  </si>
  <si>
    <r>
      <rPr>
        <vertAlign val="superscript"/>
        <sz val="8"/>
        <color theme="1"/>
        <rFont val="Nordea Sans Large"/>
        <family val="3"/>
      </rPr>
      <t>1</t>
    </r>
    <r>
      <rPr>
        <sz val="8"/>
        <color theme="1"/>
        <rFont val="Nordea Sans Large"/>
        <family val="3"/>
      </rPr>
      <t xml:space="preserve"> Accrued interest added according to the new accounting rules</t>
    </r>
  </si>
  <si>
    <r>
      <rPr>
        <vertAlign val="superscript"/>
        <sz val="8"/>
        <color theme="1"/>
        <rFont val="Nordea Sans Large"/>
        <family val="3"/>
      </rPr>
      <t xml:space="preserve">2  </t>
    </r>
    <r>
      <rPr>
        <sz val="8"/>
        <color theme="1"/>
        <rFont val="Nordea Sans Large"/>
        <family val="3"/>
      </rPr>
      <t>Restated according to</t>
    </r>
    <r>
      <rPr>
        <vertAlign val="superscript"/>
        <sz val="8"/>
        <color theme="1"/>
        <rFont val="Nordea Sans Large"/>
        <family val="3"/>
      </rPr>
      <t xml:space="preserve"> </t>
    </r>
    <r>
      <rPr>
        <sz val="8"/>
        <color theme="1"/>
        <rFont val="Nordea Sans Large"/>
        <family val="3"/>
      </rPr>
      <t xml:space="preserve">a new distribution of industries in non-financial corporation applied in year 2020. </t>
    </r>
  </si>
  <si>
    <t xml:space="preserve">   Provisions for off-balance sheet items for 2019 were EUR -144m.</t>
  </si>
  <si>
    <t xml:space="preserve">Table 34 Impaired loans to the public: gross, allowances and past due gross loans split by geography and industry
</t>
  </si>
  <si>
    <t xml:space="preserve">Impaired loans at amortised cost decreased by EUR 0.6bn to EUR 4.0bn, primarily driven by decreased impairments in Agriculture, Oil, Gas &amp; Offshore as well as Maritime. The decrease mainly stemmed from written off exposures and restructurings. Impaired Fair value increased by EUR 0.3bn, almost equally in the corporate portfolio and household portfolio. This increase was of technical nature. </t>
  </si>
  <si>
    <t>Total Impaired loans 2020</t>
  </si>
  <si>
    <t>Impaired Fair Value 2020</t>
  </si>
  <si>
    <t>Impaired amortised cost 2020</t>
  </si>
  <si>
    <t>Denmark</t>
  </si>
  <si>
    <t>Finland</t>
  </si>
  <si>
    <t>Norway</t>
  </si>
  <si>
    <t>Sweden</t>
  </si>
  <si>
    <t>Outside Nordic</t>
  </si>
  <si>
    <t>Total allowances on balance</t>
  </si>
  <si>
    <t>Past due gross carrying amounts</t>
  </si>
  <si>
    <t>Total impaired loans</t>
  </si>
  <si>
    <t>Past due loans</t>
  </si>
  <si>
    <t>Allowances</t>
  </si>
  <si>
    <t>Total Impaired loans 2019</t>
  </si>
  <si>
    <t>Impaired Fair Value 2019</t>
  </si>
  <si>
    <t>Impaired amortised cost 2019</t>
  </si>
  <si>
    <r>
      <t xml:space="preserve">To the public </t>
    </r>
    <r>
      <rPr>
        <vertAlign val="superscript"/>
        <sz val="9"/>
        <color theme="1"/>
        <rFont val="Nordea Sans Large"/>
        <family val="3"/>
      </rPr>
      <t>1</t>
    </r>
  </si>
  <si>
    <t xml:space="preserve">     Crops  Plantation an</t>
  </si>
  <si>
    <t xml:space="preserve">     Animal Husbandry</t>
  </si>
  <si>
    <t xml:space="preserve">     Fishing and Aquacult</t>
  </si>
  <si>
    <t xml:space="preserve">     Paper &amp; forest produ</t>
  </si>
  <si>
    <t xml:space="preserve">     Mining &amp; supporting</t>
  </si>
  <si>
    <t xml:space="preserve">     Oil  Gas &amp; Offshore</t>
  </si>
  <si>
    <t xml:space="preserve">     Food processing &amp; Be</t>
  </si>
  <si>
    <t xml:space="preserve">     Household &amp; Personal</t>
  </si>
  <si>
    <t>Consumer Discretiona</t>
  </si>
  <si>
    <t xml:space="preserve">     Consumer Durables</t>
  </si>
  <si>
    <t xml:space="preserve">     Media &amp; Entertainmen</t>
  </si>
  <si>
    <t xml:space="preserve">     Retail Trade</t>
  </si>
  <si>
    <t xml:space="preserve">     Accomodation &amp; Leisu</t>
  </si>
  <si>
    <t xml:space="preserve">     Telecommunication se</t>
  </si>
  <si>
    <t xml:space="preserve">     Capital Goods</t>
  </si>
  <si>
    <t xml:space="preserve">     Commercial &amp; Profess</t>
  </si>
  <si>
    <t xml:space="preserve">     Wholesale Trade</t>
  </si>
  <si>
    <t xml:space="preserve">     Ship Building</t>
  </si>
  <si>
    <t xml:space="preserve">     Maritime Services</t>
  </si>
  <si>
    <t>Utilities &amp; Public S</t>
  </si>
  <si>
    <t xml:space="preserve">     Utilities  Distribut</t>
  </si>
  <si>
    <t xml:space="preserve">     Power Production</t>
  </si>
  <si>
    <t xml:space="preserve">     Public Services</t>
  </si>
  <si>
    <r>
      <rPr>
        <vertAlign val="superscript"/>
        <sz val="9"/>
        <color theme="1"/>
        <rFont val="Nordea Sans Large"/>
        <family val="3"/>
      </rPr>
      <t>1</t>
    </r>
    <r>
      <rPr>
        <sz val="9"/>
        <color theme="1"/>
        <rFont val="Nordea Sans Large"/>
        <family val="3"/>
      </rPr>
      <t xml:space="preserve"> Restated according to a new distribution of industries in non-financial corporation applied in year 2020.</t>
    </r>
  </si>
  <si>
    <t xml:space="preserve">Table 35 Reconciliation of allowance accounts
</t>
  </si>
  <si>
    <t xml:space="preserve">The large increase in allowances during 2020 were driven by management judgements related to the uncertainty from COVID-19 crisis. 	</t>
  </si>
  <si>
    <r>
      <t xml:space="preserve">Specific credit risk adjustments </t>
    </r>
    <r>
      <rPr>
        <vertAlign val="superscript"/>
        <sz val="9"/>
        <color rgb="FF003399"/>
        <rFont val="Nordea Sans Large"/>
        <family val="3"/>
      </rPr>
      <t>1</t>
    </r>
  </si>
  <si>
    <t>Individually assessed (stage 3)</t>
  </si>
  <si>
    <t>Collectively assessed (stage 1&amp;2)</t>
  </si>
  <si>
    <t xml:space="preserve">Opening balance acccording IFRS 9 </t>
  </si>
  <si>
    <t>Changes through the income statement</t>
  </si>
  <si>
    <t xml:space="preserve">  - Of which Provisions </t>
  </si>
  <si>
    <t xml:space="preserve">  - Of which Reversals</t>
  </si>
  <si>
    <t xml:space="preserve">  - Net model losses </t>
  </si>
  <si>
    <t xml:space="preserve">Allowances used to cover write-offs </t>
  </si>
  <si>
    <t>Reclassificaitons</t>
  </si>
  <si>
    <t>Other changes/Currency translation differences</t>
  </si>
  <si>
    <r>
      <rPr>
        <vertAlign val="superscript"/>
        <sz val="8"/>
        <rFont val="Nordea Sans Large"/>
        <family val="3"/>
      </rPr>
      <t>1</t>
    </r>
    <r>
      <rPr>
        <sz val="8"/>
        <rFont val="Nordea Sans Large"/>
        <family val="3"/>
      </rPr>
      <t xml:space="preserve"> On balance for loans AC, excluding Reimbursement right of EUR 12m</t>
    </r>
    <r>
      <rPr>
        <sz val="8"/>
        <color rgb="FF003399"/>
        <rFont val="Nordea Sans Large"/>
        <family val="3"/>
      </rPr>
      <t xml:space="preserve"> </t>
    </r>
  </si>
  <si>
    <r>
      <t xml:space="preserve">Specific credit risk adjustments </t>
    </r>
    <r>
      <rPr>
        <vertAlign val="superscript"/>
        <sz val="9"/>
        <rFont val="Nordea Sans Large"/>
        <family val="3"/>
      </rPr>
      <t>1</t>
    </r>
  </si>
  <si>
    <r>
      <rPr>
        <vertAlign val="superscript"/>
        <sz val="8"/>
        <color theme="1"/>
        <rFont val="Nordea Sans Large"/>
        <family val="3"/>
      </rPr>
      <t>1</t>
    </r>
    <r>
      <rPr>
        <sz val="8"/>
        <color theme="1"/>
        <rFont val="Nordea Sans Large"/>
        <family val="3"/>
      </rPr>
      <t xml:space="preserve"> On balance for loans AC</t>
    </r>
  </si>
  <si>
    <t>Table 36 Loan losses, split by customer type</t>
  </si>
  <si>
    <t>The net loan loss for 2020 was EUR 908m, corresponding to an annual net loan loss ratio of 35 bps for amortised cost and when including loans held at fair value of 26bps. EUR 443m was due to increased management judgements due to uncertainty on future losses from COVID-19. The individual provisions were driven by Oil, Gas and Offshore as well as Maritime mainly due to changed collateral values. There were also increase net loan losses for consumer lending, mainly due to the management judgements decided in 2020.</t>
  </si>
  <si>
    <t>New provisions and write-offs (stage 3, individually calculated)</t>
  </si>
  <si>
    <t>Reversals and recoveries (stage 3 individually calculated)</t>
  </si>
  <si>
    <t xml:space="preserve">Net model losses and Reimbursement right  (stage 1&amp;2 and stage 3)  </t>
  </si>
  <si>
    <t>Net losses, Total</t>
  </si>
  <si>
    <t>Loan loss ratio bps</t>
  </si>
  <si>
    <t>Net model losses (stage 1&amp;2, stage 3 model based)</t>
  </si>
  <si>
    <r>
      <t xml:space="preserve">To the public </t>
    </r>
    <r>
      <rPr>
        <vertAlign val="superscript"/>
        <sz val="9"/>
        <color rgb="FF000000"/>
        <rFont val="Nordea Sans Large"/>
        <family val="3"/>
      </rPr>
      <t>1</t>
    </r>
  </si>
  <si>
    <t>Table 37 Credit quality of forborne exposures</t>
  </si>
  <si>
    <t>Gross carrying amount/nominal amount of exposures with forbearance measures</t>
  </si>
  <si>
    <t>Accumulated impairment, accumulated negative changes in fair value due to credit risk and provisions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</si>
  <si>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</si>
  <si>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</si>
  <si>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</si>
  <si>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</si>
  <si>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</si>
  <si>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</si>
  <si>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defaulted</t>
  </si>
  <si>
    <t>Of which impaired</t>
  </si>
  <si>
    <t>Loans and advances</t>
  </si>
  <si>
    <t>of which Central banks</t>
  </si>
  <si>
    <t>of which General governments</t>
  </si>
  <si>
    <t>of which Credit institutions</t>
  </si>
  <si>
    <t>of which Other financial corporations</t>
  </si>
  <si>
    <t>of which Non-financial corporations</t>
  </si>
  <si>
    <t>of which Households</t>
  </si>
  <si>
    <t>Debt Securities</t>
  </si>
  <si>
    <t>Loan commitments given</t>
  </si>
  <si>
    <t>Table 38 Credit quality of performing and non-performing exposures by past due days</t>
  </si>
  <si>
    <t xml:space="preserve">Total gross carrying amount of performing- and non-performing  loans and advances increased by EUR 10bn during 2020 and were EUR 318bn in Q4 2020. The increase was related to increased mortgage lending. Non-performing loans and advances decreased slightly and were EUR 5bn. Performing loans and advances increased by EUR 10bn and were EUR 313 bn in Q4 2020. 
</t>
  </si>
  <si>
    <t>k</t>
  </si>
  <si>
    <t>l</t>
  </si>
  <si>
    <t>Gross carrying amount/nominal amount</t>
  </si>
  <si>
    <t>Performing exposures</t>
  </si>
  <si>
    <t>Non-performing exposures</t>
  </si>
  <si>
    <t>Not past due or past due ≤ 30 days</t>
  </si>
  <si>
    <t>Past due &gt; 30 days ≤ 90 days</t>
  </si>
  <si>
    <t>Unlikely to pay that are not past due or are past due ≤ 90 days</t>
  </si>
  <si>
    <t xml:space="preserve">Past due
&gt; 90 days
≤ 180 days
</t>
  </si>
  <si>
    <t xml:space="preserve">Past due
&gt; 180 days
≤ 1 year
</t>
  </si>
  <si>
    <t xml:space="preserve">Past due
&gt; 1 year ≤ 2 years
</t>
  </si>
  <si>
    <t xml:space="preserve">Past due
&gt; 2 years ≤ 5 years
</t>
  </si>
  <si>
    <t xml:space="preserve">Past due
&gt; 5 years ≤ 7 years
</t>
  </si>
  <si>
    <t>Past due &gt; 7 years</t>
  </si>
  <si>
    <t>Central banks</t>
  </si>
  <si>
    <t>General governments</t>
  </si>
  <si>
    <t>Credit institutions</t>
  </si>
  <si>
    <t>Other financial corporations</t>
  </si>
  <si>
    <t>Non-financial corporations</t>
  </si>
  <si>
    <t xml:space="preserve">      Of which SMEs</t>
  </si>
  <si>
    <t>Households</t>
  </si>
  <si>
    <t>Debt securities</t>
  </si>
  <si>
    <t>Off-balance-sheet exposures</t>
  </si>
  <si>
    <t>2019Q4 EURm</t>
  </si>
  <si>
    <t>Table 39 Performing and non-performing exposures and related provisions</t>
  </si>
  <si>
    <t xml:space="preserve">Total gross carrying amount of performing- and non-performing  loans and advances amounted to EUR 318bn end of 2020, of which non-performing amounted to EUR 5bn. Allowances in stage 3 for non-performing loans and advances were EUR 1.8bn end of 2020. During 2020 the coverage ratio according to IFRS9 for non-performing exposures at amortised cost has increased to 42% from 37% end of 2019. Including loans and advances throught P/L, the coverage ratio has increased to 35% from 33% end of 2019. This is driven by the large management judgement booked to cover the uncertainty related to COVID-19 crisis. </t>
  </si>
  <si>
    <t>m</t>
  </si>
  <si>
    <t>n</t>
  </si>
  <si>
    <t>o</t>
  </si>
  <si>
    <t>Accumulated partial write-off</t>
  </si>
  <si>
    <t>Collateral and financial guarantees received</t>
  </si>
  <si>
    <t>Performing exposures – accumulated impairment and provisions</t>
  </si>
  <si>
    <t xml:space="preserve">Non-performing exposures – accumulated impairment, accumulated negative changes in fair value due to credit risk and provisions </t>
  </si>
  <si>
    <t>On performing exposures</t>
  </si>
  <si>
    <t>On non-performing exposures</t>
  </si>
  <si>
    <t>Of which stage 1</t>
  </si>
  <si>
    <t>Of which stage 2</t>
  </si>
  <si>
    <t>Of which stage 3</t>
  </si>
  <si>
    <t xml:space="preserve">From Note Y17 </t>
  </si>
  <si>
    <r>
      <t xml:space="preserve">Loans and advances </t>
    </r>
    <r>
      <rPr>
        <vertAlign val="superscript"/>
        <sz val="8"/>
        <color theme="1"/>
        <rFont val="Nordea Sans Large"/>
        <family val="3"/>
      </rPr>
      <t>1</t>
    </r>
  </si>
  <si>
    <t xml:space="preserve">          Of which SMEs</t>
  </si>
  <si>
    <r>
      <rPr>
        <vertAlign val="superscript"/>
        <sz val="8"/>
        <rFont val="Nordea Sans Large"/>
        <family val="3"/>
      </rPr>
      <t>1</t>
    </r>
    <r>
      <rPr>
        <b/>
        <sz val="8"/>
        <rFont val="Nordea Sans Large"/>
        <family val="3"/>
      </rPr>
      <t xml:space="preserve"> </t>
    </r>
    <r>
      <rPr>
        <sz val="8"/>
        <rFont val="Nordea Sans Large"/>
        <family val="3"/>
      </rPr>
      <t>Including</t>
    </r>
    <r>
      <rPr>
        <b/>
        <sz val="8"/>
        <rFont val="Nordea Sans Large"/>
        <family val="3"/>
      </rPr>
      <t xml:space="preserve"> </t>
    </r>
    <r>
      <rPr>
        <sz val="8"/>
        <rFont val="Nordea Sans Large"/>
        <family val="3"/>
      </rPr>
      <t>Loans and advances through P/L EUR 1 020m</t>
    </r>
  </si>
  <si>
    <r>
      <rPr>
        <vertAlign val="superscript"/>
        <sz val="8"/>
        <rFont val="Nordea Sans Large"/>
        <family val="3"/>
      </rPr>
      <t xml:space="preserve">1 </t>
    </r>
    <r>
      <rPr>
        <sz val="8"/>
        <rFont val="Nordea Sans Large"/>
        <family val="3"/>
      </rPr>
      <t>Including Loans and advances through P/L EUR 719m</t>
    </r>
  </si>
  <si>
    <r>
      <t xml:space="preserve">Table 40 Collateral obtained by taking possession and execution processes </t>
    </r>
    <r>
      <rPr>
        <vertAlign val="superscript"/>
        <sz val="9"/>
        <color rgb="FF003399"/>
        <rFont val="Nordea Sans Large"/>
        <family val="3"/>
      </rPr>
      <t>1</t>
    </r>
  </si>
  <si>
    <t xml:space="preserve">Collateral obtained by taking possession </t>
  </si>
  <si>
    <t>Value at initial recognition</t>
  </si>
  <si>
    <t>Accumulated negative changes</t>
  </si>
  <si>
    <t>Property, plant and equipment (PP&amp;E)</t>
  </si>
  <si>
    <t>Other than PP&amp;E</t>
  </si>
  <si>
    <t>Residential immovable property</t>
  </si>
  <si>
    <t>Commercial Immovable property</t>
  </si>
  <si>
    <t>Movable property (auto, shipping, etc.)</t>
  </si>
  <si>
    <t>Equity and debt instruments</t>
  </si>
  <si>
    <r>
      <rPr>
        <vertAlign val="superscript"/>
        <sz val="8"/>
        <rFont val="Nordea Sans Large"/>
        <family val="3"/>
      </rPr>
      <t>1</t>
    </r>
    <r>
      <rPr>
        <sz val="8"/>
        <rFont val="Nordea Sans Large"/>
        <family val="3"/>
      </rPr>
      <t xml:space="preserve"> Excluding entities which are not in scope according to FINREP reporting definition.</t>
    </r>
  </si>
  <si>
    <r>
      <rPr>
        <sz val="9"/>
        <color rgb="FF074EA2"/>
        <rFont val="Nordea Sans Large"/>
        <family val="3"/>
      </rPr>
      <t>Table 41 Standardised exposure classes, distributed by credit quality step</t>
    </r>
    <r>
      <rPr>
        <sz val="9"/>
        <color rgb="FF0000A0"/>
        <rFont val="Nordea Sans Large"/>
        <family val="3"/>
      </rPr>
      <t xml:space="preserve">
</t>
    </r>
    <r>
      <rPr>
        <sz val="9"/>
        <rFont val="Nordea Sans Large"/>
        <family val="3"/>
      </rPr>
      <t>The table presents the credit quality steps and equivalent S&amp;P ratings for applicable exposure classes in the Standardised Approach. The decreased exposure towards central governments or central banks from 2019 to 2020 was mainly driven by changes in lending volume. This exposure class also includes Deferred Tax Assets (DTAs), which are subject to a risk weight of 100% or 250% depending on the nature of the asset.</t>
    </r>
  </si>
  <si>
    <t>Original Exposure</t>
  </si>
  <si>
    <t>Credit quality step</t>
  </si>
  <si>
    <t>Standard &amp; Poor's rating</t>
  </si>
  <si>
    <t>31 Dec 2020</t>
  </si>
  <si>
    <t>31 Dec 2019</t>
  </si>
  <si>
    <t>(a) Central Governments or Central banks</t>
  </si>
  <si>
    <t>AAA to AA-</t>
  </si>
  <si>
    <t>A+ to A-</t>
  </si>
  <si>
    <t>BBB+ to BBB-</t>
  </si>
  <si>
    <t>4 to 6 or blank</t>
  </si>
  <si>
    <t>BB+ and below, or without rating</t>
  </si>
  <si>
    <t>100-250%</t>
  </si>
  <si>
    <t>(b) Regional Governments or local authorities</t>
  </si>
  <si>
    <t>AAA to AA-¹)</t>
  </si>
  <si>
    <t>0% - 20%¹</t>
  </si>
  <si>
    <t>3 to 6 or blank</t>
  </si>
  <si>
    <t>BBB+ and below, or without rating</t>
  </si>
  <si>
    <t>(c) Public sector entites</t>
  </si>
  <si>
    <t>(d) Multilateral Developments Banks</t>
  </si>
  <si>
    <t>AAA to AA-²)</t>
  </si>
  <si>
    <t>0% - 20%²</t>
  </si>
  <si>
    <t>(e) Institutions</t>
  </si>
  <si>
    <t>100-150%</t>
  </si>
  <si>
    <t>(f) Corporates</t>
  </si>
  <si>
    <t>3 to 4</t>
  </si>
  <si>
    <t>BBB+ to BB-3)</t>
  </si>
  <si>
    <t>5 to 6 or blank</t>
  </si>
  <si>
    <t>B+ and below, or without rating</t>
  </si>
  <si>
    <r>
      <rPr>
        <vertAlign val="superscript"/>
        <sz val="7"/>
        <color theme="1"/>
        <rFont val="Nordea Sans Large"/>
        <family val="3"/>
      </rPr>
      <t>1</t>
    </r>
    <r>
      <rPr>
        <sz val="7"/>
        <color theme="1"/>
        <rFont val="Nordea Sans Large"/>
        <family val="3"/>
      </rPr>
      <t xml:space="preserve"> Includes exposures treated as exposures to the central government, regional government or local authority as provisioned by CRR and that receives a 0%-risk weight.</t>
    </r>
  </si>
  <si>
    <r>
      <rPr>
        <vertAlign val="superscript"/>
        <sz val="7"/>
        <color theme="1"/>
        <rFont val="Nordea Sans Large"/>
        <family val="3"/>
      </rPr>
      <t>2</t>
    </r>
    <r>
      <rPr>
        <sz val="7"/>
        <color theme="1"/>
        <rFont val="Nordea Sans Large"/>
        <family val="3"/>
      </rPr>
      <t xml:space="preserve"> Includes exposures to specific entities and receives a 0%-risk weight as provisioned by CRR.</t>
    </r>
  </si>
  <si>
    <r>
      <rPr>
        <vertAlign val="superscript"/>
        <sz val="7"/>
        <color theme="1"/>
        <rFont val="Nordea Sans Large"/>
        <family val="3"/>
      </rPr>
      <t>3</t>
    </r>
    <r>
      <rPr>
        <sz val="7"/>
        <color theme="1"/>
        <rFont val="Nordea Sans Large"/>
        <family val="3"/>
      </rPr>
      <t xml:space="preserve"> Includes exposures to with credit assessment using a nomincated ECAI, with original exposure and exposure value of EUR 8m as of December 31 2019.</t>
    </r>
  </si>
  <si>
    <t>CCF</t>
  </si>
  <si>
    <t>LGD</t>
  </si>
  <si>
    <t>PD</t>
  </si>
  <si>
    <t>Estimated</t>
  </si>
  <si>
    <t>Actual</t>
  </si>
  <si>
    <t>Realised</t>
  </si>
  <si>
    <t>Of which secured by immovable property</t>
  </si>
  <si>
    <r>
      <t>Corporate</t>
    </r>
    <r>
      <rPr>
        <vertAlign val="superscript"/>
        <sz val="10"/>
        <rFont val="Nordea Sans Large"/>
        <family val="3"/>
      </rPr>
      <t>1</t>
    </r>
  </si>
  <si>
    <t>n/a</t>
  </si>
  <si>
    <t>n/a 1)</t>
  </si>
  <si>
    <t>Government</t>
  </si>
  <si>
    <r>
      <rPr>
        <vertAlign val="superscript"/>
        <sz val="8"/>
        <rFont val="Nordea Sans Large"/>
        <family val="3"/>
      </rPr>
      <t>1</t>
    </r>
    <r>
      <rPr>
        <sz val="8"/>
        <rFont val="Nordea Sans Large"/>
        <family val="3"/>
      </rPr>
      <t xml:space="preserve"> Includes SME Retail</t>
    </r>
  </si>
  <si>
    <r>
      <rPr>
        <sz val="9"/>
        <color theme="4"/>
        <rFont val="Nordea Sans Large"/>
        <family val="3"/>
      </rPr>
      <t xml:space="preserve">Table 43 Exposure weighted </t>
    </r>
    <r>
      <rPr>
        <sz val="9"/>
        <color rgb="FF074EA2"/>
        <rFont val="Nordea Sans Large"/>
        <family val="3"/>
      </rPr>
      <t xml:space="preserve">average PD and LGD, IRB exposure classes </t>
    </r>
    <r>
      <rPr>
        <sz val="9"/>
        <color rgb="FF0000A0"/>
        <rFont val="Nordea Sans Large"/>
        <family val="3"/>
      </rPr>
      <t xml:space="preserve">
</t>
    </r>
    <r>
      <rPr>
        <sz val="9"/>
        <rFont val="Nordea Sans Large"/>
        <family val="3"/>
      </rPr>
      <t>Parameters are calculated excluding defaulted exposures. The average PD increased due to a regulatory requirement to increase the PD for unrated exposures. Exposures in Retail of which SME in Baltic countries, Russia, US and Other countries were most influenced by this change.</t>
    </r>
  </si>
  <si>
    <t>US</t>
  </si>
  <si>
    <t>Percent (%)</t>
  </si>
  <si>
    <t xml:space="preserve"> - of which Foundation</t>
  </si>
  <si>
    <t>Total exposure-weighted IRB 2020</t>
  </si>
  <si>
    <t>Total exposure-weighted IRB 2019</t>
  </si>
  <si>
    <t>Notional</t>
  </si>
  <si>
    <t>Replace-ment cost/ Current market value</t>
  </si>
  <si>
    <t>Potential future value</t>
  </si>
  <si>
    <t>EEPE</t>
  </si>
  <si>
    <t>Multiplier</t>
  </si>
  <si>
    <t>EAD post-CRM</t>
  </si>
  <si>
    <t>Mark to market</t>
  </si>
  <si>
    <t>Internal Model Method (for derivatives and SFTs)</t>
  </si>
  <si>
    <t>Securities Financing Transactions</t>
  </si>
  <si>
    <t>Derivatives &amp; Long Settlement Transactions</t>
  </si>
  <si>
    <t>From Contractual Cross Product Netting</t>
  </si>
  <si>
    <t>Financial collateral simple method (for SFTs)</t>
  </si>
  <si>
    <t>Financial collateral comprehensive method (for SFTs)</t>
  </si>
  <si>
    <t>VaR for SFTs</t>
  </si>
  <si>
    <t>2020 Q2</t>
  </si>
  <si>
    <r>
      <rPr>
        <sz val="9"/>
        <color rgb="FF074EA2"/>
        <rFont val="Nordea Sans Large"/>
        <family val="3"/>
      </rPr>
      <t xml:space="preserve">Table 45 EU CCR2 Credit valuation adjustment (CVA) capital charge </t>
    </r>
    <r>
      <rPr>
        <sz val="9"/>
        <color rgb="FF0000A0"/>
        <rFont val="Nordea Sans Large"/>
        <family val="3"/>
      </rPr>
      <t xml:space="preserve">
</t>
    </r>
    <r>
      <rPr>
        <sz val="9"/>
        <rFont val="Nordea Sans Large"/>
        <family val="3"/>
      </rPr>
      <t>The CVA risk capital charge computes the amount required to cover the potential losses arising from marking to market the counterparty credit risk of the OTC derivative portfolio. It is calculated using either an advanced approach or a standardised approach. The advanced approach is based on a VaR model and is calculated as a 60 day average. The slight decrease in SCVA was attributed to a lower EAD for portfolios subject to the standardized method. In contrast, there are several factors that have contributed to put downward pressure on the ACVA REA numbers since the previous reporting period. Firstly, reduced market turmoil due to extensive intervention in the major western economies by governments and central banks in response to the Covid-19 pandemic significantly reduced credit spreads volatility. Due to such market conditions, the models were recalibrated accordingly before the end of Q2, hence explaining why the EAD for IMM portfolios dropped to pre-pandemic levels and was actually lower than the exposure for year end. However, due to the nature of the ACVA REA calculation, the reducing effect of the recalibration was only rolled out completely over the second half of the year. Finally, several backtesting exceptions were discontinued since the last reporting period, and without the addition of any new ones, the capital multiplier subsequently decreased.</t>
    </r>
  </si>
  <si>
    <t>Exposure value</t>
  </si>
  <si>
    <t>Total portfolios subject to the Advanced Method</t>
  </si>
  <si>
    <t>(i) VaR component (including the 3×multiplier)</t>
  </si>
  <si>
    <t>(ii) Stressed VaR component (including the 3×multiplier)</t>
  </si>
  <si>
    <t>All portfolios subject to the Standardised Method</t>
  </si>
  <si>
    <t>Based on Original Exposure Method</t>
  </si>
  <si>
    <t>Total subject to the CVA capital charge</t>
  </si>
  <si>
    <r>
      <rPr>
        <sz val="9"/>
        <color theme="4"/>
        <rFont val="Nordea Sans Large"/>
        <family val="3"/>
      </rPr>
      <t>Table 46 EU CCR3 Standardised approach - Counterparty credit risk exposures by regulatory portfolio and risk</t>
    </r>
    <r>
      <rPr>
        <sz val="9"/>
        <color rgb="FF0000A0"/>
        <rFont val="Nordea Sans Large"/>
        <family val="3"/>
      </rPr>
      <t xml:space="preserve">
</t>
    </r>
    <r>
      <rPr>
        <sz val="9"/>
        <rFont val="Nordea Sans Large"/>
        <family val="3"/>
      </rPr>
      <t>The total amount of EAD for the SA approach decreased from EUR 8.6 bn in Q2 2020 to EUR 6.1 bn in Q4 2020, mostly explained by the Institutional repo exposures which, for the most-part, use a 2% risk weight. The second most significant EAD change was driven by the Central governments or central banks and Multilateral development banks exposures. Most of these exposures were classified as having 0% risk weight.</t>
    </r>
  </si>
  <si>
    <t>Exposure classes</t>
  </si>
  <si>
    <r>
      <rPr>
        <sz val="9"/>
        <color rgb="FF074EA2"/>
        <rFont val="Nordea Sans Large"/>
        <family val="3"/>
      </rPr>
      <t>Table 47 EU CCR4: Counterparty credit risk exposures by portfolio and PD scale</t>
    </r>
    <r>
      <rPr>
        <sz val="9"/>
        <color rgb="FF0000A0"/>
        <rFont val="Nordea Sans Large"/>
        <family val="3"/>
      </rPr>
      <t xml:space="preserve">
</t>
    </r>
    <r>
      <rPr>
        <sz val="9"/>
        <rFont val="Nordea Sans Large"/>
        <family val="3"/>
      </rPr>
      <t>EU CCR4 tables show EAD for counterparty credit risk (CCR) according to the IRB approach broken down by exposure class and obligor grade, providing a comprehensive overview of original and regulatory exposures as well as statistics on the inputs used for their computation, such as EAD, average PD and average LGD. During Q4 2020, EAD decreased by EUR 2.3bn and REA by EUR 0.8bn, the REA density increased from 50% to 53%. Both EAD and REA variations were mostly explained by the corporate exposures.</t>
    </r>
  </si>
  <si>
    <t>EAD post CRM and post-CCF</t>
  </si>
  <si>
    <t>Total IRB</t>
  </si>
  <si>
    <t>Sovereigns FIRB</t>
  </si>
  <si>
    <t>Soverigns FIRB</t>
  </si>
  <si>
    <t>Institutions FIRB</t>
  </si>
  <si>
    <t xml:space="preserve">Retail RIRB </t>
  </si>
  <si>
    <t>Corporate FIRB, Total</t>
  </si>
  <si>
    <t>Corporate FIRB, Corporate exposures excluding SMEs and specialised lending</t>
  </si>
  <si>
    <t>Corporate FIRB, SME exposures excluding specialised lending</t>
  </si>
  <si>
    <t>Corporate FIRB,  Specialised lending exposures</t>
  </si>
  <si>
    <t>2020Q2 , EURm</t>
  </si>
  <si>
    <t>Retail - RIRB</t>
  </si>
  <si>
    <r>
      <rPr>
        <sz val="9"/>
        <color rgb="FF074EA2"/>
        <rFont val="Nordea Sans Large"/>
        <family val="3"/>
      </rPr>
      <t>Table 48 EU CCR5-A: Impact of netting and collateral held on exposure values</t>
    </r>
    <r>
      <rPr>
        <sz val="9"/>
        <color rgb="FF0000A0"/>
        <rFont val="Nordea Sans Large"/>
        <family val="3"/>
      </rPr>
      <t xml:space="preserve">
</t>
    </r>
    <r>
      <rPr>
        <sz val="9"/>
        <rFont val="Nordea Sans Large"/>
        <family val="3"/>
      </rPr>
      <t>Lower SFT and cleared-repo volumes have driven gross and netted exposures down during the second half of 2020 which translated into lower netting benefits as well as lower called collateral. Higher Nordic rates since last reporting period put downward pressure on derivatives exposures which also translated into lower netting benefits. Note that collateral held (d) was the residual between (c) and (e) because excess collateral received was not recognised. This reflected the actual risk mitigation coming from held collateral. At the end of the year the current exposure net (after close-out netting and collateral reduction) was EUR 7.33bn.</t>
    </r>
  </si>
  <si>
    <t>2020 Q4, EURm</t>
  </si>
  <si>
    <t>Gross positive fair value or net carrying amount</t>
  </si>
  <si>
    <t>Netting benefits</t>
  </si>
  <si>
    <t>Netted current credit exposure</t>
  </si>
  <si>
    <t>Collateral held</t>
  </si>
  <si>
    <t>Net credit exposure</t>
  </si>
  <si>
    <t>Derivatives by underlying</t>
  </si>
  <si>
    <t>Cross product netting</t>
  </si>
  <si>
    <r>
      <rPr>
        <sz val="9"/>
        <color rgb="FF074EA2"/>
        <rFont val="Nordea Sans Large"/>
        <family val="3"/>
      </rPr>
      <t>Table 49 EU CCR5-B: Composition of collateral for exposures to CCR</t>
    </r>
    <r>
      <rPr>
        <sz val="9"/>
        <color rgb="FF0000A0"/>
        <rFont val="Nordea Sans Large"/>
        <family val="3"/>
      </rPr>
      <t xml:space="preserve">
</t>
    </r>
    <r>
      <rPr>
        <sz val="9"/>
        <rFont val="Nordea Sans Large"/>
        <family val="3"/>
      </rPr>
      <t>Collateral used in derivative transactions reflect the total amounts of posted and received collateral on the day of reporting. For the SFT's the trade collateral (the counterparties obligation in the transaction) was included as collateral. The most significant development since last reporting date was lower SFT volumes during the second half of 2020 which translated into lower amounts of received and posted collateral for SFT transactions. Posted and received collateral amounts for derivative transactions remained at similar levels compared to the previous reporting period, as the netted derivatives' exposure was largely unchanged.</t>
    </r>
  </si>
  <si>
    <t>Collateral used in derivative transactions</t>
  </si>
  <si>
    <t>Collateral used in SFTs</t>
  </si>
  <si>
    <t>Fair value of collateral received</t>
  </si>
  <si>
    <t>Fair value of posted collateral</t>
  </si>
  <si>
    <t>Segregated</t>
  </si>
  <si>
    <t>Unsegregated</t>
  </si>
  <si>
    <t>Cash</t>
  </si>
  <si>
    <t>Government bonds</t>
  </si>
  <si>
    <t>Mortgage bonds</t>
  </si>
  <si>
    <t>Bonds</t>
  </si>
  <si>
    <r>
      <rPr>
        <sz val="9"/>
        <color rgb="FF074EA2"/>
        <rFont val="Nordea Sans Large"/>
        <family val="3"/>
      </rPr>
      <t>Table 50 EU CCR6: Credit derivatives exposures</t>
    </r>
    <r>
      <rPr>
        <sz val="9"/>
        <color rgb="FF0000A0"/>
        <rFont val="Nordea Sans Large"/>
        <family val="3"/>
      </rPr>
      <t xml:space="preserve">
</t>
    </r>
    <r>
      <rPr>
        <sz val="9"/>
        <rFont val="Nordea Sans Large"/>
        <family val="3"/>
      </rPr>
      <t xml:space="preserve">Contracts that existed in Q2 have decreased value in Q4, countered by new agreements to offset the decrease. </t>
    </r>
  </si>
  <si>
    <t>Q4 2020</t>
  </si>
  <si>
    <t>Credit derivative hedges</t>
  </si>
  <si>
    <t>Protection bought</t>
  </si>
  <si>
    <t>Protection sold</t>
  </si>
  <si>
    <t>Notionals</t>
  </si>
  <si>
    <t>Credit default swaps</t>
  </si>
  <si>
    <t>Credit options</t>
  </si>
  <si>
    <t>Total notionals</t>
  </si>
  <si>
    <t>Fair values</t>
  </si>
  <si>
    <t>Positive fair value (asset)</t>
  </si>
  <si>
    <t>Negative fair value (liability)</t>
  </si>
  <si>
    <t>Q2 2020</t>
  </si>
  <si>
    <t xml:space="preserve">  </t>
  </si>
  <si>
    <r>
      <t xml:space="preserve">Table 51 EU CCR7: REA flow statements of CCR exposures under the IMM 
</t>
    </r>
    <r>
      <rPr>
        <sz val="9"/>
        <rFont val="Nordea Sans Large"/>
        <family val="3"/>
      </rPr>
      <t xml:space="preserve">The breakdown of REA movements into the components shown in the table is done on a best effort basis. Only exposures calculated under IMM are included in this breakdown. A stronger NOK and higher Nordic interest rates were the main drivers that decreased IMM exposures. Continued trend upwards in counterparties' creditworthiness pushed REA slightly down whereas portfolio changes QoQ had a marginal effect on exposure. </t>
    </r>
  </si>
  <si>
    <t xml:space="preserve">REA amounts </t>
  </si>
  <si>
    <t>Capital requirements</t>
  </si>
  <si>
    <t>REA 2020 Q3</t>
  </si>
  <si>
    <t>Credit quality of counterparties</t>
  </si>
  <si>
    <t>Model updates (IMM only)</t>
  </si>
  <si>
    <t>Methodology and policy (IMM only)</t>
  </si>
  <si>
    <t>Interest rate movements</t>
  </si>
  <si>
    <t>REA 2020 Q4</t>
  </si>
  <si>
    <t>REA 2020 Q2</t>
  </si>
  <si>
    <r>
      <rPr>
        <sz val="9"/>
        <color rgb="FF074EA2"/>
        <rFont val="Nordea Sans Large"/>
        <family val="3"/>
      </rPr>
      <t>Table 52 EU CCR8 Exposures to central counterparties</t>
    </r>
    <r>
      <rPr>
        <sz val="9"/>
        <color rgb="FF0000A0"/>
        <rFont val="Nordea Sans Large"/>
        <family val="3"/>
      </rPr>
      <t xml:space="preserve">
</t>
    </r>
    <r>
      <rPr>
        <sz val="9"/>
        <rFont val="Nordea Sans Large"/>
        <family val="3"/>
      </rPr>
      <t>Exposure towards QCCPs decreased significantly as a consequence of lower repo volumes since last reporting period. Higher exposure values for derivative transactions did not materialise in a REA increase, but a decrease instead, given that the exposure decline occurred against central counterparties carrying a higher risk weight. REA for Initial Margin is not included in the table, since it is contemplated in the simulation and therefore it is not possible to perform the split in items (i), (ii), (iii) and (iv).</t>
    </r>
    <r>
      <rPr>
        <sz val="9"/>
        <color rgb="FF0000A0"/>
        <rFont val="Nordea Sans Large"/>
        <family val="3"/>
      </rPr>
      <t xml:space="preserve"> </t>
    </r>
  </si>
  <si>
    <t>EAD (post-CRM)</t>
  </si>
  <si>
    <t>Exposures to QCCPs (total)</t>
  </si>
  <si>
    <t>Exposures for trades at QCCPs (excluding initial margin and default fund contributions); of which</t>
  </si>
  <si>
    <t>(i) OTC derivatives</t>
  </si>
  <si>
    <t>(ii) Exchange-traded derivatives</t>
  </si>
  <si>
    <t>(iii) Securities financing transactions</t>
  </si>
  <si>
    <t>(iv) Netting sets where cross-products netting has been approved</t>
  </si>
  <si>
    <t>Segregated initial margin</t>
  </si>
  <si>
    <t>Non-segregated initial margin</t>
  </si>
  <si>
    <t>Pre-funded default fund contribution</t>
  </si>
  <si>
    <t>Unfunded default fund contribution</t>
  </si>
  <si>
    <t>Exposures to non-QCCPs (total)</t>
  </si>
  <si>
    <t>Table 53 Counterparty credit risk exposures and REA split by exposure class</t>
  </si>
  <si>
    <t xml:space="preserve">During 2020, total CCR EAD decreased by EUR 3.0bn and total CCR REA by EUR 0.6bn. The EAD decrease stemmed from various areas, the greatest one coming from corporate IRB exposures as well as sovereigns under the standardized approach. The decrease in REA was driven by institutional and corporate exposures under the IRB approach. </t>
  </si>
  <si>
    <r>
      <t>Exposure</t>
    </r>
    <r>
      <rPr>
        <vertAlign val="superscript"/>
        <sz val="9"/>
        <color theme="4" tint="-0.249977111117893"/>
        <rFont val="Nordea Sans Large"/>
        <family val="3"/>
      </rPr>
      <t>1</t>
    </r>
  </si>
  <si>
    <r>
      <t>Exposure</t>
    </r>
    <r>
      <rPr>
        <vertAlign val="superscript"/>
        <sz val="9"/>
        <rFont val="Nordea Sans Large"/>
        <family val="3"/>
      </rPr>
      <t>1</t>
    </r>
  </si>
  <si>
    <t>Regional Governments or local authorities</t>
  </si>
  <si>
    <t xml:space="preserve">   of which cleared through CCPs</t>
  </si>
  <si>
    <r>
      <rPr>
        <vertAlign val="superscript"/>
        <sz val="8"/>
        <color theme="1"/>
        <rFont val="Nordea Sans Large"/>
        <family val="3"/>
      </rPr>
      <t xml:space="preserve">1 </t>
    </r>
    <r>
      <rPr>
        <sz val="8"/>
        <color theme="1"/>
        <rFont val="Nordea Sans Large"/>
        <family val="3"/>
      </rPr>
      <t>Exposures include derivatives as well as securities financing transactions.</t>
    </r>
  </si>
  <si>
    <t>Securitisation positions - by capital approach</t>
  </si>
  <si>
    <t xml:space="preserve">Banking book </t>
  </si>
  <si>
    <t>Exposure values</t>
  </si>
  <si>
    <t>Re-
securitisation</t>
  </si>
  <si>
    <t>SEC-IRBA Framework</t>
  </si>
  <si>
    <t>Supervisory formula method</t>
  </si>
  <si>
    <r>
      <rPr>
        <sz val="9"/>
        <color rgb="FF074EA2"/>
        <rFont val="Nordea Sans Large"/>
        <family val="3"/>
      </rPr>
      <t>Nordea as originator - asset value and impairment charges</t>
    </r>
    <r>
      <rPr>
        <sz val="9"/>
        <color rgb="FF0000A0"/>
        <rFont val="Nordea Sans Large"/>
        <family val="3"/>
      </rPr>
      <t xml:space="preserve">
</t>
    </r>
    <r>
      <rPr>
        <sz val="9"/>
        <rFont val="Nordea Sans Large"/>
        <family val="3"/>
      </rPr>
      <t>Nordea’s outstanding securitisation exposures consist solely of loans to corporates or SMEs. The total amount of outstanding securitisation exposures where Nordea stands as an originator, measured as exposure at default after concentration adjustment, amounted to EUR 5.1bn as per Q4 2020 as shown in the table below. Furthermore, the exposures past due and recognized losses amounted to EUR 4m in Matador by end of Q4 2020.</t>
    </r>
  </si>
  <si>
    <t>Traditional</t>
  </si>
  <si>
    <t>Synthetic</t>
  </si>
  <si>
    <t>Of which deducted from own funds or risk-weighted at 1250%</t>
  </si>
  <si>
    <t>Of which past due</t>
  </si>
  <si>
    <t>Recognised losses</t>
  </si>
  <si>
    <t>Loans to corporates or SME's</t>
  </si>
  <si>
    <t>Total (originator)</t>
  </si>
  <si>
    <r>
      <rPr>
        <sz val="9"/>
        <color rgb="FF074EA2"/>
        <rFont val="Nordea Sans Large"/>
        <family val="3"/>
      </rPr>
      <t>Special purpose entities where Nordea is the sponsor</t>
    </r>
    <r>
      <rPr>
        <sz val="9"/>
        <color rgb="FF0000A0"/>
        <rFont val="Nordea Sans Large"/>
        <family val="3"/>
      </rPr>
      <t xml:space="preserve">
</t>
    </r>
    <r>
      <rPr>
        <sz val="9"/>
        <rFont val="Nordea Sans Large"/>
        <family val="3"/>
      </rPr>
      <t xml:space="preserve">The Special purpose Vehicles (SPVs) are not consolidated for capital adequacy purposes. Instead, loans and loan commitments to the SPVs are included in the banking book and capital requirements are calculated accordingly. Bonds and notes issued by the SPV and held by Nordea as well as credit derivative transactions between Nordea and the SPV are reported in the trading book. Nordea has been approved to calculate the general and specific market risk of these transactions under the VaR model. The counterparty credit risk of credit derivative transactions is calculated in accordance with the mark to market method. </t>
    </r>
  </si>
  <si>
    <t>Type</t>
  </si>
  <si>
    <t>Duration</t>
  </si>
  <si>
    <t>Accounting treatment</t>
  </si>
  <si>
    <t>Book</t>
  </si>
  <si>
    <t>Nordea's loans to SPEs</t>
  </si>
  <si>
    <t>Total assets of SPEs</t>
  </si>
  <si>
    <t>Viking ABCP Conduit</t>
  </si>
  <si>
    <t>Receivables Securitisation</t>
  </si>
  <si>
    <t>&lt; 5 years</t>
  </si>
  <si>
    <t>Consolidated</t>
  </si>
  <si>
    <t>Banking</t>
  </si>
  <si>
    <r>
      <t>AR Finance</t>
    </r>
    <r>
      <rPr>
        <vertAlign val="superscript"/>
        <sz val="8"/>
        <color theme="1"/>
        <rFont val="Nordea Sans Large"/>
        <family val="3"/>
      </rPr>
      <t>1</t>
    </r>
  </si>
  <si>
    <r>
      <rPr>
        <vertAlign val="superscript"/>
        <sz val="8"/>
        <color theme="1"/>
        <rFont val="Nordea Sans Large"/>
        <family val="3"/>
      </rPr>
      <t>1</t>
    </r>
    <r>
      <rPr>
        <sz val="8"/>
        <color theme="1"/>
        <rFont val="Nordea Sans Large"/>
        <family val="3"/>
      </rPr>
      <t xml:space="preserve"> Includes all assets towards SPEs (such as bonds, subordinated loans and drawn credit facilities).</t>
    </r>
  </si>
  <si>
    <r>
      <rPr>
        <sz val="9"/>
        <color rgb="FF074EA2"/>
        <rFont val="Nordea Sans Large"/>
        <family val="3"/>
      </rPr>
      <t>Table 55 EU MR1: Market risk under standardised approach</t>
    </r>
    <r>
      <rPr>
        <sz val="9"/>
        <color rgb="FF0000A0"/>
        <rFont val="Nordea Sans Large"/>
        <family val="3"/>
      </rPr>
      <t xml:space="preserve">
</t>
    </r>
    <r>
      <rPr>
        <sz val="9"/>
        <rFont val="Nordea Sans Large"/>
        <family val="3"/>
      </rPr>
      <t>Compared to Q2 2020, the standardised approach (SA) REA in Q4 2020 increased by EUR 190m. The Outright products contributed with an increase of EUR 108m, whereby the foreign exchange risk REA increased by EUR 236m and the interest rate and equity risk REA decreased in total by EUR 147m. The market risk REA stemming from Options increased by EUR 81m compared to Q2.</t>
    </r>
  </si>
  <si>
    <r>
      <t>Outright products</t>
    </r>
    <r>
      <rPr>
        <vertAlign val="superscript"/>
        <sz val="9"/>
        <color rgb="FF074EA2"/>
        <rFont val="Nordea Sans Large"/>
        <family val="3"/>
      </rPr>
      <t>1</t>
    </r>
  </si>
  <si>
    <t>Interest rate risk (general and specific)</t>
  </si>
  <si>
    <t>Equity risk (general and specific)</t>
  </si>
  <si>
    <t xml:space="preserve">Foreign exchange risk </t>
  </si>
  <si>
    <t>Commodity risk</t>
  </si>
  <si>
    <t>Options</t>
  </si>
  <si>
    <t>Simplified approach</t>
  </si>
  <si>
    <t>Delta-plus method</t>
  </si>
  <si>
    <t>Scenario approach</t>
  </si>
  <si>
    <r>
      <rPr>
        <vertAlign val="superscript"/>
        <sz val="8"/>
        <color theme="1"/>
        <rFont val="Nordea Sans Large"/>
        <family val="3"/>
      </rPr>
      <t>1</t>
    </r>
    <r>
      <rPr>
        <sz val="8"/>
        <color theme="1"/>
        <rFont val="Nordea Sans Large"/>
        <family val="3"/>
      </rPr>
      <t xml:space="preserve"> Outright products refer to positions in products that are not optional. </t>
    </r>
  </si>
  <si>
    <r>
      <t>Outright products</t>
    </r>
    <r>
      <rPr>
        <vertAlign val="superscript"/>
        <sz val="9"/>
        <rFont val="Nordea Sans Large"/>
        <family val="3"/>
      </rPr>
      <t>1</t>
    </r>
  </si>
  <si>
    <r>
      <rPr>
        <sz val="9"/>
        <color rgb="FF0070C0"/>
        <rFont val="Nordea Sans Large"/>
        <family val="3"/>
      </rPr>
      <t>Table 56 EU MR2-A: Market risk under the internal models approach</t>
    </r>
    <r>
      <rPr>
        <b/>
        <sz val="9"/>
        <color theme="1"/>
        <rFont val="Nordea Sans Large"/>
        <family val="3"/>
      </rPr>
      <t xml:space="preserve">
</t>
    </r>
    <r>
      <rPr>
        <sz val="9"/>
        <color theme="1"/>
        <rFont val="Nordea Sans Large"/>
        <family val="3"/>
      </rPr>
      <t>In the second half of 2020 the MR REA from Internal Model Approach (IMA) decreased by EUR 3,171m compared to Q2 2020 during which it  was elevated by the corona crisis. The decrease in Value-at-Risk (VaR) and Stressed Value-at-Risk (sVaR) in total was EUR 2,490m from Q2 2020 to Q4 2020. The REA component stemming from Comprehensive risk method (CRM) decreased by EUR 708m.</t>
    </r>
  </si>
  <si>
    <t>VaR (higher of values a and b)</t>
  </si>
  <si>
    <t>Previous day's VaR (Article 365 (1)(VaRt-1))</t>
  </si>
  <si>
    <t>Average of daily VaR (article 365 (1)) on each of the preceding sixty business days (VaRavg) x multiplication factor ((mc) in accordance with article 366)</t>
  </si>
  <si>
    <t>SVaR (higher of values a and b)</t>
  </si>
  <si>
    <t>Latest SVaR (Article 365 (2) (sVARt-1)</t>
  </si>
  <si>
    <t>Average of the SVaR (article 365 (2)) during the preceding 60 business days (sVaRavg) x multiplication factor (ms) (article 366)</t>
  </si>
  <si>
    <t>Incremental risk charge - IRC (higher of values a and b)</t>
  </si>
  <si>
    <t>Most recent IRC value (incremental default and migration risks section 3 calculated in accordance with Section 3 articles 370/371)</t>
  </si>
  <si>
    <t>Average of the IRC number over the preceding 12 weeks</t>
  </si>
  <si>
    <t>Comprehensive risk method - CRM (higher of values a,b and c)</t>
  </si>
  <si>
    <t>Most recent risk number for the correlation trading portfolio (article 377)</t>
  </si>
  <si>
    <t>Average of the risk numbers for the correlation trading portfolio over the preceding 12-weeks</t>
  </si>
  <si>
    <t>8% of the own funds requirement in SA on most recent risk number for the correlation trading portfolio (Article 338 (4))</t>
  </si>
  <si>
    <t>2020Q2, EURm</t>
  </si>
  <si>
    <r>
      <rPr>
        <sz val="9"/>
        <color rgb="FF000099"/>
        <rFont val="Nordea Sans Large"/>
        <family val="3"/>
      </rPr>
      <t>Table 57 EU MR2-B: REA flow statements of market risk exposures under the IMA</t>
    </r>
    <r>
      <rPr>
        <sz val="9"/>
        <rFont val="Nordea Sans Large"/>
        <family val="3"/>
      </rPr>
      <t xml:space="preserve">
By the end of the Q4 the IMA REA amounted to EUR 3,671m which corresponded to a decrease of EUR 1,110m from Q3 2020, driven by movements in risk levels. The decrease in the VaR and sVaR REA was primarily driven by lower levels of interest rate risk as well as lower VaR and sVaR multipliers compared to Q3. The Incremental Risk Charge (IRC) REA decreased in Q4 driven by lower default risk. The slight decrease in the Comprehensive Risk Charge (CRC) REA stemmed mainly from position changes.</t>
    </r>
  </si>
  <si>
    <t>VaR</t>
  </si>
  <si>
    <t>SVaR</t>
  </si>
  <si>
    <t>IRC</t>
  </si>
  <si>
    <t>CRC</t>
  </si>
  <si>
    <t>Total capital requirements</t>
  </si>
  <si>
    <t>REA before regulatory adjustments 2020Q3</t>
  </si>
  <si>
    <t>Regulatory adjustment</t>
  </si>
  <si>
    <t>Movement in risk levels</t>
  </si>
  <si>
    <t>Model updates/changes</t>
  </si>
  <si>
    <t>Methodology and policy</t>
  </si>
  <si>
    <t xml:space="preserve">Other </t>
  </si>
  <si>
    <t>REA before regulatory adjustments 2020Q4</t>
  </si>
  <si>
    <t>Table 58 EU MR3: IMA values for trading portfolios</t>
  </si>
  <si>
    <r>
      <t>Market risk measured by VaR showed an average of EUR 29m in the second half of 2020 and was primarily driven by interest rate VaR. sVaR was at an average of EUR 4</t>
    </r>
    <r>
      <rPr>
        <sz val="9"/>
        <rFont val="Nordea Sans Large"/>
        <family val="3"/>
      </rPr>
      <t>2m which was lower compared to first half of 2020, and primarily driven by interest rate exposure with additional contributions from credit spreads. The high in VaR and sVaR were reached in Q1 2020 at the beginning of the corona crisis. Average IRC increased slightly, stemming from increased migration risk. During second half of 2020 the CRC was at an average of EUR 25m, ranging between a maximum of EUR 39m and a minimum of EUR 17m. The reduction in average CRC compared to first half of 2020 was mainly due to first half average being driven up by the max CRC observed at the early part of the corona crisis where the business bought CDS index protection.</t>
    </r>
  </si>
  <si>
    <t>VaR (10 day 99%)</t>
  </si>
  <si>
    <t>Maximum value</t>
  </si>
  <si>
    <t>Average value</t>
  </si>
  <si>
    <t>Minimum value</t>
  </si>
  <si>
    <t>Period end</t>
  </si>
  <si>
    <t>SVaR (10 day 99%)</t>
  </si>
  <si>
    <t>IRC (10 day 99%)</t>
  </si>
  <si>
    <t>Comprehensive capital charge (99.9%)</t>
  </si>
  <si>
    <t>Table 59 EU MR4: Comparison of VaR estimates with gains/losses</t>
  </si>
  <si>
    <t>The figure below shows the 250 days VaR backtest of the trading book at end 2020. The VaR models are considered being of a satisfactory quality if less than five exceptions are recorded within the last 250 banking days. By the end of 2020, backtest based on hypothetical profit/loss (SPL) was in the green zone with two SPL exceptions during the last 250 business days and backtest based on actual profit/loss (APL) was in the green zone with 4 APL exceptions during the last 250 business days. The backtest deciding the capital multiplier is the one with the highest number of exceptions based on hypothetical profit/loss or actual profit/loss.</t>
  </si>
  <si>
    <t>Table 60 Market risk in the trading book</t>
  </si>
  <si>
    <t>2020 High</t>
  </si>
  <si>
    <t>2020 Low</t>
  </si>
  <si>
    <t>2020 avg</t>
  </si>
  <si>
    <t xml:space="preserve">Total VaR </t>
  </si>
  <si>
    <t>Interest rate risk</t>
  </si>
  <si>
    <t>Equity risk</t>
  </si>
  <si>
    <t>Credit spread risk</t>
  </si>
  <si>
    <t>Foreign exchange risk</t>
  </si>
  <si>
    <t>Inflation risk</t>
  </si>
  <si>
    <t>Diversification effect</t>
  </si>
  <si>
    <t>Total Stressed VaR</t>
  </si>
  <si>
    <t>Incremental Risk Charge</t>
  </si>
  <si>
    <t>Comprehensive Risk Charge</t>
  </si>
  <si>
    <t>2019 Q4, EURm</t>
  </si>
  <si>
    <t>2019 High</t>
  </si>
  <si>
    <t>2019 Low</t>
  </si>
  <si>
    <t>2019 avg</t>
  </si>
  <si>
    <t>31 Dec 2018</t>
  </si>
  <si>
    <r>
      <t>Table 61 Economic value sentitivity for the banking book</t>
    </r>
    <r>
      <rPr>
        <vertAlign val="superscript"/>
        <sz val="9"/>
        <color theme="4" tint="-0.249977111117893"/>
        <rFont val="Nordea Sans Large"/>
        <family val="3"/>
      </rPr>
      <t>1</t>
    </r>
    <r>
      <rPr>
        <sz val="9"/>
        <color theme="4" tint="-0.249977111117893"/>
        <rFont val="Nordea Sans Large"/>
        <family val="3"/>
      </rPr>
      <t xml:space="preserve">, 6 scenarios from Basel Committee on Banking Supervision 
</t>
    </r>
  </si>
  <si>
    <t>Parallel shock up</t>
  </si>
  <si>
    <t>Parallel shock down</t>
  </si>
  <si>
    <t>Steepener shock</t>
  </si>
  <si>
    <t>Flattener shock</t>
  </si>
  <si>
    <t>Short rates shock up</t>
  </si>
  <si>
    <t>Short rates shock down</t>
  </si>
  <si>
    <t>DKK</t>
  </si>
  <si>
    <t>SEK</t>
  </si>
  <si>
    <t>EUR</t>
  </si>
  <si>
    <t>NOK</t>
  </si>
  <si>
    <t>USD</t>
  </si>
  <si>
    <t>OTH</t>
  </si>
  <si>
    <t xml:space="preserve">Scenario                      </t>
  </si>
  <si>
    <t>Total EV risk</t>
  </si>
  <si>
    <t>Excl. NMD modelling</t>
  </si>
  <si>
    <t>Excl. prepayment modelling</t>
  </si>
  <si>
    <t>2020 Q4, mEUR</t>
  </si>
  <si>
    <t>Parallel down 50bp</t>
  </si>
  <si>
    <t>Parallel up 50bp</t>
  </si>
  <si>
    <r>
      <rPr>
        <sz val="9"/>
        <color theme="4"/>
        <rFont val="Nordea Sans Large"/>
        <family val="3"/>
      </rPr>
      <t xml:space="preserve">Table 62 Net interest income sensitivities for the banking book over a one-year horizon (SIIR), 6 scenarios from Basel Committee on Banking Supervision </t>
    </r>
    <r>
      <rPr>
        <sz val="9"/>
        <rFont val="Nordea Sans Large"/>
        <family val="3"/>
      </rPr>
      <t xml:space="preserve">
At the end of the year, the worst loss out of the 6 Basel scenarios for SIIR was driven by the Steepener Basel scenario, where the loss was of EUR 655m (against the worst loss in 2019 of EUR 1,030m taken from the Steepener shock scenario). These figures imply that net interest income would decrease if short term interest rates fall while long rates rise.</t>
    </r>
    <r>
      <rPr>
        <b/>
        <sz val="9"/>
        <rFont val="Nordea Sans Large"/>
        <family val="3"/>
      </rPr>
      <t xml:space="preserve">
</t>
    </r>
  </si>
  <si>
    <t>CHF</t>
  </si>
  <si>
    <t>2018, EURm</t>
  </si>
  <si>
    <t>Table 63: Equity holding outside trading book</t>
  </si>
  <si>
    <t>The increase in carrying amount of the portfolio is mainly driven by the increase in value of the holdings in the portfolio, i.e the unrealised gains. The largest increase comes from the portfolio in TALM in Denmark and the holdings in Tink and Asiakastieto.</t>
  </si>
  <si>
    <t>Unrealised</t>
  </si>
  <si>
    <t xml:space="preserve">Capital </t>
  </si>
  <si>
    <t>Q4 2020 EURm</t>
  </si>
  <si>
    <t>Book value</t>
  </si>
  <si>
    <t>Fair value</t>
  </si>
  <si>
    <t>gains/losses</t>
  </si>
  <si>
    <t>requirement</t>
  </si>
  <si>
    <r>
      <t xml:space="preserve">Investment  portfolio </t>
    </r>
    <r>
      <rPr>
        <vertAlign val="superscript"/>
        <sz val="9"/>
        <rFont val="Nordea Sans Large"/>
        <family val="3"/>
      </rPr>
      <t>1</t>
    </r>
  </si>
  <si>
    <r>
      <t>Other</t>
    </r>
    <r>
      <rPr>
        <vertAlign val="superscript"/>
        <sz val="9"/>
        <rFont val="Nordea Sans Large"/>
        <family val="3"/>
      </rPr>
      <t xml:space="preserve"> 2</t>
    </r>
  </si>
  <si>
    <r>
      <t>1</t>
    </r>
    <r>
      <rPr>
        <sz val="9"/>
        <rFont val="Nordea Sans Large"/>
        <family val="3"/>
      </rPr>
      <t xml:space="preserve"> Of which listed equity holdings</t>
    </r>
  </si>
  <si>
    <r>
      <t>2</t>
    </r>
    <r>
      <rPr>
        <sz val="9"/>
        <rFont val="Nordea Sans Large"/>
        <family val="3"/>
      </rPr>
      <t xml:space="preserve"> Of which listed equity holdings</t>
    </r>
  </si>
  <si>
    <t>Q4 2019 EURm</t>
  </si>
  <si>
    <r>
      <rPr>
        <sz val="9"/>
        <color theme="4"/>
        <rFont val="Nordea Sans Large"/>
        <family val="3"/>
      </rPr>
      <t>Table 64 REA and minimum capital requirements for market risk</t>
    </r>
    <r>
      <rPr>
        <b/>
        <sz val="9"/>
        <rFont val="Nordea Sans Large"/>
        <family val="3"/>
      </rPr>
      <t xml:space="preserve">
</t>
    </r>
    <r>
      <rPr>
        <sz val="9"/>
        <rFont val="Nordea Sans Large"/>
        <family val="3"/>
      </rPr>
      <t xml:space="preserve">By the end of 2020, REA for market risk was EUR 6,616m, an increase of EUR 1,682m compared to the end of 2019. The increase in total REA was mainly explained by the contribution from FX outside the trading book SA REA. Total REA from the Trading Book decreased by EUR 657m, mainly stemming from a decrease of EUR 685m from sVaR. </t>
    </r>
  </si>
  <si>
    <t>Trading book</t>
  </si>
  <si>
    <t>Total VaR (IA)</t>
  </si>
  <si>
    <t>Total Stressed VaR (IA)</t>
  </si>
  <si>
    <t>Incremental Risk Charge (IA)</t>
  </si>
  <si>
    <t>Comprehensive Risk Charge (IA)</t>
  </si>
  <si>
    <t>Equity Event Risk (IA)</t>
  </si>
  <si>
    <t>Standardised Approach</t>
  </si>
  <si>
    <t>Commodity Risk</t>
  </si>
  <si>
    <t>Table 65 Operational risk incidents
As of December 31, 2020, operational risk net* loss decreased by 79% or EUR 100.8m, compared to year-end 2019. The decrease is mainly due to the provision for an AML fine in Denmark of EURm 95 which increased the numbers significantly in 2019. In "Execution, Delivery and Process Management" the number of severe incidents increased with the highest gross losses in the sub event type "Transaction Capture, Execution &amp; Maintenance". The highest gross loss related to an incorrect payment of EUR 67m where the amount was fully recovered. ”External Fraud” continues to have high operational risk losses due to a large amount of both card fraud and account fraud cases.</t>
  </si>
  <si>
    <t>Gross 2019</t>
  </si>
  <si>
    <t>Net 2019</t>
  </si>
  <si>
    <t>Gros 2020</t>
  </si>
  <si>
    <t>Net 2020</t>
  </si>
  <si>
    <t>Operational Risk Losses by Event Type in EURm</t>
  </si>
  <si>
    <t>Gross Loss</t>
  </si>
  <si>
    <t>Net Loss</t>
  </si>
  <si>
    <t>Clients, Products and Business Practices</t>
  </si>
  <si>
    <t>Employee Practices and Workplace Safety</t>
  </si>
  <si>
    <t>Execution, Delivery and Process Management</t>
  </si>
  <si>
    <t>External Fraud</t>
  </si>
  <si>
    <t>Internal Fraud</t>
  </si>
  <si>
    <t>Damage to Physical Assets</t>
  </si>
  <si>
    <t>Business Disruption and System Failures</t>
  </si>
  <si>
    <t>*Recoveries included</t>
  </si>
  <si>
    <t>Clients, Products and Business Practices 9%</t>
  </si>
  <si>
    <t>Employee Practices and Workplace Safety 0%</t>
  </si>
  <si>
    <t>Execution, Delivery and Process Management 60%</t>
  </si>
  <si>
    <t>External Fraud 29%</t>
  </si>
  <si>
    <t>Internal Fraud 1%</t>
  </si>
  <si>
    <t>Damage to Physical Assets 0%</t>
  </si>
  <si>
    <t>Business Disruption and System Failures 2%</t>
  </si>
  <si>
    <t>Clients, Products and Business Practices 11%</t>
  </si>
  <si>
    <t>Employee Practices and Workplace Safety 1%</t>
  </si>
  <si>
    <t>Execution, Delivery and Process Management 20%</t>
  </si>
  <si>
    <t>External Fraud 65%</t>
  </si>
  <si>
    <t>Internal Fraud 0%</t>
  </si>
  <si>
    <t>Business Disruption and System Failures 3%</t>
  </si>
  <si>
    <r>
      <rPr>
        <sz val="9"/>
        <color rgb="FF074EA2"/>
        <rFont val="Calibri"/>
        <family val="2"/>
      </rPr>
      <t>Table 66 LIQ 1: LCR Disclosures</t>
    </r>
    <r>
      <rPr>
        <b/>
        <sz val="9"/>
        <color rgb="FF0000A0"/>
        <rFont val="Calibri"/>
        <family val="2"/>
      </rPr>
      <t xml:space="preserve">
</t>
    </r>
    <r>
      <rPr>
        <sz val="9"/>
        <rFont val="Calibri"/>
        <family val="2"/>
      </rPr>
      <t>Nordea Group's short term liquidity risk exposure measured by Liquidity Coverage Ratio (LCR) remained on a good and stable level throughout 2020. During 2020, which was featured by Covid-19, Nordea was able to actively use all its funding programs, maintained its strong name in the funding markets, and held a strong and diversified funding base across all main currencies. Nordea has a centralised liquidity management function where Group Treasury &amp; Asset Liability Management (TALM) is responsible for the management of the Group’s liquidity positions, liquidity buffers, external and internal funding including the mobilisation of cash around the Group, and Funds Transfer Pricing (FTP). Nordea actively manages LCR on currency level by holding liquid assets across all significant currencies and by managing possible currency mismatches. Nordea's derivative exposures and their impact to LCR is closely monitored and managed. Associated collateral calls during possible liquidity crises are monitored, managed as well as stressed in LCR.</t>
    </r>
  </si>
  <si>
    <t>Total unweighted value (average)</t>
  </si>
  <si>
    <t>Total weighted value (average)</t>
  </si>
  <si>
    <t>2020Q1</t>
  </si>
  <si>
    <t>Number of data points used in the calculation of averages</t>
  </si>
  <si>
    <t>High-quality liquid assets</t>
  </si>
  <si>
    <t>Total high-quality liquid assets (HQLA)</t>
  </si>
  <si>
    <t>Cash-outflows</t>
  </si>
  <si>
    <t>Retail deposits &amp; deposits from small business customers</t>
  </si>
  <si>
    <t>- Of which stable deposits</t>
  </si>
  <si>
    <t>- Of which less stable deposits</t>
  </si>
  <si>
    <t>Unsecured wholesale funding</t>
  </si>
  <si>
    <t>- Of which Operational deposits (all counterparties) and deposits in networks of cooperative banks</t>
  </si>
  <si>
    <t>- Of which Non-operational deposits (all counterparties)</t>
  </si>
  <si>
    <t>- Of which unsecured debt</t>
  </si>
  <si>
    <t>Secured wholesale funding</t>
  </si>
  <si>
    <t>Additional requirements</t>
  </si>
  <si>
    <t>- Of which outflows related to derivative exposures and other collateral requirements</t>
  </si>
  <si>
    <t>- Of which Outflows related to loss Of funding on debt products</t>
  </si>
  <si>
    <t>- Of which credit and liquidity facilities</t>
  </si>
  <si>
    <t>Other contractual funding obligations</t>
  </si>
  <si>
    <t>Other contingent funding obligations</t>
  </si>
  <si>
    <t>Total cash outflows</t>
  </si>
  <si>
    <t>Cash inflows</t>
  </si>
  <si>
    <t>Secured lending (e.g. reverse repos)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</si>
  <si>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</si>
  <si>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</si>
  <si>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</si>
  <si>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</si>
  <si>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</si>
  <si>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</si>
  <si>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Total cash inflows</t>
  </si>
  <si>
    <t>EU-20a</t>
  </si>
  <si>
    <t>Fully exempt inflows</t>
  </si>
  <si>
    <t>EU-20b</t>
  </si>
  <si>
    <t>Inflows Subject to 90% Cap</t>
  </si>
  <si>
    <t>EU-20c</t>
  </si>
  <si>
    <t>Inflows subject to 75% cap</t>
  </si>
  <si>
    <t>Liquidity buffer</t>
  </si>
  <si>
    <t>Total net cash outflows</t>
  </si>
  <si>
    <t>Liquidity coverage ratio (%)</t>
  </si>
  <si>
    <r>
      <rPr>
        <sz val="9"/>
        <color rgb="FF074EA2"/>
        <rFont val="Nordea Sans Large"/>
        <family val="3"/>
      </rPr>
      <t>Table 67 Encumbered and unencumbered assets</t>
    </r>
    <r>
      <rPr>
        <sz val="9"/>
        <rFont val="Nordea Sans Large"/>
        <family val="3"/>
      </rPr>
      <t xml:space="preserve">
The below disclosure represents the computed median values of the four quarters between 31 December 2019 and 31 December 2020, in accordance with European Banking Authority Guideline EBA/GL/2014/03 and the Commission Delegated Regulation (EU) 2017/2295 on the disclosure of encumbered and unencumbered assets.  
The main source of encumbrance for Nordea is issuance of covered bond and the associated encumbrance of the covered pool. Nordea issues covered bonds through its mortgage subsidiaries Nordea Eiendomskreditt AS, Nordea Kredit Realkreditaktieselskab, Nordea Hypotek AB (publ), Nordea Mortgage Bank PLC and Gjensidige Bank Boligkreditt, and consequently parts of the mortgage loans in the cover pools are encumbered. Nordea continues to maintain a level of unencumbered and eligible loans that can be used to issue funding via covered bonds if additional liquidity is required. Overcollateralization of covered bonds in each mortgage company is well of above the regulatory and rating agency requirements. Other less significant contributors to encumbrance are collateral for derivatives and repo trading within Nordea Bank Abp. Most of the unencumbered assets consist of loans and residual equity instruments, debt securities and other assets.
In the table, an asset is treated as encumbered if it has been pledged or if it is subject to any form of arrangement to secure, collateralise or credit enhance any transaction from which it cannot be freely withdrawn.</t>
    </r>
  </si>
  <si>
    <t>Carrying amount of encumbered assets</t>
  </si>
  <si>
    <t>Fair value of encumbered assets</t>
  </si>
  <si>
    <t>Carrying amount of unencumbered assets</t>
  </si>
  <si>
    <t>Fair value of unencumbered assets</t>
  </si>
  <si>
    <t>of which EHQLA and HQLA</t>
  </si>
  <si>
    <t>Assets of the reporting institution</t>
  </si>
  <si>
    <t>Equity instruments</t>
  </si>
  <si>
    <t>of which: covered bonds</t>
  </si>
  <si>
    <t>of which: asset-backed securities</t>
  </si>
  <si>
    <t>of which: issued by general governments</t>
  </si>
  <si>
    <t>of which: issued by financial corporations</t>
  </si>
  <si>
    <t>of which: issued by non-financial corporations</t>
  </si>
  <si>
    <t>Other assets</t>
  </si>
  <si>
    <t>Collateral received</t>
  </si>
  <si>
    <t>Encumbered</t>
  </si>
  <si>
    <t>Unencumbered</t>
  </si>
  <si>
    <t>Fair value of encumbered collateral received or own debt securities issued</t>
  </si>
  <si>
    <t>of which notionally eligible EHQLA and HQLA</t>
  </si>
  <si>
    <t>Collateral received by the reporting institution</t>
  </si>
  <si>
    <t>Loans on demand</t>
  </si>
  <si>
    <t>Loans and advances other than loans on demand</t>
  </si>
  <si>
    <t>Other collateral received</t>
  </si>
  <si>
    <t>Own debt securities issued other than own covered bonds or asset-backed securities</t>
  </si>
  <si>
    <t>Own covered bonds and asset-backed securities issued and not yet pledged</t>
  </si>
  <si>
    <t xml:space="preserve">Total assets, collateral received and own debt securities issued </t>
  </si>
  <si>
    <t>Sources of encumbrance</t>
  </si>
  <si>
    <t>Matching liabilities, contingent liabilities or securities lent</t>
  </si>
  <si>
    <t>Assets, collateral received and own debt securities issued other than covered bonds and ABSs encumbered</t>
  </si>
  <si>
    <t>Carrying amount of selected financial liabilities</t>
  </si>
  <si>
    <t>of which: covered bonds issued</t>
  </si>
  <si>
    <t xml:space="preserve">Table 68 LCR sub-components
</t>
  </si>
  <si>
    <t>Combined</t>
  </si>
  <si>
    <t>Unweighted value</t>
  </si>
  <si>
    <t>Weighted value</t>
  </si>
  <si>
    <t>Liquid assets level 1</t>
  </si>
  <si>
    <t>Liquid assets level 2</t>
  </si>
  <si>
    <t>Cap on level 2</t>
  </si>
  <si>
    <t>A. Liquid assets total</t>
  </si>
  <si>
    <t>Other funding obligations</t>
  </si>
  <si>
    <t xml:space="preserve">B. Cash outflows total </t>
  </si>
  <si>
    <t>Limit on inflows</t>
  </si>
  <si>
    <t>C. Cash inflows total</t>
  </si>
  <si>
    <r>
      <t>Liquidity coverage ratio [A/(B-C)]</t>
    </r>
    <r>
      <rPr>
        <vertAlign val="superscript"/>
        <sz val="9"/>
        <color rgb="FF000000"/>
        <rFont val="Nordea Sans Large"/>
        <family val="3"/>
      </rPr>
      <t>1</t>
    </r>
  </si>
  <si>
    <r>
      <rPr>
        <vertAlign val="superscript"/>
        <sz val="8"/>
        <color theme="1"/>
        <rFont val="Nordea Sans Large"/>
        <family val="3"/>
      </rPr>
      <t>1</t>
    </r>
    <r>
      <rPr>
        <sz val="8"/>
        <color theme="1"/>
        <rFont val="Nordea Sans Large"/>
        <family val="3"/>
      </rPr>
      <t>Liquidity Coverage Ratio (LCR) according to EBA Delegated Regulation (EU) 2015/61</t>
    </r>
  </si>
  <si>
    <r>
      <rPr>
        <sz val="9"/>
        <color rgb="FF074EA2"/>
        <rFont val="Nordea Sans Large"/>
        <family val="3"/>
      </rPr>
      <t>Table 69 Liquidity buffer split by type of asset and currency</t>
    </r>
    <r>
      <rPr>
        <sz val="9"/>
        <color rgb="FF0000A0"/>
        <rFont val="Nordea Sans Large"/>
        <family val="3"/>
      </rPr>
      <t xml:space="preserve">
</t>
    </r>
  </si>
  <si>
    <t>Currency distribution, market values in EURbn</t>
  </si>
  <si>
    <t>Type of asset</t>
  </si>
  <si>
    <r>
      <t>Level 1 Assets</t>
    </r>
    <r>
      <rPr>
        <vertAlign val="superscript"/>
        <sz val="9"/>
        <color rgb="FF000000"/>
        <rFont val="Nordea Sans Large"/>
        <family val="3"/>
      </rPr>
      <t>1</t>
    </r>
  </si>
  <si>
    <t>Cash and balances with central banks</t>
  </si>
  <si>
    <t>Securities issued or guaranteed by sovereigns, central banks or multilateral development banks</t>
  </si>
  <si>
    <t>Securities issued or guaranteed by municipalities or other public sector entities</t>
  </si>
  <si>
    <r>
      <t>Level 2 Assets</t>
    </r>
    <r>
      <rPr>
        <vertAlign val="superscript"/>
        <sz val="9"/>
        <color rgb="FF000000"/>
        <rFont val="Nordea Sans Large"/>
        <family val="3"/>
      </rPr>
      <t>1</t>
    </r>
  </si>
  <si>
    <t>Other level 2 assets</t>
  </si>
  <si>
    <t>Total (according to Nordea definition)</t>
  </si>
  <si>
    <t>Balances with other banks</t>
  </si>
  <si>
    <t>Covered bonds issued by the own bank or related unit</t>
  </si>
  <si>
    <r>
      <t>All other securities</t>
    </r>
    <r>
      <rPr>
        <vertAlign val="superscript"/>
        <sz val="9"/>
        <color theme="1"/>
        <rFont val="Nordea Sans Large"/>
        <family val="3"/>
      </rPr>
      <t>2</t>
    </r>
  </si>
  <si>
    <t>Total (including other liquid assets)</t>
  </si>
  <si>
    <r>
      <rPr>
        <vertAlign val="superscript"/>
        <sz val="8"/>
        <color theme="1"/>
        <rFont val="Calibri"/>
        <family val="2"/>
      </rPr>
      <t>1</t>
    </r>
    <r>
      <rPr>
        <sz val="8"/>
        <color theme="1"/>
        <rFont val="Calibri"/>
        <family val="2"/>
      </rPr>
      <t xml:space="preserve"> Level 1 &amp; Level 2 assets according to EBA LCR Delegated Act</t>
    </r>
  </si>
  <si>
    <r>
      <rPr>
        <vertAlign val="superscript"/>
        <sz val="8"/>
        <color theme="1"/>
        <rFont val="Calibri"/>
        <family val="2"/>
      </rPr>
      <t>2</t>
    </r>
    <r>
      <rPr>
        <sz val="8"/>
        <color theme="1"/>
        <rFont val="Calibri"/>
        <family val="2"/>
      </rPr>
      <t xml:space="preserve"> All other unencumbered securities held by TALM</t>
    </r>
  </si>
  <si>
    <r>
      <rPr>
        <sz val="9"/>
        <color rgb="FF074EA2"/>
        <rFont val="Calibri"/>
        <family val="2"/>
      </rPr>
      <t>Table 70 Historical quarterly development of the liquidity buffer</t>
    </r>
    <r>
      <rPr>
        <b/>
        <sz val="9"/>
        <color rgb="FF0000A0"/>
        <rFont val="Calibri"/>
        <family val="2"/>
      </rPr>
      <t xml:space="preserve">
</t>
    </r>
    <r>
      <rPr>
        <sz val="9"/>
        <rFont val="Calibri"/>
        <family val="2"/>
      </rPr>
      <t>Liquidity buffer remained on strong level throughout 2020. The exposure is focused on Nordic and core (EUR &amp; USD) central bank cash, government bonds and Nordic covered bonds.</t>
    </r>
    <r>
      <rPr>
        <sz val="9"/>
        <color rgb="FF0000A0"/>
        <rFont val="Calibri"/>
        <family val="2"/>
      </rPr>
      <t xml:space="preserve">
</t>
    </r>
  </si>
  <si>
    <r>
      <rPr>
        <vertAlign val="superscript"/>
        <sz val="8"/>
        <color theme="1"/>
        <rFont val="Calibri"/>
        <family val="2"/>
      </rPr>
      <t>1</t>
    </r>
    <r>
      <rPr>
        <sz val="8"/>
        <color theme="1"/>
        <rFont val="Calibri"/>
        <family val="2"/>
      </rPr>
      <t>Level 1 &amp; Level 2 assets according to EBA LCR Delegated Act</t>
    </r>
  </si>
  <si>
    <r>
      <rPr>
        <vertAlign val="superscript"/>
        <sz val="8"/>
        <color theme="1"/>
        <rFont val="Calibri"/>
        <family val="2"/>
      </rPr>
      <t>2</t>
    </r>
    <r>
      <rPr>
        <sz val="8"/>
        <color theme="1"/>
        <rFont val="Calibri"/>
        <family val="2"/>
      </rPr>
      <t>All other unencumbered securities held by TALM</t>
    </r>
  </si>
  <si>
    <r>
      <t>Table 71 Net Stable Funding Ratio</t>
    </r>
    <r>
      <rPr>
        <sz val="9"/>
        <color rgb="FF0000A0"/>
        <rFont val="Nordea Sans Large"/>
        <family val="3"/>
      </rPr>
      <t xml:space="preserve">
</t>
    </r>
  </si>
  <si>
    <t>Available stable funding</t>
  </si>
  <si>
    <t>Required stable funding</t>
  </si>
  <si>
    <t>Net stable funding</t>
  </si>
  <si>
    <r>
      <t>Net Stable Funding Ratio (NSFR)</t>
    </r>
    <r>
      <rPr>
        <vertAlign val="superscript"/>
        <sz val="9"/>
        <color rgb="FF000000"/>
        <rFont val="Nordea Sans Large"/>
        <family val="3"/>
      </rPr>
      <t>1</t>
    </r>
  </si>
  <si>
    <r>
      <rPr>
        <vertAlign val="superscript"/>
        <sz val="8"/>
        <color theme="1"/>
        <rFont val="Nordea Sans Large"/>
        <family val="3"/>
      </rPr>
      <t>1</t>
    </r>
    <r>
      <rPr>
        <sz val="8"/>
        <color theme="1"/>
        <rFont val="Nordea Sans Large"/>
        <family val="3"/>
      </rPr>
      <t>According to CRR2 regulation</t>
    </r>
  </si>
  <si>
    <r>
      <rPr>
        <sz val="9"/>
        <color rgb="FF074EA2"/>
        <rFont val="Nordea Sans Large"/>
        <family val="3"/>
      </rPr>
      <t>Table 72 Funding sources</t>
    </r>
    <r>
      <rPr>
        <sz val="9"/>
        <color rgb="FF0000A0"/>
        <rFont val="Nordea Sans Large"/>
        <family val="3"/>
      </rPr>
      <t xml:space="preserve">
</t>
    </r>
    <r>
      <rPr>
        <sz val="9"/>
        <rFont val="Nordea Sans Large"/>
        <family val="3"/>
      </rPr>
      <t xml:space="preserve">During 2020, which was featured by Covid-19, Nordea continued to benefit from its prudent liquidity risk management, in terms of maintaining a diversified and strong funding base and a diversified liquidity buffer. As of year-end 2020, the total volume utilised under CD &amp; CP programmes was EUR 33.7bn with an average maturity of 0.4 years. The total volume under long-term programmes was EUR 147.6bn with an average maturity of 6.8 years.
</t>
    </r>
  </si>
  <si>
    <t>Liability type</t>
  </si>
  <si>
    <t>Interest rate base</t>
  </si>
  <si>
    <t>Average maturity (years)</t>
  </si>
  <si>
    <t>Deposits by credit institutions</t>
  </si>
  <si>
    <t xml:space="preserve">   - shorter than 3 months </t>
  </si>
  <si>
    <t>Euribor, etc.</t>
  </si>
  <si>
    <t xml:space="preserve">   - longer than 3 months</t>
  </si>
  <si>
    <t>Deposits and borrowings from the public</t>
  </si>
  <si>
    <t xml:space="preserve">   - Deposits on demand</t>
  </si>
  <si>
    <t>Administrative</t>
  </si>
  <si>
    <t xml:space="preserve">   - Other deposits</t>
  </si>
  <si>
    <t>Debt securities in issue</t>
  </si>
  <si>
    <t xml:space="preserve">   - Certificates of deposits</t>
  </si>
  <si>
    <t xml:space="preserve">   - Commercial papers</t>
  </si>
  <si>
    <t xml:space="preserve">   - Mortgage covered bond loans</t>
  </si>
  <si>
    <t>Fixed rate, market-based</t>
  </si>
  <si>
    <t xml:space="preserve">   - Other bond loans</t>
  </si>
  <si>
    <t>Other non-interest bearing items</t>
  </si>
  <si>
    <t>Subordinated debentures</t>
  </si>
  <si>
    <t xml:space="preserve">   - Tier 2 subordinated debenture loans</t>
  </si>
  <si>
    <t xml:space="preserve">   - Additional Tier 1 subordinated debenture loans (undated)</t>
  </si>
  <si>
    <t>Liabilities to policyholders</t>
  </si>
  <si>
    <t>Total, including life insurance operations</t>
  </si>
  <si>
    <t xml:space="preserve">   - Dated subordinated debenture loans</t>
  </si>
  <si>
    <t xml:space="preserve">   - Undated and other subordinated debenture loans</t>
  </si>
  <si>
    <r>
      <rPr>
        <sz val="9"/>
        <color rgb="FF074EA2"/>
        <rFont val="Calibri"/>
        <family val="2"/>
      </rPr>
      <t>Table 73 Assets and liabilities split by currency</t>
    </r>
    <r>
      <rPr>
        <b/>
        <sz val="9"/>
        <color rgb="FF0000A0"/>
        <rFont val="Calibri"/>
        <family val="2"/>
      </rPr>
      <t xml:space="preserve">
</t>
    </r>
    <r>
      <rPr>
        <sz val="9"/>
        <rFont val="Calibri"/>
        <family val="2"/>
      </rPr>
      <t>Nordea Group's loan portfolio remained focused on four Nordic markets. A strong and diversified funding base was maintained across all main currencies throughout 2020.</t>
    </r>
  </si>
  <si>
    <t>2020, EURbn</t>
  </si>
  <si>
    <t>Not distributed</t>
  </si>
  <si>
    <t xml:space="preserve">Cash balances with central banks </t>
  </si>
  <si>
    <t>Loans to the public</t>
  </si>
  <si>
    <t>Loans to credit institutions</t>
  </si>
  <si>
    <t>Interest-bearing securities including treasury bills</t>
  </si>
  <si>
    <t>Total assets</t>
  </si>
  <si>
    <t>- of which CDs with original maturity less than 1 year</t>
  </si>
  <si>
    <t>- of which CPs with original maturity less than 1 year</t>
  </si>
  <si>
    <t>- of which CD &amp; CPs with original maturity over 1 year</t>
  </si>
  <si>
    <t>- of which covered bonds</t>
  </si>
  <si>
    <t>- of which other bonds</t>
  </si>
  <si>
    <t>Subordinated liabilities</t>
  </si>
  <si>
    <t>Other liabilities</t>
  </si>
  <si>
    <t>Total liabilities and equity</t>
  </si>
  <si>
    <t>Position not reported on the balance sheet</t>
  </si>
  <si>
    <t>Net position, currencies</t>
  </si>
  <si>
    <r>
      <rPr>
        <sz val="9"/>
        <color rgb="FF074EA2"/>
        <rFont val="Calibri"/>
        <family val="2"/>
      </rPr>
      <t>Table 74 Maturity analysis for assets and liabilities</t>
    </r>
    <r>
      <rPr>
        <sz val="9"/>
        <rFont val="Calibri"/>
        <family val="2"/>
      </rPr>
      <t xml:space="preserve">
Maturity analysis is based on both contractual and behavioural information of remaining maturity of items. Amortisations are included in time bucket corresponding the estimated cash flow date. Time bucket ‘Not specified’ includes items which are lacking specific timing of cash flows.</t>
    </r>
    <r>
      <rPr>
        <sz val="9"/>
        <color rgb="FF0000A0"/>
        <rFont val="Calibri"/>
        <family val="2"/>
      </rPr>
      <t xml:space="preserve">
</t>
    </r>
  </si>
  <si>
    <t>&lt;1 months</t>
  </si>
  <si>
    <t>1-3 months</t>
  </si>
  <si>
    <t>3-12 months</t>
  </si>
  <si>
    <t>1-2 years</t>
  </si>
  <si>
    <t>2-5 years</t>
  </si>
  <si>
    <t>5-10 years</t>
  </si>
  <si>
    <t>&gt;10 years</t>
  </si>
  <si>
    <t>Not specified</t>
  </si>
  <si>
    <t xml:space="preserve">  - of which repos</t>
  </si>
  <si>
    <t>2019, EURbn</t>
  </si>
  <si>
    <r>
      <rPr>
        <sz val="9"/>
        <color rgb="FF074EA2"/>
        <rFont val="Calibri"/>
        <family val="2"/>
      </rPr>
      <t xml:space="preserve">Table 75 Maturity analysis of assets and liabilities, split by currency </t>
    </r>
    <r>
      <rPr>
        <b/>
        <sz val="9"/>
        <color rgb="FF0000A0"/>
        <rFont val="Calibri"/>
        <family val="2"/>
      </rPr>
      <t xml:space="preserve">
</t>
    </r>
    <r>
      <rPr>
        <sz val="9"/>
        <rFont val="Calibri"/>
        <family val="2"/>
      </rPr>
      <t>During 2020, Nordea continued to benefit from its prudent liquidity risk management, in terms of maintaining a diversified and strong funding base and a diversified liquidity buffer in all of the main currencies.</t>
    </r>
  </si>
  <si>
    <r>
      <t xml:space="preserve"> Maturity analysis of assets and liabilities, split by currency
</t>
    </r>
    <r>
      <rPr>
        <sz val="9"/>
        <color theme="0"/>
        <rFont val="Calibri"/>
        <family val="2"/>
      </rPr>
      <t xml:space="preserve">
</t>
    </r>
  </si>
  <si>
    <t>Interest-bearing securities incl. Treasury bills</t>
  </si>
  <si>
    <t>Issued CDs with original maturity less than 1 year</t>
  </si>
  <si>
    <t>Issued CPs with original maturity less than 1 year</t>
  </si>
  <si>
    <t>Issued CD &amp; CPs with original maturity over 1 year</t>
  </si>
  <si>
    <t>Issued covered bonds</t>
  </si>
  <si>
    <t>Issued other bonds</t>
  </si>
  <si>
    <t>Derivatives, net inflows/outflows</t>
  </si>
  <si>
    <t>Other currencies</t>
  </si>
  <si>
    <t xml:space="preserve">Table 76 EU LI 1: Differences between accounting and regulatory scopes of consolidation and the mapping of financial statement categories with regulatory risk categories
</t>
  </si>
  <si>
    <t>Carrying values as reported in published financial statements</t>
  </si>
  <si>
    <r>
      <t xml:space="preserve">Carrying values under scope of regulatory consolidation </t>
    </r>
    <r>
      <rPr>
        <vertAlign val="superscript"/>
        <sz val="8"/>
        <color rgb="FF074EA2"/>
        <rFont val="Nordea Sans Large"/>
        <family val="3"/>
      </rPr>
      <t>1</t>
    </r>
  </si>
  <si>
    <t>Carrying values of items</t>
  </si>
  <si>
    <t>Subject to the credit risk framework</t>
  </si>
  <si>
    <t>Subject to the counterparty credit risk framework</t>
  </si>
  <si>
    <t>Subject to the securitisation framework</t>
  </si>
  <si>
    <t>Subject to the market risk framework</t>
  </si>
  <si>
    <r>
      <t>Not subject to capital requirements or subject to deduction from capital</t>
    </r>
    <r>
      <rPr>
        <vertAlign val="superscript"/>
        <sz val="8"/>
        <color rgb="FF074EA2"/>
        <rFont val="Nordea Sans Large"/>
        <family val="3"/>
      </rPr>
      <t>2</t>
    </r>
  </si>
  <si>
    <t>Assets</t>
  </si>
  <si>
    <t>Loans to central banks</t>
  </si>
  <si>
    <t>Interest bearing securities</t>
  </si>
  <si>
    <t>Financial instruments pledged as collateral</t>
  </si>
  <si>
    <t>Shares</t>
  </si>
  <si>
    <t>Assets in pooled schemes and unit-linked investment contracts</t>
  </si>
  <si>
    <t>Fair value changes of the hedged items in portfolio hedge of interest rate riks</t>
  </si>
  <si>
    <t>Investments in associated undertakings and joint ventures</t>
  </si>
  <si>
    <t>Properties and equipment</t>
  </si>
  <si>
    <t>Investment properties</t>
  </si>
  <si>
    <t>Current tax assets</t>
  </si>
  <si>
    <t>Retirement benefit assets</t>
  </si>
  <si>
    <t>Prepaid expenses and accrued income</t>
  </si>
  <si>
    <t>Assets held for sale</t>
  </si>
  <si>
    <t>Liabilities</t>
  </si>
  <si>
    <t>Deposits in pooled schemes and unit-linked investment contracts</t>
  </si>
  <si>
    <t>Fair value changes of  the hedged items in portfolio hedge of interest rate risk</t>
  </si>
  <si>
    <t>Current tax liabilities</t>
  </si>
  <si>
    <t>Accrued expenses and prepaid income</t>
  </si>
  <si>
    <t>Deffered tax liabilites</t>
  </si>
  <si>
    <t>Retirement benefit obligations</t>
  </si>
  <si>
    <t>Liabilities held for sale</t>
  </si>
  <si>
    <t>Total equity</t>
  </si>
  <si>
    <t>Total liabilities</t>
  </si>
  <si>
    <r>
      <rPr>
        <vertAlign val="superscript"/>
        <sz val="8"/>
        <color theme="1"/>
        <rFont val="Nordea Sans Large"/>
        <family val="3"/>
      </rPr>
      <t>1</t>
    </r>
    <r>
      <rPr>
        <sz val="8"/>
        <color theme="1"/>
        <rFont val="Nordea Sans Large"/>
        <family val="3"/>
      </rPr>
      <t xml:space="preserve"> The amounts shown in column b do not always equal the sum of the amounts shown in the remaining columns (c to g) of the table, since there are items that attract capital charges according to more than one risk category framework. These items are derivatives and repurchase agreements which are shown in the market risk and counterparty credit risk framework.</t>
    </r>
  </si>
  <si>
    <r>
      <rPr>
        <vertAlign val="superscript"/>
        <sz val="8"/>
        <color theme="1"/>
        <rFont val="Nordea Sans Large"/>
        <family val="3"/>
      </rPr>
      <t>2</t>
    </r>
    <r>
      <rPr>
        <sz val="8"/>
        <color theme="1"/>
        <rFont val="Nordea Sans Large"/>
        <family val="3"/>
      </rPr>
      <t xml:space="preserve"> Provisions for loans are shown in the column g as negative values.</t>
    </r>
  </si>
  <si>
    <t>Table 77 Mapping of own funds to the balance sheet</t>
  </si>
  <si>
    <r>
      <t>Nordea Group</t>
    </r>
    <r>
      <rPr>
        <vertAlign val="superscript"/>
        <sz val="8"/>
        <color theme="8" tint="-0.249977111117893"/>
        <rFont val="Nordea Sans Large"/>
        <family val="3"/>
      </rPr>
      <t>1</t>
    </r>
  </si>
  <si>
    <t>Non-CRR companies</t>
  </si>
  <si>
    <r>
      <t>Nordea consolidated situation</t>
    </r>
    <r>
      <rPr>
        <vertAlign val="superscript"/>
        <sz val="8"/>
        <color theme="8" tint="-0.249977111117893"/>
        <rFont val="Nordea Sans Large"/>
        <family val="3"/>
      </rPr>
      <t>2</t>
    </r>
  </si>
  <si>
    <t>Row in disclosure template</t>
  </si>
  <si>
    <t xml:space="preserve"> - of which: Goodwill and other intangible assets</t>
  </si>
  <si>
    <t>- of which: Deferred tax assets that rely on future profitability excluding those arising from temporary differences</t>
  </si>
  <si>
    <r>
      <t>10</t>
    </r>
    <r>
      <rPr>
        <vertAlign val="superscript"/>
        <sz val="8"/>
        <color indexed="12"/>
        <rFont val="Nordea Sans Large"/>
        <family val="3"/>
      </rPr>
      <t>3)</t>
    </r>
  </si>
  <si>
    <t>- of which: Retirement benefit assets net of tax</t>
  </si>
  <si>
    <t>Deferred tax liabilities</t>
  </si>
  <si>
    <t>- of which: Deductible Deferred tax liabilities associated with Deferred tax assets that rely on future profitability and do not arise from temporary differences</t>
  </si>
  <si>
    <r>
      <t xml:space="preserve"> 10</t>
    </r>
    <r>
      <rPr>
        <vertAlign val="superscript"/>
        <sz val="8"/>
        <color indexed="12"/>
        <rFont val="Nordea Sans Large"/>
        <family val="3"/>
      </rPr>
      <t>3)</t>
    </r>
  </si>
  <si>
    <t>- of which: AT1 Capital instruments and the related share ­premium accounts</t>
  </si>
  <si>
    <t xml:space="preserve">- of which: Amount of qualifying items referred to in Article 484 (4) and the related share premium accounts subject to phase out from AT1 </t>
  </si>
  <si>
    <t>- of which: Direct and indirect holdings by an institution of own AT1 instruments</t>
  </si>
  <si>
    <t>- of which: T2 Capital instruments and the related share ­premium accounts</t>
  </si>
  <si>
    <t xml:space="preserve">- of which: Amount of qualifying items referred to in Article 484 (5) and the related share premium accounts subject to phase out from T2 </t>
  </si>
  <si>
    <t>- of which: Direct and indirect holdings by an institution of own T2 instruments and subordinated loans (negative Amount)</t>
  </si>
  <si>
    <t>Share capital</t>
  </si>
  <si>
    <t>Share premium reserve</t>
  </si>
  <si>
    <t>- of which: Capital instruments and the related share ­premium accounts</t>
  </si>
  <si>
    <t>- of which: Retained earnings</t>
  </si>
  <si>
    <t>Other reserves</t>
  </si>
  <si>
    <t>- of which: Accumulated other comprehensive income</t>
  </si>
  <si>
    <t>- of which: Fair value reserves related to gains or losses on cash flow hedges</t>
  </si>
  <si>
    <t>Retained earnings net of proposed dividend</t>
  </si>
  <si>
    <t>- of which: Profit/loss for the year</t>
  </si>
  <si>
    <t>5a</t>
  </si>
  <si>
    <t>- of which: Capital loan included in AT1 Capital</t>
  </si>
  <si>
    <t>- of which: Direct holdings by an institution of own CET1 instruments (negative Amount)</t>
  </si>
  <si>
    <r>
      <rPr>
        <vertAlign val="superscript"/>
        <sz val="8"/>
        <color rgb="FF000000"/>
        <rFont val="Nordea Sans Large"/>
        <family val="3"/>
      </rPr>
      <t>1</t>
    </r>
    <r>
      <rPr>
        <sz val="8"/>
        <color rgb="FF000000"/>
        <rFont val="Nordea Sans Large"/>
        <family val="3"/>
      </rPr>
      <t xml:space="preserve"> Nordea Group is the accounting group as disclosed in the Annual Report</t>
    </r>
  </si>
  <si>
    <r>
      <rPr>
        <vertAlign val="superscript"/>
        <sz val="8"/>
        <color rgb="FF000000"/>
        <rFont val="Nordea Sans Large"/>
        <family val="3"/>
      </rPr>
      <t>2</t>
    </r>
    <r>
      <rPr>
        <sz val="8"/>
        <color rgb="FF000000"/>
        <rFont val="Nordea Sans Large"/>
        <family val="3"/>
      </rPr>
      <t xml:space="preserve"> Nordea consolidated situation in accordance with CRR</t>
    </r>
  </si>
  <si>
    <r>
      <rPr>
        <vertAlign val="superscript"/>
        <sz val="8"/>
        <color rgb="FF000000"/>
        <rFont val="Nordea Sans Large"/>
        <family val="3"/>
      </rPr>
      <t>3</t>
    </r>
    <r>
      <rPr>
        <sz val="8"/>
        <color rgb="FF000000"/>
        <rFont val="Nordea Sans Large"/>
        <family val="3"/>
      </rPr>
      <t xml:space="preserve"> Deferred tax assets that rely on future profitability and do not arise from temporary differences net of associated tax liabilities.</t>
    </r>
  </si>
  <si>
    <r>
      <t xml:space="preserve">Table 78 EU LI 2: Main sources of differences between regulatory exposure amounts and carrying values in financial statements
</t>
    </r>
    <r>
      <rPr>
        <sz val="9"/>
        <rFont val="Nordea Sans Large"/>
        <family val="3"/>
      </rPr>
      <t xml:space="preserve">The following table provides information regarding the main sources of differences between the accounting carrying values and regulatory exposures. Additionally, off-balance sheet amounts are included in the exposure amounts considered for regulatory purposes, while the items are subject to deductions from capital are not risk weighted and are thus excluded from the table below. </t>
    </r>
  </si>
  <si>
    <t>Items subject to:</t>
  </si>
  <si>
    <r>
      <t>Total</t>
    </r>
    <r>
      <rPr>
        <vertAlign val="superscript"/>
        <sz val="9"/>
        <color rgb="FF074EA2"/>
        <rFont val="Nordea Sans Large"/>
        <family val="3"/>
      </rPr>
      <t>1</t>
    </r>
  </si>
  <si>
    <t>Credit risk framework</t>
  </si>
  <si>
    <t>Counterparty credit risk framework</t>
  </si>
  <si>
    <r>
      <t xml:space="preserve">Securitisation framework </t>
    </r>
    <r>
      <rPr>
        <vertAlign val="superscript"/>
        <sz val="9"/>
        <color rgb="FF074EA2"/>
        <rFont val="Nordea Sans Large"/>
        <family val="3"/>
      </rPr>
      <t>2,3</t>
    </r>
  </si>
  <si>
    <r>
      <t>Market risk framework</t>
    </r>
    <r>
      <rPr>
        <vertAlign val="superscript"/>
        <sz val="9"/>
        <color rgb="FF074EA2"/>
        <rFont val="Nordea Sans Large"/>
        <family val="3"/>
      </rPr>
      <t>4</t>
    </r>
  </si>
  <si>
    <t>Assets carrying value amount under the scope of regulatory consolidation (as per template EU LI 1)</t>
  </si>
  <si>
    <t>Liabilities carrying amount under the regulatory scope of consolidation (as per template EU LI1)</t>
  </si>
  <si>
    <t xml:space="preserve">Total net amount under the regulatory scope of consolidation </t>
  </si>
  <si>
    <t>Off-balance sheet amounts (pre CRM and CCF)</t>
  </si>
  <si>
    <t>Differences due to different netting rules</t>
  </si>
  <si>
    <t>Differences due to considerations for provisions in Standardised Approach</t>
  </si>
  <si>
    <t>Differences due to regulatory future exposures</t>
  </si>
  <si>
    <t>Differences due to credit mitigation techniques (CRMs), with substitution effects on the exposure</t>
  </si>
  <si>
    <t>Differences due to Credit Conversion Factor (CCF)</t>
  </si>
  <si>
    <t>Differences due to the use of financial collateral in Standardised Approach</t>
  </si>
  <si>
    <t>Other differences not stated above</t>
  </si>
  <si>
    <t>Exposure amounts considered for regulatory purposes</t>
  </si>
  <si>
    <r>
      <rPr>
        <vertAlign val="superscript"/>
        <sz val="8"/>
        <rFont val="Nordea Sans Large"/>
        <family val="3"/>
      </rPr>
      <t>1</t>
    </r>
    <r>
      <rPr>
        <sz val="8"/>
        <rFont val="Nordea Sans Large"/>
        <family val="3"/>
      </rPr>
      <t xml:space="preserve"> Total values in column a may not equal the sum of the remaining columns in this table (b to e) as certain items are treated under both the counterparty credit risk as well as the market risk framework (as per template EU LI 1). </t>
    </r>
  </si>
  <si>
    <r>
      <rPr>
        <vertAlign val="superscript"/>
        <sz val="8"/>
        <rFont val="Nordea Sans Large"/>
        <family val="3"/>
      </rPr>
      <t>2</t>
    </r>
    <r>
      <rPr>
        <sz val="8"/>
        <rFont val="Nordea Sans Large"/>
        <family val="3"/>
      </rPr>
      <t xml:space="preserve"> As Nordea's securitisation position is synthetic, all is classified as on-balance according to the securitisation framework. But as the securitisation is including e.g. loan promises, an off-balance part is deducted, stemming from adjustments related to Credit Conversion Factors (CCFs).</t>
    </r>
  </si>
  <si>
    <r>
      <rPr>
        <vertAlign val="superscript"/>
        <sz val="8"/>
        <rFont val="Nordea Sans Large"/>
        <family val="3"/>
      </rPr>
      <t>3</t>
    </r>
    <r>
      <rPr>
        <sz val="8"/>
        <rFont val="Nordea Sans Large"/>
        <family val="3"/>
      </rPr>
      <t xml:space="preserve"> Sponsor activities are not included in the table above (although are included in the Securitisation chapter).</t>
    </r>
  </si>
  <si>
    <r>
      <rPr>
        <vertAlign val="superscript"/>
        <sz val="8"/>
        <rFont val="Nordea Sans Large"/>
        <family val="3"/>
      </rPr>
      <t>4</t>
    </r>
    <r>
      <rPr>
        <sz val="8"/>
        <rFont val="Nordea Sans Large"/>
        <family val="3"/>
      </rPr>
      <t xml:space="preserve"> Exposure at default is not calculated under the market risk framework, resulting in a difference between carrying values and exposure amounts considered for regulatory purposes. Therefore the total amount of carrying values according to the market risk framework is deducted in the final line Other differences not stated above.</t>
    </r>
  </si>
  <si>
    <t>Table 79 Transitional own funds disclosure template</t>
  </si>
  <si>
    <t>(A) Amount at disclosure date</t>
  </si>
  <si>
    <t>(B) regulation (EU) no 575/2013 article reference</t>
  </si>
  <si>
    <t xml:space="preserve">(C) Amounts subject to pre-regulation treatment or prescribed residual amount of regulation, (EU) no 575/2013 </t>
  </si>
  <si>
    <t>Common Equity Tier 1 capital: instruments and reserves</t>
  </si>
  <si>
    <t xml:space="preserve">Capital instruments and the related share premium accounts </t>
  </si>
  <si>
    <t xml:space="preserve">26 (1), 27, 28, 29, EBA list 26 (3) </t>
  </si>
  <si>
    <t xml:space="preserve">of which: Instrument type 1 </t>
  </si>
  <si>
    <t xml:space="preserve">EBA list 26 (3) </t>
  </si>
  <si>
    <t xml:space="preserve">of which: Instrument type 2 </t>
  </si>
  <si>
    <t xml:space="preserve">of which: Instrument type 3 </t>
  </si>
  <si>
    <t xml:space="preserve">Retained earnings </t>
  </si>
  <si>
    <t xml:space="preserve">26 (1) (c) </t>
  </si>
  <si>
    <t xml:space="preserve">Accumulated other comprehensive income (and other reserves, to include unrealised gains and losses under the applicable accounting standards) </t>
  </si>
  <si>
    <t xml:space="preserve">26 (1) </t>
  </si>
  <si>
    <t xml:space="preserve">3a </t>
  </si>
  <si>
    <t xml:space="preserve">Funds for general banking risk </t>
  </si>
  <si>
    <t xml:space="preserve">26 (1) (f) </t>
  </si>
  <si>
    <t xml:space="preserve">Amount of qualifying items referred to in Article 484 (3) and the related share premium accounts subject to phase out from CET1 </t>
  </si>
  <si>
    <t xml:space="preserve">486 (2) </t>
  </si>
  <si>
    <t xml:space="preserve">Public sector capital injections grandfathered until 1 January 2018 </t>
  </si>
  <si>
    <t xml:space="preserve">483 (2) </t>
  </si>
  <si>
    <t xml:space="preserve">Minority Interests (amount allowed in consolidated CET1) </t>
  </si>
  <si>
    <t xml:space="preserve">84, 479, 480 </t>
  </si>
  <si>
    <t xml:space="preserve">5a </t>
  </si>
  <si>
    <t xml:space="preserve">Independently reviewed interim profits net of any foreseeable charge or dividend </t>
  </si>
  <si>
    <t xml:space="preserve">26 (2) </t>
  </si>
  <si>
    <t xml:space="preserve">Common Equity Tier 1 (CET1) capital before regulatory adjustments </t>
  </si>
  <si>
    <t xml:space="preserve">Common Equity Tier 1 (CET1) capital: regulatory adjustments </t>
  </si>
  <si>
    <t xml:space="preserve">Additional value adjustments (negative amount) </t>
  </si>
  <si>
    <t xml:space="preserve">34, 105 </t>
  </si>
  <si>
    <t xml:space="preserve">Intangible assets (net of related tax liability) (negative amount) </t>
  </si>
  <si>
    <t xml:space="preserve">36 (1) (b), 37, 472 (4) </t>
  </si>
  <si>
    <t xml:space="preserve">Empty Set in the EU </t>
  </si>
  <si>
    <t>NA</t>
  </si>
  <si>
    <t xml:space="preserve">Deferred tax assets that rely on future profitability excluding those arising from temporary differences (net of related tax liability where the conditions in Article 38 (3) are met) (negative amount) </t>
  </si>
  <si>
    <t xml:space="preserve">36 (1) (c), 38, 472 (5) </t>
  </si>
  <si>
    <t xml:space="preserve">Fair value reserves related to gains or losses on cash flow hedges </t>
  </si>
  <si>
    <t xml:space="preserve">33 (a) </t>
  </si>
  <si>
    <t xml:space="preserve">Negative amounts resulting from the calculation of expected loss amounts </t>
  </si>
  <si>
    <t xml:space="preserve">36 (1) (d), 40, 159, 472 (6) </t>
  </si>
  <si>
    <t xml:space="preserve">Any increase in equity that results from securitised assets (negative amount) </t>
  </si>
  <si>
    <t xml:space="preserve">32 (1) </t>
  </si>
  <si>
    <t xml:space="preserve">Gains or losses on liabilities valued at fair value resulting from changes in own credit standing </t>
  </si>
  <si>
    <t xml:space="preserve">33 (b) </t>
  </si>
  <si>
    <t xml:space="preserve">Defined-benefit pension fund assets (negative amount) </t>
  </si>
  <si>
    <t xml:space="preserve">36 (1) (e) , 41, 472 (7) </t>
  </si>
  <si>
    <t xml:space="preserve">Direct and indirect holdings by an institution of own CET1 instruments (negative amount) </t>
  </si>
  <si>
    <t xml:space="preserve">36 (1) (f), 42, 472 (8) </t>
  </si>
  <si>
    <t xml:space="preserve">Holdings of the CET1 instruments of financial sector entities where those entities have reciprocal cross holdings with the institution designed to inflate artificially the own funds of the institution (negative amount) </t>
  </si>
  <si>
    <t xml:space="preserve">36 (1) (g), 44, 472 (9) </t>
  </si>
  <si>
    <t xml:space="preserve">Direct and indirect holdings by the institution of the CET1 instruments of financial sector entities where the institution does not have a significant investment in those entities (amount above the 10% threshold and net of eligible short positions) (negative amount) </t>
  </si>
  <si>
    <t xml:space="preserve">36 (1) (h), 43, 45, 46, 49 (2) (3), 79, 472 (10) </t>
  </si>
  <si>
    <t xml:space="preserve">Direct, indirect and synthetic holdings by the institution of the CET1 instruments of financial sector entities where the institution has a significant investment in those entities (amount above 10% threshold and net of eligible short positions) (negative amount) </t>
  </si>
  <si>
    <t xml:space="preserve">36 (1) (i), 43, 45, 47, 48 (1) (b), 49 (1) to (3), 79, 470, 472 (11) </t>
  </si>
  <si>
    <t xml:space="preserve">20a </t>
  </si>
  <si>
    <t xml:space="preserve">Exposure amount of the following items which qualify for a RW of 1250%, where the institution opts for the deduction alternative </t>
  </si>
  <si>
    <t xml:space="preserve">36 (1) (k) </t>
  </si>
  <si>
    <t xml:space="preserve">20b </t>
  </si>
  <si>
    <t xml:space="preserve">of which: qualifying holdings outside the financial sector (negative amount) </t>
  </si>
  <si>
    <t xml:space="preserve">36 (1) (k) (i), 89 to 91 </t>
  </si>
  <si>
    <t xml:space="preserve">20c </t>
  </si>
  <si>
    <t xml:space="preserve">of which: securitisation positions (negative amount) </t>
  </si>
  <si>
    <t>36 (1) (k) (ii)
243 (1) (b)
244 (1) (b) 258</t>
  </si>
  <si>
    <t xml:space="preserve">20d </t>
  </si>
  <si>
    <t xml:space="preserve">of which: free deliveries (negative amount) </t>
  </si>
  <si>
    <t xml:space="preserve">36 (1) (k) (iii), 379 (3) </t>
  </si>
  <si>
    <t xml:space="preserve">Deferred tax assets arising from temporary differences (amount above 10% threshold, net of related tax liability where the conditions in 38 (3) are met) (negative amount) </t>
  </si>
  <si>
    <t xml:space="preserve">36 (1) (c), 38, 48 (1) (a), 470, 472 (5) </t>
  </si>
  <si>
    <t xml:space="preserve">Amount exceeding the 15% threshold (negative amount) </t>
  </si>
  <si>
    <t>48 (1)</t>
  </si>
  <si>
    <t xml:space="preserve">of which: direct and indirect holdings by the institution of the CET1 instruments of financial sector entities where the institution has a significant investment in those entities </t>
  </si>
  <si>
    <t xml:space="preserve">36 (1) (i), 48 (1) (b), 470, 472 (11) </t>
  </si>
  <si>
    <t>of which: deferred tax assets arising from temporary differences</t>
  </si>
  <si>
    <t xml:space="preserve">25a </t>
  </si>
  <si>
    <t xml:space="preserve">Losses for the current financial year (negative amount) </t>
  </si>
  <si>
    <t xml:space="preserve">36 (1) (a), 472 (3) </t>
  </si>
  <si>
    <t xml:space="preserve">25b </t>
  </si>
  <si>
    <t xml:space="preserve">Foreseeable tax charges relating to CET1 items (negative amount) </t>
  </si>
  <si>
    <t xml:space="preserve">36 (1) (l) </t>
  </si>
  <si>
    <t xml:space="preserve">Regulatory adjustments applied to Common Equity Tier 1 in respect of amounts subject to pre-CRR treatment </t>
  </si>
  <si>
    <t xml:space="preserve">26a </t>
  </si>
  <si>
    <t xml:space="preserve">Regulatory adjustments relating to unrealised gains and losses pursuant to Articles 467 and 468 </t>
  </si>
  <si>
    <t>Of which: …filter for unrealised loss on AFS debt instruments</t>
  </si>
  <si>
    <t>Of which: …filter for unrealised loss 2</t>
  </si>
  <si>
    <t>Of which: …filter for unrealised gain on AFS debt instruments</t>
  </si>
  <si>
    <t>Of which: …filter for unrealised gain 2</t>
  </si>
  <si>
    <t xml:space="preserve">26b </t>
  </si>
  <si>
    <t xml:space="preserve">Amount to be deducted from or added to Common Equity Tier 1 capital with regard to additional filters and deductions required pre CRR </t>
  </si>
  <si>
    <t>Of which: …</t>
  </si>
  <si>
    <t xml:space="preserve">Qualifying AT1 deductions that exceed the AT1 capital of the institution (negative amount) </t>
  </si>
  <si>
    <t xml:space="preserve">36 (1) (j) </t>
  </si>
  <si>
    <t xml:space="preserve">Total regulatory adjustments to Common equity 
Tier 1 (CET1) </t>
  </si>
  <si>
    <t xml:space="preserve">Common Equity Tier 1 (CET1) capital </t>
  </si>
  <si>
    <t xml:space="preserve">Additional Tier 1 (AT1) capital: instruments </t>
  </si>
  <si>
    <t>51, 52</t>
  </si>
  <si>
    <t>of which: classified as equity under applicable accounting standards</t>
  </si>
  <si>
    <t>of which: classified as liabilities under applicable accounting standards</t>
  </si>
  <si>
    <t xml:space="preserve">Amount of qualifying items referred to in Article 484 (4) and the related share premium accounts subject to phase out from AT1 </t>
  </si>
  <si>
    <t xml:space="preserve">486 (3) </t>
  </si>
  <si>
    <t xml:space="preserve">483 (3) </t>
  </si>
  <si>
    <t xml:space="preserve">Qualifying Tier 1 capital included in consolidated AT1 capital (including minority interests not included in row 5) issued by subsidiaries and held by third parties </t>
  </si>
  <si>
    <t xml:space="preserve">85, 86, 480 </t>
  </si>
  <si>
    <t>of which: instruments issued by subsidiaries subject to phase out</t>
  </si>
  <si>
    <t xml:space="preserve">Additional Tier 1 (AT1) capital before regulatory adjustments </t>
  </si>
  <si>
    <t xml:space="preserve">Additional Tier 1 (AT1) capital: regulatory adjustments </t>
  </si>
  <si>
    <t xml:space="preserve">Direct and indirect holdings by an institution of own AT1 Instruments (negative amount) </t>
  </si>
  <si>
    <t xml:space="preserve">52 (1) (b), 56 (a), 57, 475 (2) </t>
  </si>
  <si>
    <t xml:space="preserve">Holdings of the AT1 instruments of financial sector entities where those entities have reciprocal cross holdings with the institution designed to inflate artificially the own funds of the institution (negative amount) </t>
  </si>
  <si>
    <t xml:space="preserve">56 (b), 58, 475 (3) </t>
  </si>
  <si>
    <t xml:space="preserve">Direct and indirect holdings of the AT1 instruments of financial sector entities where the institution does not have a significant investment in those entities (amount above the 10% threshold and net of eligible short positions) (negative amount) </t>
  </si>
  <si>
    <t xml:space="preserve">56 (c), 59, 60, 79, 475 (4) </t>
  </si>
  <si>
    <t xml:space="preserve">Direct and indirect holdings by the institution of the AT1 instruments of financial sector entities where the institution has a significant investment in those entities (amount above the 10% threshold net of eligible short positions) (negative amount) </t>
  </si>
  <si>
    <t xml:space="preserve">56 (d), 59, 79, 475 (4) </t>
  </si>
  <si>
    <t xml:space="preserve">Regulatory adjustments applied to additional tier 1 in respect of amounts subject to pre-CRR treatment and transitional treatments subject to phase out as prescribed in Regulation (EU) No 575/2013 (i.e. CRR residual amounts) </t>
  </si>
  <si>
    <t xml:space="preserve">41a </t>
  </si>
  <si>
    <t xml:space="preserve">Residual amounts deducted from Additional Tier 1 capital with regard to deduction from Common Equity Tier 1 capital during the transitional period pursuant to article 472 of Regulation (EU) No 575/2013 </t>
  </si>
  <si>
    <t xml:space="preserve">472, 472(3)(a), 472 (4), 472 (6), 472 (8) (a), 472 (9), 472 (10) (a), 472 (11) (a) </t>
  </si>
  <si>
    <t>Of which shortfall</t>
  </si>
  <si>
    <t xml:space="preserve">41b </t>
  </si>
  <si>
    <t xml:space="preserve">Residual amounts deducted from Additional Tier 1 capital with regard to deduction from Tier 2 capital during the transitional period pursuant to article 475 of Regulation (EU) No 575/2013 </t>
  </si>
  <si>
    <t xml:space="preserve">477, 477 (3), 477 (4) (a) </t>
  </si>
  <si>
    <t>Of which items to be detailed line by line, e.g. Reciprocal cross holdings in Tier 2 instruments, direct holdings of non-significant investments in the capital of other financial sector entities, etc</t>
  </si>
  <si>
    <t xml:space="preserve">41c </t>
  </si>
  <si>
    <t xml:space="preserve">Amount to be deducted from or added to Additional Tier 1 capital with regard to additional filters and deductions required pre- CRR </t>
  </si>
  <si>
    <t xml:space="preserve">467, 468, 481 </t>
  </si>
  <si>
    <t xml:space="preserve">Of which: …possible filter for unrealised losses </t>
  </si>
  <si>
    <t xml:space="preserve">Of which: …possible filter for unrealised gains </t>
  </si>
  <si>
    <t xml:space="preserve">Of which: … </t>
  </si>
  <si>
    <t xml:space="preserve">Qualifying T2 deductions that exceed the T2 capital of the institution (negative amount) </t>
  </si>
  <si>
    <t xml:space="preserve">56 (e) </t>
  </si>
  <si>
    <t xml:space="preserve">Total regulatory adjustments to Additional Tier 1 (AT1) capital </t>
  </si>
  <si>
    <t xml:space="preserve">Additional Tier 1 (AT1) capital </t>
  </si>
  <si>
    <t xml:space="preserve">Tier 1 capital (T1 = CET1 + AT1) </t>
  </si>
  <si>
    <t xml:space="preserve">Tier 2 (T2) capital: instruments and provisions </t>
  </si>
  <si>
    <t xml:space="preserve">62, 63 </t>
  </si>
  <si>
    <t xml:space="preserve">Amount of qualifying items referred to in Article 484 (5) and the related share premium accounts subject to phase out from T2 </t>
  </si>
  <si>
    <t xml:space="preserve">486 (4) </t>
  </si>
  <si>
    <t xml:space="preserve">483 (4) </t>
  </si>
  <si>
    <t xml:space="preserve">Qualifying own funds instruments included in consolidated T2 capital (including minority interests and AT1 instruments not included in rows 5 or 34) issued by subsidiaries and held by third parties </t>
  </si>
  <si>
    <t xml:space="preserve">87, 88, 480 </t>
  </si>
  <si>
    <t xml:space="preserve">of which: instruments issued by subsidiaries subject to phase out </t>
  </si>
  <si>
    <t xml:space="preserve">Credit risk adjustments </t>
  </si>
  <si>
    <t xml:space="preserve">62 (c) &amp; (d) </t>
  </si>
  <si>
    <t xml:space="preserve">Tier 2 (T2) capital before regulatory adjustments </t>
  </si>
  <si>
    <t xml:space="preserve">Tier 2 (T2) capital: regulatory adjustments </t>
  </si>
  <si>
    <t xml:space="preserve">Direct and indirect holdings by an institution of own T2 instruments and subordinated loans (negative amount) </t>
  </si>
  <si>
    <t xml:space="preserve">63 (b) (i), 66 (a), 67, 477 (2) </t>
  </si>
  <si>
    <t xml:space="preserve">Holdings of the T2 instruments and subordinated loans of financial sector entities where those entities have reciprocal cross holdings with the institution designed to inflate artificially the own funds of the institution (negative amount) </t>
  </si>
  <si>
    <t xml:space="preserve">66 (b), 68, 477 (3) </t>
  </si>
  <si>
    <t xml:space="preserve">Direct and indirect holdings of the T2 instruments and subordinated loans of financial sector entities where the institution does not have a significant investment in those entities (amount above 10% threshold and net of eligible short positions) (negative amount) </t>
  </si>
  <si>
    <t xml:space="preserve">66 (c), 69, 70, 79, 477 (4) </t>
  </si>
  <si>
    <t xml:space="preserve">54a </t>
  </si>
  <si>
    <t xml:space="preserve">Of which new holdings not subject to transitional arrangements </t>
  </si>
  <si>
    <t xml:space="preserve">54b </t>
  </si>
  <si>
    <t xml:space="preserve">Of which holdings existing before 1 January 2013 and subject to transitional arrangements </t>
  </si>
  <si>
    <t xml:space="preserve">Direct and indirect holdings by the institution of the T2 instruments and subordinated loans of financial sector entities where the institution has a significant investment in those entities (net of eligible short positions) (negative amount) </t>
  </si>
  <si>
    <t xml:space="preserve">66 (d), 69, 79, 477 (4) </t>
  </si>
  <si>
    <t xml:space="preserve">Regulatory adjustments applied to tier 2 in respect of amounts subject to pre-CRR treatment and transitional treatments subject to phase out as prescribed in Regulation (EU) No 575/2013 (i.e. CRR residual amounts) </t>
  </si>
  <si>
    <t xml:space="preserve">56a </t>
  </si>
  <si>
    <t xml:space="preserve">Residual amounts deducted from Tier 2capital with regard to deduction from Common Equity Tier 1 capital during the transitional period pursuant to article 472 of Regulation (EU) No 575/2013 </t>
  </si>
  <si>
    <t xml:space="preserve">56b </t>
  </si>
  <si>
    <t xml:space="preserve">Residual amounts deducted from Tier 2 capital with regard to deduction from Additional Tier 1 capital during the transitional period pursuant to article 475 of Regulation (EU) No 575/2013 </t>
  </si>
  <si>
    <t xml:space="preserve">475, 475 (2) (a), 475 (3), 475 (4) (a) </t>
  </si>
  <si>
    <t xml:space="preserve">Of which items to be detailed line by line, e.g. reciprocal cross holdings in at1 instruments, direct holdings of non significant investments in the capital of other financial sector entities, etc </t>
  </si>
  <si>
    <t xml:space="preserve">56c </t>
  </si>
  <si>
    <t xml:space="preserve">Amount to be deducted from or added to Tier 2 capital with regard to additional filters and deductions required pre CRR </t>
  </si>
  <si>
    <t xml:space="preserve">Total regulatory adjustments to Tier 2 (T2) capital </t>
  </si>
  <si>
    <t xml:space="preserve">Tier 2 (T2) capital </t>
  </si>
  <si>
    <t xml:space="preserve">Total capital (TC = T1 + T2) </t>
  </si>
  <si>
    <t xml:space="preserve">59a </t>
  </si>
  <si>
    <t xml:space="preserve">Risk weighted assets in respect of amounts subject to pre-CRR treatment and transitional treatments subject to phase out as prescribed in Regulation (EU) No 575/2013(i.e. CRR residual amounts) </t>
  </si>
  <si>
    <t xml:space="preserve">Of which: …items not deducted from CET1 (Regulation (EU) No 575/2013residual amounts) 
(items to be detailed line by line, e.g. Deferred tax assets that rely on future profitability net of related tax liablity, indirect holdings of own CET1, etc) </t>
  </si>
  <si>
    <t xml:space="preserve">472, 472 (5), 472 (8) (b), 472 (10) (b), 472 (11) (b) </t>
  </si>
  <si>
    <t xml:space="preserve">Of which: …items not deducted from AT1 items (Regulation (EU) No 575/2013residual amounts) 
(items to be detailed line by line, e.g. Reciprocal cross holdings in T2 instruments, direct holdings of non-significant investments in the capital of other financial sector entities, etc) </t>
  </si>
  <si>
    <t xml:space="preserve">475, 475 (2) (b), 475 (2) (c), 475 (4) (b) </t>
  </si>
  <si>
    <t xml:space="preserve">Items not deducted from T2 items (Regulation (EU) No 575/2013residual amounts) 
(items to be detailed line by line, e.g. Indirect holdings of own t2 instruments, indirect holdings of non significant investments in the capital of other financial sector entities, indirect holdings of significant investments in the capital of other financial sector entities etc) </t>
  </si>
  <si>
    <t xml:space="preserve">477, 477 (2) (b), 477 (2) (c), 477 (4) (b) </t>
  </si>
  <si>
    <t xml:space="preserve">Total risk weighted assets </t>
  </si>
  <si>
    <t xml:space="preserve">Capital ratios and buffers </t>
  </si>
  <si>
    <t xml:space="preserve">Common Equity Tier 1 (as a percentage of risk exposure amount) </t>
  </si>
  <si>
    <t xml:space="preserve">92 (2) (a), 465 </t>
  </si>
  <si>
    <t xml:space="preserve">Tier 1 (as a percentage of risk exposure amount) </t>
  </si>
  <si>
    <t xml:space="preserve">92 (2) (b), 465 </t>
  </si>
  <si>
    <t xml:space="preserve">Total capital (as a percentage of risk exposure amount) </t>
  </si>
  <si>
    <t xml:space="preserve">92 (2) (c) </t>
  </si>
  <si>
    <t xml:space="preserve">Institution specific buffer requirement (CET1 requirement in accordance with article 92 (1) (a) plus capital conservation and countercyclical buffer requirements, plus systemic risk buffer, plus the systemically important institution buffer (G-SII or O-SII buffer), expressed as a percentage of risk exposure amount) </t>
  </si>
  <si>
    <t xml:space="preserve">CRD 128, 129, 130 </t>
  </si>
  <si>
    <t xml:space="preserve">of which: capital conservation buffer requirement </t>
  </si>
  <si>
    <t xml:space="preserve">of which: countercyclical buffer requirement </t>
  </si>
  <si>
    <t xml:space="preserve">of which: systemic risk buffer requirement </t>
  </si>
  <si>
    <t xml:space="preserve">67a </t>
  </si>
  <si>
    <t xml:space="preserve">of which: Global Systemically Important Institution (G-SII) or Other Systemically Important Institution (O-SII) buffer </t>
  </si>
  <si>
    <t xml:space="preserve">CRD 131 </t>
  </si>
  <si>
    <t xml:space="preserve">Common Equity Tier 1 available to meet buffers (as a percentage of risk exposure amount) </t>
  </si>
  <si>
    <t xml:space="preserve">CRD 128 </t>
  </si>
  <si>
    <t xml:space="preserve">[non relevant in EU regulation] </t>
  </si>
  <si>
    <t xml:space="preserve">Amounts below the thresholds for deduction (before risk weighting) </t>
  </si>
  <si>
    <t xml:space="preserve">Direct and indirect holdings of the capital of financial sector entities where the institution does not have a significant investment in those entities (amount below 10% threshold and net of eligible short positions) </t>
  </si>
  <si>
    <t xml:space="preserve">36 (1) (h), 45, 46, 472 (10) 
56 (c), 59, 60, 475 (4) 
66 (c), 69, 70, 477 (4) </t>
  </si>
  <si>
    <t xml:space="preserve">Direct and indirect holdings by the institution of the CET 1 instruments of financial sector entities where the institution has a significant investment in those entities (amount below 10% threshold and net of eligible short positions) </t>
  </si>
  <si>
    <t xml:space="preserve">36 (1) (i), 45, 48, 470, 472 (11) </t>
  </si>
  <si>
    <t xml:space="preserve">Deferred tax assets arising from temporary differences (amount below 10% threshold, net of related tax liability where the conditions in Article 38 (3) are met) </t>
  </si>
  <si>
    <t xml:space="preserve">36 (1) (c), 38, 48, 470, 472 (5) </t>
  </si>
  <si>
    <t xml:space="preserve">Applicable caps on the inclusion of provisions in Tier 2 </t>
  </si>
  <si>
    <t xml:space="preserve">Credit risk adjustments included in T2 in respect of exposures subject to standardized approach (prior to the application of the cap) </t>
  </si>
  <si>
    <t xml:space="preserve">Cap on inclusion of credit risk adjustments in T2 under standardised approach </t>
  </si>
  <si>
    <t xml:space="preserve">Credit risk adjustments included in T2 in respect of exposures subject to internal ratings-based approach (prior to the application of the cap) </t>
  </si>
  <si>
    <t xml:space="preserve">Cap for inclusion of credit risk adjustments in T2 under internal ratings-based approach </t>
  </si>
  <si>
    <t xml:space="preserve">Capital instruments subject to phase-out arrangements (only applicable between 1 Jan 2013 and 1 Jan 2022) </t>
  </si>
  <si>
    <t xml:space="preserve">Current cap on CET1 instruments subject to phase out arrangements </t>
  </si>
  <si>
    <t xml:space="preserve">484 (3), 486 (2) &amp; (5) </t>
  </si>
  <si>
    <t xml:space="preserve">Amount excluded from CET1 due to cap (excess over cap after redemptions and maturities) </t>
  </si>
  <si>
    <t xml:space="preserve">Current cap on AT1 instruments subject to phase out arrangements </t>
  </si>
  <si>
    <t xml:space="preserve">484 (4), 486 (3) &amp; (5) </t>
  </si>
  <si>
    <t xml:space="preserve">Amount excluded from AT1 due to cap (excess over cap after redemptions and maturities) </t>
  </si>
  <si>
    <t xml:space="preserve">Current cap on T2 instruments subject to phase out arrangements </t>
  </si>
  <si>
    <t xml:space="preserve">484 (5), 486 (4) &amp; (5) </t>
  </si>
  <si>
    <t xml:space="preserve">Amount excluded from T2 due to cap (excess over cap after redemptions and maturities) </t>
  </si>
  <si>
    <t>Table 80 Leverage ratio disclosure templates</t>
  </si>
  <si>
    <t>Table LRSum: Summary reconciliation of accounting assets and leverage ratio exposures</t>
  </si>
  <si>
    <t>Applicable Amounts</t>
  </si>
  <si>
    <t>Total assets as per published financial statements</t>
  </si>
  <si>
    <t>Adjustment for entities which are consolidated for accounting purposes but are outside the scope of regulatory consolidation</t>
  </si>
  <si>
    <t>(Adjustment for fiduciary assets recognised on the balance sheet pursuant to the applicable accounting framework but excluded from the leverage ratio exposure measure in accordance with Article 429(13) of Regulation (EU) No 575/2013 "CRR")</t>
  </si>
  <si>
    <t>Adjustments for derivative financial instruments</t>
  </si>
  <si>
    <t>Adjustments for securities financing transactions "SFTs"</t>
  </si>
  <si>
    <t>Adjustment for off-balance sheet items (ie conversion to credit equivalent amounts of off-balance sheet exposures)</t>
  </si>
  <si>
    <t>EU-6a</t>
  </si>
  <si>
    <t>(Adjustment for intragroup exposures excluded from the leverage ratio exposure measure in accordance with Article 429 (7) of Regulation (EU) No 575/2013)</t>
  </si>
  <si>
    <t>EU-6b</t>
  </si>
  <si>
    <t>(Adjustment for exposures excluded from the leverage ratio exposure measure in accordance with Article 429 (14) of  Regulation (EU) No 575/2013)</t>
  </si>
  <si>
    <r>
      <t>Other adjustments</t>
    </r>
    <r>
      <rPr>
        <vertAlign val="superscript"/>
        <sz val="11.7"/>
        <color theme="1"/>
        <rFont val="Nordea Sans Large"/>
        <family val="3"/>
      </rPr>
      <t>1</t>
    </r>
  </si>
  <si>
    <t>Total leverage ratio exposure</t>
  </si>
  <si>
    <r>
      <rPr>
        <vertAlign val="superscript"/>
        <sz val="8"/>
        <rFont val="Nordea Sans Large"/>
        <family val="3"/>
      </rPr>
      <t>1</t>
    </r>
    <r>
      <rPr>
        <sz val="8"/>
        <rFont val="Nordea Sans Large"/>
        <family val="3"/>
      </rPr>
      <t xml:space="preserve"> Other adjustments, based on profit inclusion</t>
    </r>
  </si>
  <si>
    <t>Table LRCom: Leverage ratio common disclosure</t>
  </si>
  <si>
    <t>CRR leverage ratio exposures</t>
  </si>
  <si>
    <t>On-balance sheet exposures (excluding derivatives and SFTs)</t>
  </si>
  <si>
    <t>On-balance sheet items (excluding derivatives, SFTs and fiduciary assets, but including collateral)</t>
  </si>
  <si>
    <t>2a</t>
  </si>
  <si>
    <t>(Asset amounts deducted in determining Tier 1 capital), including profit</t>
  </si>
  <si>
    <t>2b</t>
  </si>
  <si>
    <t>(Asset amounts deducted in determining Tier 1 capital), excluding profit</t>
  </si>
  <si>
    <t>3a</t>
  </si>
  <si>
    <t>Total on-balance sheet exposures including profit (excluding derivatives, SFTs and fiduciary assets) (sum of lines 1 and 2)</t>
  </si>
  <si>
    <t>3b</t>
  </si>
  <si>
    <t>Total on-balance sheet exposures excluding profit (excluding derivatives, SFTs and fiduciary assets) (sum of lines 1 and 2)</t>
  </si>
  <si>
    <t>Derivative exposures</t>
  </si>
  <si>
    <t>Replacement cost associated with all derivatives transactions (ie net of eligible cash variation margin)</t>
  </si>
  <si>
    <t>Add-on amounts for PFE associated with all derivatives transactions (mark-to-market method)</t>
  </si>
  <si>
    <t>EU-5a</t>
  </si>
  <si>
    <t>Exposure determined under Original Exposure Method</t>
  </si>
  <si>
    <t>Gross-up for derivatives collateral provided where deducted from the balance sheet assets pursuant to the applicable accounting framework</t>
  </si>
  <si>
    <t>(Deductions of receivables assets for cash variation margin provided in derivatives transactions)</t>
  </si>
  <si>
    <t>(Exempted CCP leg of client-cleared trade exposures)</t>
  </si>
  <si>
    <t>Adjusted effective notional amount of written credit derivatives</t>
  </si>
  <si>
    <t>(Adjusted effective notional offsets and add-on deductions for written credit derivatives)</t>
  </si>
  <si>
    <t>Total derivative exposures (sum of lines 4 to 10)</t>
  </si>
  <si>
    <t>Securities financing transaction exposures</t>
  </si>
  <si>
    <t>Gross SFT assets (with no recognition of netting), after adjusting for sales accounting transactions</t>
  </si>
  <si>
    <t>(Netted amounts of cash payables and cash receivables of gross SFT assets)</t>
  </si>
  <si>
    <t>Counterparty credit risk exposure for SFT assets</t>
  </si>
  <si>
    <t>EU-14a</t>
  </si>
  <si>
    <t>Derogation for SFTs: Counterparty credit risk exposure in accordance with Article 429b (4) and 222 of Regulation (EU) No 575/2013</t>
  </si>
  <si>
    <t>Agent transaction exposures</t>
  </si>
  <si>
    <t>EU-15a</t>
  </si>
  <si>
    <t>(Exempted CCP leg of client-cleared SFT exposure)</t>
  </si>
  <si>
    <t>Total securities financing transaction exposures (sum of lines 12 to 15a)</t>
  </si>
  <si>
    <t>Other off-balance sheet exposures</t>
  </si>
  <si>
    <t>Off-balance sheet exposures at gross notional amount</t>
  </si>
  <si>
    <t>(Adjustments for conversion to credit equivalent amounts)</t>
  </si>
  <si>
    <t>Other off-balance sheet exposures (sum of lines 17 and 18)</t>
  </si>
  <si>
    <t>Exempted exposures in accordance with CRR Article 429 (7) and (14) (on and off balance sheet)</t>
  </si>
  <si>
    <t xml:space="preserve">(Exemption of intragroup exposures (solo basis) in accordance with Article 429(7) of Regulation (EU) No 575/2013 (on and off balance sheet)) </t>
  </si>
  <si>
    <t>(Exposures exempted in accordance with Article 429 (14) of Regulation (EU) No 575/2013 (on and off balance sheet))</t>
  </si>
  <si>
    <t>Capital and total exposures</t>
  </si>
  <si>
    <t>20a</t>
  </si>
  <si>
    <t>Tier 1 capital including profit</t>
  </si>
  <si>
    <t>20b</t>
  </si>
  <si>
    <t>Tier 1 capital excluding profit</t>
  </si>
  <si>
    <t>21a</t>
  </si>
  <si>
    <t>Total leverage ratio exposures including profit (sum of lines 3, 11, 16, 19, EU-19a and EU-19b)</t>
  </si>
  <si>
    <t>21b</t>
  </si>
  <si>
    <t>Total leverage ratio exposures excluding profit (sum of lines 3, 11, 16, 19, EU-19a and EU-19b)</t>
  </si>
  <si>
    <t>Leverage ratio</t>
  </si>
  <si>
    <t>22a</t>
  </si>
  <si>
    <t>Leverage ratio including profit</t>
  </si>
  <si>
    <t>22b</t>
  </si>
  <si>
    <t>Leverage ratio excluding profit</t>
  </si>
  <si>
    <t>EU-22c</t>
  </si>
  <si>
    <t>Leverage ratio (excluding the impact of any applicable temporary exemption of central bank exposures), including profit</t>
  </si>
  <si>
    <t>EU-22d</t>
  </si>
  <si>
    <t>Leverage ratio (excluding the impact of any applicable temporary exemption of central bank exposures),excluding profit</t>
  </si>
  <si>
    <t>Choice on transitional arrangements and amount of derecognised fiduciary items</t>
  </si>
  <si>
    <t>EU-23</t>
  </si>
  <si>
    <t>Choice on transitional arrangements for the definition of the capital measure</t>
  </si>
  <si>
    <t>Transitional</t>
  </si>
  <si>
    <t>EU-24</t>
  </si>
  <si>
    <t>Amount of derecognised fiduciary items in accordance with Article 429(11) of Regulation (EU) NO 575/2013</t>
  </si>
  <si>
    <t xml:space="preserve">LRSpl: Split-up of on balance sheet exposures (excluding derivatives, SFTs and exempted exposures) </t>
  </si>
  <si>
    <t>EU-1</t>
  </si>
  <si>
    <t>Total on-balance sheet exposures (excluding derivatives, SFTs, and exempted exposures), of which:</t>
  </si>
  <si>
    <t>EU-2</t>
  </si>
  <si>
    <t>Trading book exposures</t>
  </si>
  <si>
    <t>EU-3</t>
  </si>
  <si>
    <t>Banking book exposures, of which:</t>
  </si>
  <si>
    <t>EU-4</t>
  </si>
  <si>
    <t xml:space="preserve">  Covered bonds</t>
  </si>
  <si>
    <t>EU-5</t>
  </si>
  <si>
    <t xml:space="preserve">  Exposures treated as sovereigns</t>
  </si>
  <si>
    <t>EU-6</t>
  </si>
  <si>
    <t xml:space="preserve">  Exposures to regional governments, MDB, international organisations and PSE NOT treated as sovereigns</t>
  </si>
  <si>
    <t>EU-7</t>
  </si>
  <si>
    <t xml:space="preserve">  Institutions</t>
  </si>
  <si>
    <t>EU-8</t>
  </si>
  <si>
    <t xml:space="preserve">  Secured by mortgages of immovable properties</t>
  </si>
  <si>
    <t>EU-9</t>
  </si>
  <si>
    <t xml:space="preserve">  Retail exposures</t>
  </si>
  <si>
    <t>EU-10</t>
  </si>
  <si>
    <t xml:space="preserve">  Corporate</t>
  </si>
  <si>
    <t>EU-11</t>
  </si>
  <si>
    <t xml:space="preserve">  Exposures in default</t>
  </si>
  <si>
    <t>EU-12</t>
  </si>
  <si>
    <t xml:space="preserve">  Other exposures (eg equity, securitisations, and other non-credit obligation assets)</t>
  </si>
  <si>
    <t xml:space="preserve">LRQua: Free format text boxes for disclosure on qualitative items </t>
  </si>
  <si>
    <t xml:space="preserve">Description of the processes used to manage the risk of excessive leverage:  The risk of excessive leverage is included in the Group’s reporting and control processes and is monitored by the group Board and CEO. The leverage ratio as defined in the CRDIV/CRR is further an integrated part of the Risk appetite framework for which internal limits and targets are set. </t>
  </si>
  <si>
    <t>Description of the factors that had an impact on the leverage Ratio during the period to which the disclosed leverage Ratio refers: The leverage ratio increased from 5.27% in Q4 2019 to 5.9% in Q4 2020.
Increase of Leverage Ratio was  mainly driven by Central Bank exposure that was deducted in Q4 2020, decrease of SFT exposure and increase of Tier I Capital. An increase in Tier 1 capital is mainly driven by retained earnings.</t>
  </si>
  <si>
    <t>Table 81  Loans to the real estate management industry, split by geography</t>
  </si>
  <si>
    <t>EURm LUMINOR</t>
  </si>
  <si>
    <t>EURm NORDEA</t>
  </si>
  <si>
    <t>Other (Outside Nordics)</t>
  </si>
  <si>
    <t>checked</t>
  </si>
  <si>
    <t>includes cc 4026</t>
  </si>
  <si>
    <t>Table 82 Loans to the shipping and offshore industry, split by segment</t>
  </si>
  <si>
    <t>Bulk carriers</t>
  </si>
  <si>
    <t>Product tankers</t>
  </si>
  <si>
    <t>Crude tankers</t>
  </si>
  <si>
    <t>Chemical tankers</t>
  </si>
  <si>
    <t>Gas Tankers</t>
  </si>
  <si>
    <t>Other shipping</t>
  </si>
  <si>
    <t>Offshore and oil services</t>
  </si>
  <si>
    <t>Check</t>
  </si>
  <si>
    <t>includes 4026</t>
  </si>
  <si>
    <t>Table 83 Loans to corporate customers, split by size of loans</t>
  </si>
  <si>
    <t>Loan size, EURm</t>
  </si>
  <si>
    <t>Loan size, EURm LUMINOR</t>
  </si>
  <si>
    <t>Loan size, EURm NORDEA</t>
  </si>
  <si>
    <t>0-10</t>
  </si>
  <si>
    <t>10-50</t>
  </si>
  <si>
    <t>50-100</t>
  </si>
  <si>
    <t>100-250</t>
  </si>
  <si>
    <t>250-500</t>
  </si>
  <si>
    <t>500-</t>
  </si>
  <si>
    <t>4026 included</t>
  </si>
  <si>
    <t>cc 4026 Corporate lending</t>
  </si>
  <si>
    <t>Nordea Group ex cc 4026</t>
  </si>
  <si>
    <t xml:space="preserve">Table 84 Loan-to-value distribution, retail mortgage exposure, on-balance
</t>
  </si>
  <si>
    <t xml:space="preserve">The loan-to-value (LTV) ratio is considered a useful measure to evaluate collateral's quality, i.e. the credit extended divided by the market value of the collateral pledged. In the table, IRB retail mortgage exposures are distributed by LTV buckets based on the LTV ratio. </t>
  </si>
  <si>
    <r>
      <t>Exposure</t>
    </r>
    <r>
      <rPr>
        <vertAlign val="superscript"/>
        <sz val="9"/>
        <color rgb="FF074EA2"/>
        <rFont val="Nordea Sans Large"/>
        <family val="3"/>
      </rPr>
      <t>1</t>
    </r>
  </si>
  <si>
    <t>&lt;50%</t>
  </si>
  <si>
    <t>50-70%</t>
  </si>
  <si>
    <t>70-80%</t>
  </si>
  <si>
    <t>80-90%</t>
  </si>
  <si>
    <t>&gt;90%</t>
  </si>
  <si>
    <r>
      <rPr>
        <vertAlign val="superscript"/>
        <sz val="8"/>
        <color theme="1"/>
        <rFont val="Nordea Sans Large"/>
        <family val="3"/>
      </rPr>
      <t>1</t>
    </r>
    <r>
      <rPr>
        <sz val="8"/>
        <color theme="1"/>
        <rFont val="Nordea Sans Large"/>
        <family val="3"/>
      </rPr>
      <t xml:space="preserve"> The exposure is continuously distributed by LTV buckets which is in line with the Nordea covered bonds reporting. For example, an exposure of 540 with an LTV of 54% is distributed 500 to the &lt;50% bucket and 40 to the 50-70% bucket.</t>
    </r>
  </si>
  <si>
    <t>Table 85 Countercyclical capital buffer</t>
  </si>
  <si>
    <t>General credit risk exposures</t>
  </si>
  <si>
    <t>Own funds requirement</t>
  </si>
  <si>
    <t>Internal models approach</t>
  </si>
  <si>
    <t>General credit exposures</t>
  </si>
  <si>
    <t>Securitisation exposures</t>
  </si>
  <si>
    <t xml:space="preserve">Own funds requirement weight </t>
  </si>
  <si>
    <t>Counter-cyclical buffer rate</t>
  </si>
  <si>
    <t>Countries with existing CCyB rate</t>
  </si>
  <si>
    <t>Czech Republic</t>
  </si>
  <si>
    <t>Bulgaria</t>
  </si>
  <si>
    <t>Luxembourg</t>
  </si>
  <si>
    <t>Hong Kong</t>
  </si>
  <si>
    <t>Slovakia</t>
  </si>
  <si>
    <t>Countries with own funds requirements weight 1% or above and no existing CCyB rate</t>
  </si>
  <si>
    <t>Countries with own funds requirement below 1% and no existing CCyB rate</t>
  </si>
  <si>
    <t xml:space="preserve">Table 86 LI3 Specification of undertakings </t>
  </si>
  <si>
    <t xml:space="preserve">Owner </t>
  </si>
  <si>
    <t xml:space="preserve">Voting power of holding % </t>
  </si>
  <si>
    <t>Method of consolidation</t>
  </si>
  <si>
    <t xml:space="preserve">Description of entity </t>
  </si>
  <si>
    <t>Domicile</t>
  </si>
  <si>
    <t>Company Name</t>
  </si>
  <si>
    <t>Accounting consolidation</t>
  </si>
  <si>
    <t xml:space="preserve">Regulatory consolidation </t>
  </si>
  <si>
    <t>Neither consoli-dated nor deducted</t>
  </si>
  <si>
    <t>Deducted</t>
  </si>
  <si>
    <t>Nordea Bank Abp</t>
  </si>
  <si>
    <t>Nordea Finance Finland Ltd</t>
  </si>
  <si>
    <t>Acquisition method</t>
  </si>
  <si>
    <t xml:space="preserve">Full consolidation </t>
  </si>
  <si>
    <t xml:space="preserve">Credit institution </t>
  </si>
  <si>
    <t>Nordea Mortgage Bank Plc</t>
  </si>
  <si>
    <t xml:space="preserve">Nordea Funds Ltd </t>
  </si>
  <si>
    <t xml:space="preserve">Financial institution </t>
  </si>
  <si>
    <t>Tukirahoitus Oy</t>
  </si>
  <si>
    <t>Financial institution</t>
  </si>
  <si>
    <t>Nordea Eiendomskreditt AS</t>
  </si>
  <si>
    <t>Nordea Finans Norge AS</t>
  </si>
  <si>
    <t>Nordea Finance Equipment AS</t>
  </si>
  <si>
    <t>Eksportfinans ASA</t>
  </si>
  <si>
    <t>Equity method</t>
  </si>
  <si>
    <t>Tomteutvikling Norge AS</t>
  </si>
  <si>
    <t>Nordea Direct ASA</t>
  </si>
  <si>
    <t>Credit Institution</t>
  </si>
  <si>
    <t>Nordea Direct Boligkreditt AS</t>
  </si>
  <si>
    <t>Nordea Finans Danmark A/S</t>
  </si>
  <si>
    <t>Nordea Kredit Realkreditaktieselskab</t>
  </si>
  <si>
    <t>Fionia Asset Company A/S</t>
  </si>
  <si>
    <t xml:space="preserve">UL Transfer Aps </t>
  </si>
  <si>
    <t>UL Transfer Aps</t>
  </si>
  <si>
    <t>DT Finance K/S</t>
  </si>
  <si>
    <t>BH Finance K/S</t>
  </si>
  <si>
    <t>NAMIT 10 K/S</t>
  </si>
  <si>
    <t>Ejendomsselskabet Vestre Stationsvej 7, Odense A/S</t>
  </si>
  <si>
    <t>Ancillary services undertaking</t>
  </si>
  <si>
    <t>LLC Promyshlennaya Kompaniya Vestkon</t>
  </si>
  <si>
    <t>Promyshlennaya Companiya Vestkon / Nordea Bank Abp</t>
  </si>
  <si>
    <t>Joint Stock Company Nordea Bank</t>
  </si>
  <si>
    <t>Nordea Leasing LLC</t>
  </si>
  <si>
    <t>Nordea Hypotek AB (publ)</t>
  </si>
  <si>
    <t>Nordea Finans Sverige AB (publ)</t>
  </si>
  <si>
    <t>Nordea Asset Management Holding AB</t>
  </si>
  <si>
    <t>Bankomat AB</t>
  </si>
  <si>
    <t>Invidem AB</t>
  </si>
  <si>
    <t>Nordea Baltic AB</t>
  </si>
  <si>
    <t>Nordea Markets Holding Company INC</t>
  </si>
  <si>
    <t>Nordea Investment Management AB</t>
  </si>
  <si>
    <t>Trill Impact AB</t>
  </si>
  <si>
    <t>Nordea Investment Funds S.A.</t>
  </si>
  <si>
    <t>Nordea Investment Management North America Inc</t>
  </si>
  <si>
    <t>Nordea Asset Management UK Ltd</t>
  </si>
  <si>
    <t>UK</t>
  </si>
  <si>
    <t>Luminor Holding AS</t>
  </si>
  <si>
    <t>Finacial institution</t>
  </si>
  <si>
    <t>Estonia</t>
  </si>
  <si>
    <t>Nordea Markets LLC</t>
  </si>
  <si>
    <t>Financial Transaction Services B.V.</t>
  </si>
  <si>
    <t>Netherlands</t>
  </si>
  <si>
    <t xml:space="preserve">Entities consolidated in accordance with Article 18.7 </t>
  </si>
  <si>
    <t>Ded-ucted</t>
  </si>
  <si>
    <t>Kiinteistö Oy Kaarenritva</t>
  </si>
  <si>
    <t xml:space="preserve">Equity method </t>
  </si>
  <si>
    <t>Consolidated in accordance with Article 18.7</t>
  </si>
  <si>
    <t>Kiinteistö Oy Kellokosken Tehtaat</t>
  </si>
  <si>
    <t>Myyrmäen Autopaikoitus Oy</t>
  </si>
  <si>
    <t>Nordea Vallila Fastighetsförvaltning Ab</t>
  </si>
  <si>
    <t>Suomen Luotto-osuuskunta</t>
  </si>
  <si>
    <t>NF Fleet Oy</t>
  </si>
  <si>
    <t>Eiendomsverdi AS</t>
  </si>
  <si>
    <t>First Card AS</t>
  </si>
  <si>
    <t>Nordea Essendropsgate Eiendomsforvaltning AS</t>
  </si>
  <si>
    <t>Privatmegleren AS</t>
  </si>
  <si>
    <t>NF Fleet AS</t>
  </si>
  <si>
    <t>Danbolig A/S</t>
  </si>
  <si>
    <t>Structured Finance Servicer A/S</t>
  </si>
  <si>
    <t>Subaio ApS</t>
  </si>
  <si>
    <t>E-nettet Holding A/S</t>
  </si>
  <si>
    <t>NF Fleet A/S</t>
  </si>
  <si>
    <t>Nordea Life Holding AB including related subsidiaries and participations</t>
  </si>
  <si>
    <t xml:space="preserve">Consolidated in accordance with Article 18.7, insurance </t>
  </si>
  <si>
    <t xml:space="preserve">Sweden </t>
  </si>
  <si>
    <t>Bohemian Wrappsody</t>
  </si>
  <si>
    <t>Consolidated in accordance with Article 18.22</t>
  </si>
  <si>
    <t>Nordea Hästen Fastighetsförvaltning AB</t>
  </si>
  <si>
    <t>Nordea Putten Fastighetsförvaltning AB</t>
  </si>
  <si>
    <t>Nordic Baltic Holding AB</t>
  </si>
  <si>
    <t>P27 Nordic Payments Platform AB</t>
  </si>
  <si>
    <t>Relacom Management AB</t>
  </si>
  <si>
    <t>USE Intressenter AB</t>
  </si>
  <si>
    <t>Nordea Limited</t>
  </si>
  <si>
    <t>Great Britain</t>
  </si>
  <si>
    <t xml:space="preserve">Nordea Private Equity Secondary Fund I SCSp </t>
  </si>
  <si>
    <t>NF Fleet AB</t>
  </si>
  <si>
    <t>Fleggaard Busleasing</t>
  </si>
  <si>
    <t>Germany</t>
  </si>
  <si>
    <t>Nordea Investment Funds S.A</t>
  </si>
  <si>
    <t>Nordea Funds Service Germany Gmbh</t>
  </si>
  <si>
    <t>Nordea Asset Management Schweiz GmbH</t>
  </si>
  <si>
    <t>Switzerland</t>
  </si>
  <si>
    <t xml:space="preserve">Entities not in the consolidated situation </t>
  </si>
  <si>
    <t>Koy Levytie 6</t>
  </si>
  <si>
    <t>X</t>
  </si>
  <si>
    <t>Immaterial financial institution, article 19</t>
  </si>
  <si>
    <t>Koy Tulppatie 7</t>
  </si>
  <si>
    <t>Siirto Brand Oy</t>
  </si>
  <si>
    <t xml:space="preserve">CrediWire ApS </t>
  </si>
  <si>
    <t>Swipp Holding APS</t>
  </si>
  <si>
    <t>Nordea Private Equity Holding A/S</t>
  </si>
  <si>
    <t>Nordea Private Equity I A/S</t>
  </si>
  <si>
    <t>Nordea Private Equity II - EU Mezz A/S</t>
  </si>
  <si>
    <t>Nordea Private Equity II - EU MM Buyout A/S</t>
  </si>
  <si>
    <t>Nordea Private Equity II - Global A/S</t>
  </si>
  <si>
    <t>Nordea Private Equity III - GLOBAL A/S</t>
  </si>
  <si>
    <t>PWM Global PE III ApS</t>
  </si>
  <si>
    <t>Getswish AB</t>
  </si>
  <si>
    <t xml:space="preserve">Mondido Payments AB </t>
  </si>
  <si>
    <t>PFC Technology AB</t>
  </si>
  <si>
    <t>Svenska e-fakturabolaget AB</t>
  </si>
  <si>
    <t>Nordea Asset Management Alternative Investments AB</t>
  </si>
  <si>
    <t>Join Stock Company Nordea Bank</t>
  </si>
  <si>
    <t>Lanvin</t>
  </si>
  <si>
    <t>Immaterial Ancillary services undertaking, article 19</t>
  </si>
  <si>
    <t>Matis</t>
  </si>
  <si>
    <t>NAM Chile SpA</t>
  </si>
  <si>
    <t>Chile</t>
  </si>
  <si>
    <t xml:space="preserve">Nordea Private Equity GP 1 S.à.r.l. </t>
  </si>
  <si>
    <t>Luxemburg</t>
  </si>
  <si>
    <t>Nordea Private Equity General Partner 1 SCS</t>
  </si>
  <si>
    <t xml:space="preserve">Luxemburg </t>
  </si>
  <si>
    <r>
      <rPr>
        <sz val="9"/>
        <color rgb="FF074EA2"/>
        <rFont val="Nordea Sans Large"/>
        <family val="3"/>
      </rPr>
      <t>Table 90 Assets and liabilities of NLP</t>
    </r>
    <r>
      <rPr>
        <sz val="9"/>
        <color rgb="FF0000A0"/>
        <rFont val="Nordea Sans Large"/>
        <family val="3"/>
      </rPr>
      <t xml:space="preserve">
</t>
    </r>
    <r>
      <rPr>
        <sz val="9"/>
        <rFont val="Nordea Sans Large"/>
        <family val="3"/>
      </rPr>
      <t xml:space="preserve">The table shows NLP assets and liabilities at 31 December 2020 on an IFRS basis. The development of assets and liabilities is determined predominantly by in- and outflows of insurance premiums, claims, investment returns and holding of capital in NLP. </t>
    </r>
  </si>
  <si>
    <t>Alternative investments</t>
  </si>
  <si>
    <t>Debt securities - At fair value</t>
  </si>
  <si>
    <t>Debt securities - Held to maturity</t>
  </si>
  <si>
    <t>Deposits and treasury bills</t>
  </si>
  <si>
    <t>Financial assets backing investment contracts without risk and guarantees</t>
  </si>
  <si>
    <t>Other financial assets</t>
  </si>
  <si>
    <t>Traditional provisions</t>
  </si>
  <si>
    <t>Collective bonus potential</t>
  </si>
  <si>
    <t>Unit-linked provisions</t>
  </si>
  <si>
    <t>Investment contracts with guarantees</t>
  </si>
  <si>
    <t>Investment contracts without risk and guarantees</t>
  </si>
  <si>
    <t>Other insurance provisions</t>
  </si>
  <si>
    <t>Other financial liabilities</t>
  </si>
  <si>
    <t xml:space="preserve">Shareholders' equity </t>
  </si>
  <si>
    <t>Subordinated loans</t>
  </si>
  <si>
    <t xml:space="preserve">Table 91 Effects of market risk on NLP
</t>
  </si>
  <si>
    <r>
      <t>The table shows the sensitivity of the financial accounts to changes in market risks with the impact split between the effect on policyholders and Nordea Group's own account</t>
    </r>
    <r>
      <rPr>
        <sz val="9"/>
        <rFont val="Nordea Sans Large"/>
        <family val="3"/>
      </rPr>
      <t>.</t>
    </r>
  </si>
  <si>
    <t>2020</t>
  </si>
  <si>
    <t>2019</t>
  </si>
  <si>
    <t>Effect on policyholders</t>
  </si>
  <si>
    <t>Effect on Nordea Group's Account</t>
  </si>
  <si>
    <t>50 bp increase in interest rates</t>
  </si>
  <si>
    <t>-297,4</t>
  </si>
  <si>
    <t>6,3</t>
  </si>
  <si>
    <t>50 bp decrease in interest rates</t>
  </si>
  <si>
    <t>299,0</t>
  </si>
  <si>
    <t>-6,3</t>
  </si>
  <si>
    <t>12% decrease in all shares</t>
  </si>
  <si>
    <t>-853,2</t>
  </si>
  <si>
    <t>-0,1</t>
  </si>
  <si>
    <t>8% decrease in property values</t>
  </si>
  <si>
    <t>-117,4</t>
  </si>
  <si>
    <t>-0,3</t>
  </si>
  <si>
    <t>8% loss of counterparties</t>
  </si>
  <si>
    <t>0,0</t>
  </si>
  <si>
    <t>"+" means that policyholders liabilities or Nordea Group's account (profit/equity) increase and "-" means that policyholders liabilities or Nordea Group's account (profit/equity) decrease</t>
  </si>
  <si>
    <r>
      <rPr>
        <sz val="9"/>
        <color rgb="FF074EA2"/>
        <rFont val="Nordea Sans Large"/>
        <family val="3"/>
      </rPr>
      <t>Table 92 Effects of life and insurance risks</t>
    </r>
    <r>
      <rPr>
        <sz val="9"/>
        <color rgb="FF0000A0"/>
        <rFont val="Nordea Sans Large"/>
        <family val="3"/>
      </rPr>
      <t xml:space="preserve">
</t>
    </r>
    <r>
      <rPr>
        <sz val="9"/>
        <rFont val="Nordea Sans Large"/>
        <family val="3"/>
      </rPr>
      <t>The table shows the sensitivity of the financial accounts to changes in life insurance risk. The impact is split between the effect on policyholders and Nordea Group's own account. Increases in mortality and disability rates have a small negative impact on Nordea Group's own account due to the contract type and buffer.</t>
    </r>
  </si>
  <si>
    <t>Mortality - increased living with 1 year</t>
  </si>
  <si>
    <t>23,4</t>
  </si>
  <si>
    <t>-18,3</t>
  </si>
  <si>
    <t>Mortality - decreased living with 1 year</t>
  </si>
  <si>
    <t>0,3</t>
  </si>
  <si>
    <t>Disability - 10% increase</t>
  </si>
  <si>
    <t>8,7</t>
  </si>
  <si>
    <t>-6,8</t>
  </si>
  <si>
    <t>Disability - 10% decrease</t>
  </si>
  <si>
    <t>-6,2</t>
  </si>
  <si>
    <t>4,9</t>
  </si>
  <si>
    <t>"+" means that policyholders liabilities or Nordea Groups account (profit/equity) increase and "-" means that policyholders liabilities or Nordea Group's account (profit/equity) decrease.</t>
  </si>
  <si>
    <t>Table 93 Investment return, traditional life insurance</t>
  </si>
  <si>
    <t>The table shows the investment return of traditional business for the consolidated life companies. Assets under management (AuM) are affected by the investment return and the in- and outflows of business.</t>
  </si>
  <si>
    <t>AuM</t>
  </si>
  <si>
    <t>Investment return</t>
  </si>
  <si>
    <t>AUM</t>
  </si>
  <si>
    <t>Interest-bearing securities and deposits</t>
  </si>
  <si>
    <t>2,8%</t>
  </si>
  <si>
    <t>2,6%</t>
  </si>
  <si>
    <t>-0,9%</t>
  </si>
  <si>
    <t>Investment property</t>
  </si>
  <si>
    <t>8,3%</t>
  </si>
  <si>
    <t>Total return</t>
  </si>
  <si>
    <t>3,1%</t>
  </si>
  <si>
    <t>Table 94 Insurance provisions (technical provisions) and provisions on investment contracts divided into guarantee levels (technical interest rates)</t>
  </si>
  <si>
    <t>The table shows the insurance provisions and provisions on investment contracts divided into guarantee levels.</t>
  </si>
  <si>
    <t>None</t>
  </si>
  <si>
    <t>0-2%</t>
  </si>
  <si>
    <t>2-3%</t>
  </si>
  <si>
    <t>3-4%</t>
  </si>
  <si>
    <t>&gt;4%</t>
  </si>
  <si>
    <t>Technical provisions</t>
  </si>
  <si>
    <t>Table 95 Financial buffers
Comment on development</t>
  </si>
  <si>
    <t>The table shows the development in the financial buffers for NLP.</t>
  </si>
  <si>
    <t>Financial buffers</t>
  </si>
  <si>
    <t>% of guaranteed liabilities</t>
  </si>
  <si>
    <t>,</t>
  </si>
  <si>
    <t>Table 96 Solvency position</t>
  </si>
  <si>
    <t>Solvency capital requirement</t>
  </si>
  <si>
    <t>Own funds</t>
  </si>
  <si>
    <t>Solvency margin</t>
  </si>
  <si>
    <t>Solvency position</t>
  </si>
  <si>
    <t>Table 97 Solvency sensitivity</t>
  </si>
  <si>
    <t>Equity drops 20%</t>
  </si>
  <si>
    <t xml:space="preserve">Interest rates down 50bp </t>
  </si>
  <si>
    <t xml:space="preserve">Interest rates up 50bp </t>
  </si>
  <si>
    <r>
      <t xml:space="preserve">Table 98 Financial buffers compared to insurance provisions, rolling 12 months
</t>
    </r>
    <r>
      <rPr>
        <sz val="9"/>
        <rFont val="Nordea Sans Large"/>
        <family val="3"/>
      </rPr>
      <t>The figure shows the development of the financial buffers during 2020.</t>
    </r>
  </si>
  <si>
    <t>Buffer compared to insurance provisions</t>
  </si>
  <si>
    <t>Dec 2019</t>
  </si>
  <si>
    <t>Jan</t>
  </si>
  <si>
    <t>Feb</t>
  </si>
  <si>
    <t>Mar</t>
  </si>
  <si>
    <t>Apr</t>
  </si>
  <si>
    <t>May</t>
  </si>
  <si>
    <t>Jun</t>
  </si>
  <si>
    <t>Jul</t>
  </si>
  <si>
    <t>Aug</t>
  </si>
  <si>
    <t>Sep</t>
  </si>
  <si>
    <t>Oct</t>
  </si>
  <si>
    <t>Nov</t>
  </si>
  <si>
    <t>Dec 2020</t>
  </si>
  <si>
    <t xml:space="preserve">Norway </t>
  </si>
  <si>
    <t xml:space="preserve">Finland </t>
  </si>
  <si>
    <t>Updated by</t>
  </si>
  <si>
    <t>Stig Vetter</t>
  </si>
  <si>
    <t>20-01-2020</t>
  </si>
  <si>
    <t>Four eyes</t>
  </si>
  <si>
    <t>Source:</t>
  </si>
  <si>
    <t>File:</t>
  </si>
  <si>
    <t xml:space="preserve">Covid template 1: Information on loans and advances subject to legislative and non-legislative moratoria    </t>
  </si>
  <si>
    <t xml:space="preserve">Q4 2020                         EURm </t>
  </si>
  <si>
    <t>Gross carrying amount</t>
  </si>
  <si>
    <t xml:space="preserve">Accumulated impairment, accumulated negative changes in fair value due to credit risk </t>
  </si>
  <si>
    <t xml:space="preserve">Gross carrying amount </t>
  </si>
  <si>
    <t xml:space="preserve">Performing </t>
  </si>
  <si>
    <t xml:space="preserve">Non performing </t>
  </si>
  <si>
    <t>Inflows to 
non-performing exposures</t>
  </si>
  <si>
    <t>Of which:
exposures with forbearance measures</t>
  </si>
  <si>
    <t>Of which:
Instruments with significant increase in credit risk since initial recognition but not credit-impaired (Stage 2)</t>
  </si>
  <si>
    <t xml:space="preserve">Of which:
Unlikely to pay that are not past-due or past-due &lt;= 90 days </t>
  </si>
  <si>
    <t>Loans and advances subject to moratorium</t>
  </si>
  <si>
    <t>of which: Households</t>
  </si>
  <si>
    <t>of which: Collateralised by residential immovable property</t>
  </si>
  <si>
    <t>of which: Non-financial corporations</t>
  </si>
  <si>
    <t>of which: Small and Medium-sized Enterprises</t>
  </si>
  <si>
    <t>of which: Collateralised by commercial immovable property</t>
  </si>
  <si>
    <r>
      <t>Q2 2020</t>
    </r>
    <r>
      <rPr>
        <vertAlign val="superscript"/>
        <sz val="8"/>
        <rFont val="Nordea Sans Large"/>
        <family val="3"/>
      </rPr>
      <t>1</t>
    </r>
    <r>
      <rPr>
        <sz val="8"/>
        <rFont val="Nordea Sans Large"/>
        <family val="3"/>
      </rPr>
      <t xml:space="preserve">                         EURm </t>
    </r>
  </si>
  <si>
    <r>
      <rPr>
        <vertAlign val="superscript"/>
        <sz val="7"/>
        <color theme="1"/>
        <rFont val="Nordea Sans Large"/>
        <family val="3"/>
      </rPr>
      <t>1</t>
    </r>
    <r>
      <rPr>
        <sz val="7"/>
        <color theme="1"/>
        <rFont val="Nordea Sans Large"/>
        <family val="3"/>
      </rPr>
      <t xml:space="preserve"> Restated Q2 figures</t>
    </r>
  </si>
  <si>
    <t>Covid Template 2: Breakdown of loans and advances subject to legislative and non-legislative moratoria by residual maturity of moratoria</t>
  </si>
  <si>
    <t>Q4 2020                    EURm</t>
  </si>
  <si>
    <t>Of which: 
legislative moratoria</t>
  </si>
  <si>
    <t>Of which: 
expired</t>
  </si>
  <si>
    <t>Residual maturity of moratoria</t>
  </si>
  <si>
    <t>&lt;= 3 months</t>
  </si>
  <si>
    <t>&gt; 3 months
&lt;= 6 months</t>
  </si>
  <si>
    <t>&gt; 6 months
&lt;= 9 months</t>
  </si>
  <si>
    <t>&gt; 9 months
&lt;= 12 months</t>
  </si>
  <si>
    <t>&gt; 1 year</t>
  </si>
  <si>
    <t>Loans and advances for which moratorium was offered</t>
  </si>
  <si>
    <t>Loans and advances subject to moratorium (granted)</t>
  </si>
  <si>
    <t xml:space="preserve">    of which: Collateralised by residential immovable property</t>
  </si>
  <si>
    <t xml:space="preserve">    of which: Small and Medium-sized Enterprises</t>
  </si>
  <si>
    <t xml:space="preserve">    of which: Collateralised by commercial immovable property</t>
  </si>
  <si>
    <r>
      <t>Q2 2020</t>
    </r>
    <r>
      <rPr>
        <vertAlign val="superscript"/>
        <sz val="9"/>
        <rFont val="Nordea Sans Large"/>
        <family val="3"/>
      </rPr>
      <t>1</t>
    </r>
    <r>
      <rPr>
        <sz val="9"/>
        <rFont val="Nordea Sans Large"/>
        <family val="3"/>
      </rPr>
      <t xml:space="preserve">                   EURm</t>
    </r>
  </si>
  <si>
    <r>
      <rPr>
        <vertAlign val="superscript"/>
        <sz val="9"/>
        <color theme="1"/>
        <rFont val="Nordea Sans Large"/>
        <family val="3"/>
      </rPr>
      <t>1</t>
    </r>
    <r>
      <rPr>
        <sz val="9"/>
        <color theme="1"/>
        <rFont val="Nordea Sans Large"/>
        <family val="3"/>
      </rPr>
      <t xml:space="preserve"> Restated Q2 figures</t>
    </r>
  </si>
  <si>
    <t>Covid Template 3: Information on newly originated loans and advances provided under newly applicable public guarantee schemes introduced in response to COVID-19 crisis</t>
  </si>
  <si>
    <t>Maximum amount of the guarantee that can be considered</t>
  </si>
  <si>
    <t>of which: forborne</t>
  </si>
  <si>
    <t>Public guarantees received</t>
  </si>
  <si>
    <t>Newly originated loans and advances subject to public guarantee schemes</t>
  </si>
  <si>
    <r>
      <t>of which: Households</t>
    </r>
    <r>
      <rPr>
        <vertAlign val="superscript"/>
        <sz val="9"/>
        <rFont val="Nordea Sans Large"/>
        <family val="3"/>
      </rPr>
      <t>1</t>
    </r>
  </si>
  <si>
    <r>
      <rPr>
        <vertAlign val="superscript"/>
        <sz val="8"/>
        <color theme="1"/>
        <rFont val="Nordea Sans Large"/>
        <family val="3"/>
      </rPr>
      <t>1</t>
    </r>
    <r>
      <rPr>
        <sz val="8"/>
        <color theme="1"/>
        <rFont val="Nordea Sans Large"/>
        <family val="3"/>
      </rPr>
      <t xml:space="preserve"> Includes Sole Proprietorships</t>
    </r>
  </si>
  <si>
    <r>
      <rPr>
        <vertAlign val="superscript"/>
        <sz val="8"/>
        <color theme="1"/>
        <rFont val="Nordea Sans Large"/>
        <family val="3"/>
      </rPr>
      <t>1</t>
    </r>
    <r>
      <rPr>
        <sz val="8"/>
        <color theme="1"/>
        <rFont val="Nordea Sans Large"/>
        <family val="3"/>
      </rPr>
      <t xml:space="preserve"> Acquisition of SG Finans (-0.25%), Market Risk (-0.20%), Risk-weight Floors (-0.18%), Securitisation (-0.17%), Other IRB (-0.05%), PD Alignment (-0.03%), Reconciliations (-0.02%), CVA (0.02%), Standardised Approach (0.05%), Operational Risk (0.10%), Net Profit (0.11%) and Other CET1 Changes (0.18%). </t>
    </r>
  </si>
  <si>
    <r>
      <rPr>
        <vertAlign val="superscript"/>
        <sz val="8"/>
        <color theme="1"/>
        <rFont val="Nordea Sans Large"/>
        <family val="3"/>
      </rPr>
      <t xml:space="preserve">2 </t>
    </r>
    <r>
      <rPr>
        <sz val="8"/>
        <color theme="1"/>
        <rFont val="Nordea Sans Large"/>
        <family val="3"/>
      </rPr>
      <t>PD adjustment on unrated exposures (-0.09%), SME Adjustment (0.27%), changed treatment software assets (0.49%) and a changed consolidation for the banking group (0.28%)</t>
    </r>
  </si>
  <si>
    <t>The main driver of the worst loss were short term DKK covered bonds.</t>
  </si>
  <si>
    <t>Market risk measured by VaR and sVaR showed an average utilisation of EUR 32m and EUR 47m in 2020. It was primarily driven by interest rate exposure with additional contributions from credit spreads. The high in VaR and sVaR were reached in Q1 2020 at the start of the corona crisis. Market risk is primarily concentrated in Northern Europe and Nordics. 
The Incremental Risk Charge (IRC) at the end of 2020 was lower than at the end of 2019. The decrease was driven by reduced default exposure. The lowest exposure occurred during Q2 2020, while IRC was the highest in Q1 2020. Average IRC increased by EUR 4.4m compared to the previous year, primarily driven by higher contribution from the migration component. 
The Comprehensive Risk Charge (CRC) at the end of 2020 was in line with the result at the end of 2019. The lowest exposure occurred during Q1 2020, while CRC peaked during Q2 2020 at the start of the corona crisis. Average CRC for 2020 increased by EUR 19.9m compared to 2019 as it was dragged up by the peak at the start of the corona crisis.</t>
  </si>
  <si>
    <r>
      <rPr>
        <sz val="9"/>
        <color rgb="FF0070C0"/>
        <rFont val="Nordea Sans Large"/>
        <family val="3"/>
      </rPr>
      <t>Table 42 Comparison of parameter estimates against actual outcomes</t>
    </r>
    <r>
      <rPr>
        <sz val="9"/>
        <rFont val="Nordea Sans Large"/>
        <family val="3"/>
      </rPr>
      <t xml:space="preserve">
The table shows the comparison between estimated expected losses (EL) and actual losses and between exposure-weighted estimated and realised LGD and CCF for IRB exposures. Estimated EL follows the calculation rules defined in the CRR. Actual losses is defined as the full year net loss. LGD estimates measure the net present value of the nominal loss including costs resulting from a customer’s default. CCF is a statistical multiplier used to predict the EAD by predicting the drawdown of an off-balance sheet exposure. The estimates are based on internal data on drawings prior to default. Realised LGD and CCF values for the retail portfolio are based on a minimum of seven years of default and a three year work-out period.  The averages for the corporate portfolio are also based on at least seven years of data. The estimated LGD's and CCF's are based on available reporting data at the date in question. The estimated values include a downturn add-on and a safety margin, hence the difference between estimated and realised values. 
  </t>
    </r>
    <r>
      <rPr>
        <sz val="9"/>
        <color rgb="FFFF0000"/>
        <rFont val="Nordea Sans Large"/>
        <family val="3"/>
      </rPr>
      <t xml:space="preserve">
</t>
    </r>
    <r>
      <rPr>
        <sz val="9"/>
        <rFont val="Nordea Sans Large"/>
        <family val="3"/>
      </rPr>
      <t>The economic situation resulting from the outbreak of the Covid-19 pandemic is the driver behind the increases in expected losses (estimated and realised) 2020 relative to 2019.</t>
    </r>
  </si>
  <si>
    <t>Table 5 Capital ratios</t>
  </si>
  <si>
    <t>The increase in CET1 capital ratio was mainly driven by regulatory changes to the treatment of IT software, the SME adjustment (-2.6bn) and the consolidation of non-CRR entities. This was partly offset by the consolidation of Nordea Finance Equipment (+2.5bn) and the replacement of existing securitisation transactions (+1.4bn).  Tier 1 ratio increased, mainly driven by increased CET1 ratio countered by  a call of two AT1 instruments in Q1 2020 (-0.3bn) and FX effects in AT1 instruments (-0.2bn)
Leverage ratio increased in 2020, due to both an increase in Tier 1 capital and a decrease in leverage ratio exposure. The decrease in leverage ratio exposure was driven mainly by certian central bank exposures being excluded and a decrease in SFT exposure, while the increase in Tier 1 capital was driven by the increase in CET1 capital.</t>
  </si>
  <si>
    <t xml:space="preserve">Table 4 Bridge between IFRS equity and CET1 capital
</t>
  </si>
  <si>
    <t>Nordea's CET1 capital has increased over the period, driven by consolidation of non-CRR entities combined with a decreased deduction of intangible assets. This was slightly offset by other deductions.</t>
  </si>
  <si>
    <t xml:space="preserve">Table 2 Flow statements of movements in Own funds
</t>
  </si>
  <si>
    <t>Own funds as of Q4 2020 was EUR 31.8bn (31.2bn in 2019), of which CET1 capital constituted EUR 26.6bn (24.4bn in 2019), Additional Tier 1 capital EUR 2.6bn (3.1bn in 2019) and Tier 2 capital EUR 2.7bn (3.7bn in 2019). In 2020 CET1 capital increased by EUR 2.1bn, mainly driven by regulatory changes to the treatment of IT software, the consolidation of non-CRR entities and profit generation net of accrued dividend. The increase in Tier 1 capital due to CET1 increase was partly offset by a redemption of two T1 instruments and FX effects on T1 instruments. Tier 2 capital decreased primarily driven by the redemption of five T2 instruments and FX effects.</t>
  </si>
  <si>
    <t>Table 1 Summary of items included in own funds including profit</t>
  </si>
  <si>
    <t>During Q4 2020, CET1 capital increased by EUR 1.8bn as a result of increased retained earnings, increased profit net of dividend and a decreased deduction of intangible assets. Total own funds increased by EUR 1.9bn, driven by the increase in CET1 capital.</t>
  </si>
  <si>
    <t>Table 3 Drivers behind the development of the CET1 capital ratio</t>
  </si>
  <si>
    <t xml:space="preserve">The CET1 ratio increased from 16.26% in Q4 2019 to 17.08% in Q4 2020. The main drivers were updated regulatory treatment of software deductions and consolidation of non-CRR entities into the banking group, improved credit quality,  adjustment of the SME supporting factor and FX effects. This was partly offset by the acquisition of SG Finans, increased volumes and replacement of the securitisation transaction.
</t>
  </si>
  <si>
    <t xml:space="preserve">Table 17 EU CR3: Credit risk mitigation techniques – overview </t>
  </si>
  <si>
    <t xml:space="preserve">At year end 2020, 58% of Nordea's total exposures had at least one Credit Risk Mitigation (CRM) mechanism (collateral, financial guarantees, credit derivatives). The majority of those are secured by real estate collaterals. The growth in secured exposures was mainly driven by increased residential mortgage volumes throughout the entire year. </t>
  </si>
  <si>
    <t>Table 18 EU CR4: Standardised approach – credit risk exposure and Credit Risk Mitigation (CRM) effects</t>
  </si>
  <si>
    <t>Total exposure amount before CCF and CRM was EUR 90.5 bn. The on-balance sheet exposure in Q4 amounted to EUR 80.4 bn of the exposure (compared to 101.4 in Q2 2020). The decrease in on-balance exposure was mainly driven by the Central governments or central banks exposure class reported in standardised approach in second half of 2020.  The REA density increased 6 percentage points ( from 12% to 18%) mainly driven by a large decrease in Central governments and central banks expose value.</t>
  </si>
  <si>
    <t>Table 26 EU CR9: IRB approach - Backtesting of PD per exposure class</t>
  </si>
  <si>
    <r>
      <rPr>
        <sz val="9"/>
        <color rgb="FF074EA2"/>
        <rFont val="Nordea Sans Large"/>
        <family val="3"/>
      </rPr>
      <t>Table 44 EU CCR1: Analysis of counterparty credit risk by approach</t>
    </r>
    <r>
      <rPr>
        <sz val="9"/>
        <color rgb="FF0000A0"/>
        <rFont val="Nordea Sans Large"/>
        <family val="3"/>
      </rPr>
      <t xml:space="preserve">
</t>
    </r>
    <r>
      <rPr>
        <sz val="9"/>
        <rFont val="Nordea Sans Large"/>
        <family val="3"/>
      </rPr>
      <t>Nordea uses two methodologies when calculating the counterparty credit risk amounts. These methodologies are the Mark to Market Method and Internal Model Method (IMM). For Securities Financing Transactions (SFT) Nordea uses the financial collateral comprehensive method. REA decreased since last reporting period by approximately EUR 1.3bn mainly driven by a stronger NOK and higher Nordic rates, fuelled by increased optimism on the global economy after several vaccines proved effective against Covid-19. Reduction in SFTs activity toward year end also contributed significantly to the decline in REA.</t>
    </r>
  </si>
  <si>
    <t xml:space="preserve">Total forborne loans remained at the same level as in 2019 landing at EUR 3bn in Q4 2020. Non-performing forborne loans decreased  by EUR 0.3bn while performing loans increased by EUR 0.3bn. </t>
  </si>
  <si>
    <r>
      <t xml:space="preserve">Table 54 Securitisation 
</t>
    </r>
    <r>
      <rPr>
        <sz val="9"/>
        <rFont val="Nordea Sans Large"/>
        <family val="3"/>
      </rPr>
      <t>The REA of Nordea’s securitisation position is fully calculated using the IRB approach, where SEC-IRBA Framework is applied. Based on the estimated exposure value of EUR 5.1bn, the REA of the securitisation position was EUR 880m as per Q4 2020. Compared to Q4 2019, this was a decrease of EUR 3 185m in exposure and an increase of EUR 6m in REA. The changes in volume were driven by closure of  the old secutitization transaction during Q1 2020. The changes in REA are stemming due to the changes in REA calculation framework from Supervisory Formula method used for old transaction to SEC-IRBA Framework used on the new securitization transaction.</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</si>
</sst>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7">
    <numFmt numFmtId="43" formatCode="_-* #,##0.00_-;\-* #,##0.00_-;_-* &quot;-&quot;??_-;_-@_-"/>
    <numFmt numFmtId="164" formatCode="_(&quot;$&quot;* #,##0.00_);_(&quot;$&quot;* \(#,##0.00\);_(&quot;$&quot;* &quot;-&quot;??_);_(@_)"/>
    <numFmt numFmtId="165" formatCode="_(* #,##0.00_);_(* \(#,##0.00\);_(* &quot;-&quot;??_);_(@_)"/>
    <numFmt numFmtId="166" formatCode="#,##0.0"/>
    <numFmt numFmtId="167" formatCode="0.0"/>
    <numFmt numFmtId="168" formatCode="[$-F400]h:mm:ss\ AM/PM"/>
    <numFmt numFmtId="169" formatCode="#,##0.0000"/>
    <numFmt numFmtId="170" formatCode="0.0%"/>
    <numFmt numFmtId="171" formatCode="#,##0.0000000000"/>
    <numFmt numFmtId="172" formatCode="_(* #,##0_);_(* \(#,##0\);_(* &quot;-&quot;??_);_(@_)"/>
    <numFmt numFmtId="173" formatCode="_-* #,##0.00\ _k_r_._-;\-* #,##0.00\ _k_r_._-;_-* &quot;-&quot;??\ _k_r_._-;_-@_-"/>
    <numFmt numFmtId="174" formatCode="0.0000%"/>
    <numFmt numFmtId="175" formatCode="_-* #,##0_-;\-* #,##0_-;_-* &quot;-&quot;??_-;_-@_-"/>
    <numFmt numFmtId="176" formatCode="0.0000E+00"/>
    <numFmt numFmtId="177" formatCode="_(* #,##0.0000000_);_(* \(#,##0.0000000\);_(* &quot;-&quot;??_);_(@_)"/>
    <numFmt numFmtId="178" formatCode="_-* #,##0.00000000_-;\-* #,##0.00000000_-;_-* &quot;-&quot;??_-;_-@_-"/>
    <numFmt numFmtId="179" formatCode="0.00000%"/>
    <numFmt numFmtId="180" formatCode="0.000"/>
    <numFmt numFmtId="181" formatCode="#,##0.000"/>
    <numFmt numFmtId="182" formatCode="0.000%"/>
    <numFmt numFmtId="183" formatCode="_-* #,##0.0_-;\-* #,##0.0_-;_-* &quot;-&quot;??_-;_-@_-"/>
    <numFmt numFmtId="184" formatCode="_(&quot;kr&quot;* #,##0.00_);_(&quot;kr&quot;* \(#,##0.00\);_(&quot;kr&quot;* &quot;-&quot;??_);_(@_)"/>
    <numFmt numFmtId="185" formatCode="0.0000"/>
    <numFmt numFmtId="186" formatCode="[$-C09]d\ mmmm\ yyyy;@"/>
    <numFmt numFmtId="187" formatCode="0.00;\-0.00;;@"/>
    <numFmt numFmtId="188" formatCode="##,##0;\ \-##,##0;\ ;@"/>
    <numFmt numFmtId="189" formatCode="_(* #,##0.000_);_(* \(#,##0.000\);_(* &quot;-&quot;??_);_(@_)"/>
    <numFmt numFmtId="190" formatCode="#,##0\ &quot;kr&quot;"/>
    <numFmt numFmtId="191" formatCode="_-* #,##0\ _k_r_-;\-* #,##0\ _k_r_-;_-* &quot;-&quot;??\ _k_r_-;_-@_-"/>
    <numFmt numFmtId="192" formatCode="#,##0;\-#,##0;"/>
    <numFmt numFmtId="193" formatCode="#,##0.0000000000000"/>
    <numFmt numFmtId="194" formatCode="0.00%;\-0.00%;"/>
    <numFmt numFmtId="195" formatCode="0.0%;\-0.0%;"/>
    <numFmt numFmtId="196" formatCode="#,##0.0;\-#,##0.0;"/>
    <numFmt numFmtId="197" formatCode="0%;\-0%;"/>
    <numFmt numFmtId="198" formatCode="##,##0.0000000;\ \-##,##0.0000000;\ ;@"/>
    <numFmt numFmtId="199" formatCode="_-* #,##0.00\ _k_r_-;\-* #,##0.00\ _k_r_-;_-* &quot;-&quot;??\ _k_r_-;_-@_-"/>
  </numFmts>
  <fonts count="221">
    <font>
      <sz val="11"/>
      <color theme="1"/>
      <name val="Calibri"/>
      <family val="2"/>
      <scheme val="minor"/>
    </font>
    <font>
      <sz val="11"/>
      <color theme="1"/>
      <name val="Calibri"/>
      <family val="2"/>
      <scheme val="minor"/>
    </font>
    <font>
      <sz val="11"/>
      <color rgb="FF000000"/>
      <name val="Calibri"/>
      <family val="2"/>
      <scheme val="minor"/>
    </font>
    <font>
      <sz val="9"/>
      <color rgb="FF074EA2"/>
      <name val="Nordea Sans Large"/>
      <family val="3"/>
    </font>
    <font>
      <sz val="9"/>
      <name val="Nordea Sans Large"/>
      <family val="3"/>
    </font>
    <font>
      <sz val="11"/>
      <color theme="1"/>
      <name val="Nordea Sans Large"/>
      <family val="3"/>
    </font>
    <font>
      <sz val="9"/>
      <color theme="1"/>
      <name val="Nordea Sans Large"/>
      <family val="3"/>
    </font>
    <font>
      <sz val="9"/>
      <color rgb="FF000000"/>
      <name val="Nordea Sans Large"/>
      <family val="3"/>
    </font>
    <font>
      <sz val="9"/>
      <color rgb="FFFF0000"/>
      <name val="Nordea Sans Large"/>
      <family val="3"/>
    </font>
    <font>
      <sz val="10"/>
      <name val="Arial"/>
      <family val="2"/>
    </font>
    <font>
      <sz val="11"/>
      <color rgb="FF074EA2"/>
      <name val="Nordea Sans Large"/>
      <family val="3"/>
    </font>
    <font>
      <sz val="9"/>
      <color rgb="FF0000A0"/>
      <name val="Nordea Sans Large"/>
      <family val="3"/>
    </font>
    <font>
      <sz val="8"/>
      <color theme="1"/>
      <name val="Nordea Sans Large"/>
      <family val="3"/>
    </font>
    <font>
      <sz val="8"/>
      <name val="Nordea Sans Large"/>
      <family val="3"/>
    </font>
    <font>
      <sz val="8"/>
      <color rgb="FF000000"/>
      <name val="Nordea Sans Large"/>
      <family val="3"/>
    </font>
    <font>
      <b/>
      <sz val="9"/>
      <color rgb="FFFF0000"/>
      <name val="Nordea Sans Large"/>
      <family val="3"/>
    </font>
    <font>
      <sz val="11"/>
      <name val="Nordea Sans Large"/>
      <family val="3"/>
    </font>
    <font>
      <sz val="12"/>
      <name val="Times New Roman"/>
      <family val="1"/>
    </font>
    <font>
      <sz val="8"/>
      <color rgb="FFFF0000"/>
      <name val="Nordea Sans Large"/>
      <family val="3"/>
    </font>
    <font>
      <sz val="9"/>
      <color theme="1"/>
      <name val="Calibri"/>
      <family val="2"/>
    </font>
    <font>
      <sz val="9"/>
      <color rgb="FFFF0000"/>
      <name val="Calibri"/>
      <family val="2"/>
    </font>
    <font>
      <sz val="9"/>
      <color theme="0"/>
      <name val="Nordea Sans Large"/>
      <family val="3"/>
    </font>
    <font>
      <sz val="10"/>
      <color theme="1"/>
      <name val="Nordea Sans Large"/>
      <family val="3"/>
    </font>
    <font>
      <sz val="10"/>
      <color rgb="FF000000"/>
      <name val="Nordea Sans Large"/>
      <family val="3"/>
    </font>
    <font>
      <sz val="12"/>
      <color theme="1"/>
      <name val="Nordea Sans Large"/>
      <family val="3"/>
    </font>
    <font>
      <sz val="8"/>
      <color rgb="FF4E586A"/>
      <name val="Nordea Sans Large"/>
      <family val="3"/>
    </font>
    <font>
      <sz val="9"/>
      <color rgb="FF074EA2"/>
      <name val="Calibri"/>
      <family val="2"/>
    </font>
    <font>
      <sz val="11"/>
      <color rgb="FF074EA2"/>
      <name val="Calibri"/>
      <family val="2"/>
    </font>
    <font>
      <sz val="9"/>
      <color rgb="FF074EC8"/>
      <name val="Nordea Sans Large"/>
      <family val="3"/>
    </font>
    <font>
      <sz val="9"/>
      <name val="Calibri"/>
      <family val="2"/>
    </font>
    <font>
      <sz val="9"/>
      <color rgb="FF000000"/>
      <name val="Calibri"/>
      <family val="2"/>
    </font>
    <font>
      <sz val="11"/>
      <color theme="1"/>
      <name val="Calibri"/>
      <family val="2"/>
    </font>
    <font>
      <i/>
      <sz val="9"/>
      <color theme="1"/>
      <name val="Nordea Sans Large"/>
      <family val="3"/>
    </font>
    <font>
      <b/>
      <sz val="9"/>
      <color rgb="FF000000"/>
      <name val="Nordea Sans Large"/>
      <family val="3"/>
    </font>
    <font>
      <b/>
      <sz val="9"/>
      <color theme="1"/>
      <name val="Nordea Sans Large"/>
      <family val="3"/>
    </font>
    <font>
      <sz val="9"/>
      <color theme="6" tint="-0.499984740745262"/>
      <name val="Nordea Sans Large"/>
      <family val="3"/>
    </font>
    <font>
      <i/>
      <sz val="8"/>
      <color theme="1"/>
      <name val="Nordea Sans Large"/>
      <family val="3"/>
    </font>
    <font>
      <b/>
      <sz val="9"/>
      <name val="Nordea Sans Large"/>
      <family val="3"/>
    </font>
    <font>
      <i/>
      <sz val="9"/>
      <name val="Nordea Sans Large"/>
      <family val="3"/>
    </font>
    <font>
      <sz val="9"/>
      <color rgb="FF0000CC"/>
      <name val="Nordea Sans Large"/>
      <family val="3"/>
    </font>
    <font>
      <u/>
      <sz val="9"/>
      <name val="Nordea Sans Large"/>
      <family val="3"/>
    </font>
    <font>
      <sz val="9"/>
      <color rgb="FF000099"/>
      <name val="Nordea Sans Large"/>
      <family val="3"/>
    </font>
    <font>
      <vertAlign val="superscript"/>
      <sz val="8"/>
      <name val="Nordea Sans Large"/>
      <family val="3"/>
    </font>
    <font>
      <sz val="11"/>
      <color rgb="FF000099"/>
      <name val="Nordea Sans Large"/>
      <family val="3"/>
    </font>
    <font>
      <vertAlign val="superscript"/>
      <sz val="8"/>
      <color theme="1"/>
      <name val="Nordea Sans Large"/>
      <family val="3"/>
    </font>
    <font>
      <vertAlign val="superscript"/>
      <sz val="9"/>
      <color rgb="FF000000"/>
      <name val="Nordea Sans Large"/>
      <family val="3"/>
    </font>
    <font>
      <vertAlign val="superscript"/>
      <sz val="9"/>
      <name val="Nordea Sans Large"/>
      <family val="3"/>
    </font>
    <font>
      <sz val="9"/>
      <color rgb="FF003399"/>
      <name val="Nordea Sans Large"/>
      <family val="3"/>
    </font>
    <font>
      <sz val="11"/>
      <color rgb="FF003399"/>
      <name val="Nordea Sans Large"/>
      <family val="3"/>
    </font>
    <font>
      <vertAlign val="superscript"/>
      <sz val="9"/>
      <color rgb="FF003399"/>
      <name val="Nordea Sans Large"/>
      <family val="3"/>
    </font>
    <font>
      <sz val="8"/>
      <name val="Calibri"/>
      <family val="2"/>
      <scheme val="minor"/>
    </font>
    <font>
      <b/>
      <sz val="9"/>
      <color rgb="FF003399"/>
      <name val="Nordea Sans Large"/>
      <family val="3"/>
    </font>
    <font>
      <sz val="8"/>
      <color rgb="FF003399"/>
      <name val="Nordea Sans Large"/>
      <family val="3"/>
    </font>
    <font>
      <b/>
      <sz val="8"/>
      <color theme="1"/>
      <name val="Nordea Sans Large"/>
      <family val="3"/>
    </font>
    <font>
      <b/>
      <sz val="8"/>
      <name val="Nordea Sans Large"/>
      <family val="3"/>
    </font>
    <font>
      <sz val="8"/>
      <color theme="6" tint="-0.499984740745262"/>
      <name val="Nordea Sans Large"/>
      <family val="3"/>
    </font>
    <font>
      <vertAlign val="superscript"/>
      <sz val="9"/>
      <color rgb="FF000099"/>
      <name val="Nordea Sans Large"/>
      <family val="3"/>
    </font>
    <font>
      <sz val="9"/>
      <color indexed="81"/>
      <name val="Tahoma"/>
      <family val="2"/>
    </font>
    <font>
      <b/>
      <sz val="9"/>
      <color indexed="81"/>
      <name val="Tahoma"/>
      <family val="2"/>
    </font>
    <font>
      <b/>
      <sz val="8"/>
      <color rgb="FFFF0000"/>
      <name val="Nordea Sans Large"/>
      <family val="3"/>
    </font>
    <font>
      <vertAlign val="superscript"/>
      <sz val="8"/>
      <color rgb="FF000000"/>
      <name val="Nordea Sans Large"/>
      <family val="3"/>
    </font>
    <font>
      <sz val="8"/>
      <color theme="1"/>
      <name val="Calibri"/>
      <family val="2"/>
      <scheme val="minor"/>
    </font>
    <font>
      <sz val="11"/>
      <color rgb="FFFF0000"/>
      <name val="Calibri"/>
      <family val="2"/>
      <scheme val="minor"/>
    </font>
    <font>
      <b/>
      <sz val="9"/>
      <name val="Palatino Linotype"/>
      <family val="1"/>
    </font>
    <font>
      <sz val="8"/>
      <color theme="1"/>
      <name val="Palatino Linotype"/>
      <family val="1"/>
    </font>
    <font>
      <sz val="11"/>
      <name val="Calibri"/>
      <family val="2"/>
      <scheme val="minor"/>
    </font>
    <font>
      <sz val="11"/>
      <name val="Calibri"/>
      <family val="2"/>
    </font>
    <font>
      <sz val="11"/>
      <color rgb="FF000000"/>
      <name val="Nordea Sans Large"/>
      <family val="3"/>
    </font>
    <font>
      <sz val="9"/>
      <color rgb="FFFFFFFF"/>
      <name val="Nordea Sans Large"/>
      <family val="3"/>
    </font>
    <font>
      <sz val="11"/>
      <color rgb="FFFFFFFF"/>
      <name val="Nordea Sans Large"/>
      <family val="3"/>
    </font>
    <font>
      <sz val="10"/>
      <color indexed="8"/>
      <name val="Helvetica Neue"/>
    </font>
    <font>
      <sz val="9"/>
      <color theme="4"/>
      <name val="Nordea Sans Large"/>
      <family val="3"/>
    </font>
    <font>
      <sz val="6"/>
      <color theme="1"/>
      <name val="Nordea Sans Large"/>
      <family val="3"/>
    </font>
    <font>
      <sz val="9"/>
      <color theme="4" tint="-0.249977111117893"/>
      <name val="Nordea Sans Large"/>
      <family val="3"/>
    </font>
    <font>
      <vertAlign val="superscript"/>
      <sz val="9"/>
      <color theme="4" tint="-0.249977111117893"/>
      <name val="Nordea Sans Large"/>
      <family val="3"/>
    </font>
    <font>
      <sz val="9"/>
      <color theme="1" tint="0.249977111117893"/>
      <name val="Nordea Sans Large"/>
      <family val="3"/>
    </font>
    <font>
      <sz val="8"/>
      <color rgb="FF074EA2"/>
      <name val="Nordea Sans Large"/>
      <family val="3"/>
    </font>
    <font>
      <sz val="10"/>
      <name val="Tahoma"/>
      <family val="2"/>
    </font>
    <font>
      <b/>
      <sz val="10"/>
      <name val="Tahoma"/>
      <family val="2"/>
    </font>
    <font>
      <u/>
      <sz val="11"/>
      <color theme="10"/>
      <name val="Calibri"/>
      <family val="2"/>
      <scheme val="minor"/>
    </font>
    <font>
      <sz val="8"/>
      <color rgb="FF0000A0"/>
      <name val="Nordea Sans Large"/>
      <family val="3"/>
    </font>
    <font>
      <sz val="8"/>
      <color rgb="FF191919"/>
      <name val="Arial"/>
      <family val="2"/>
    </font>
    <font>
      <b/>
      <sz val="9"/>
      <color rgb="FF0000A0"/>
      <name val="Calibri"/>
      <family val="2"/>
    </font>
    <font>
      <sz val="7.5"/>
      <color rgb="FF074EA2"/>
      <name val="Nordea Sans Large"/>
      <family val="3"/>
    </font>
    <font>
      <sz val="7.5"/>
      <name val="Nordea Sans Large"/>
      <family val="3"/>
    </font>
    <font>
      <sz val="7.5"/>
      <name val="Calibri"/>
      <family val="2"/>
    </font>
    <font>
      <sz val="7"/>
      <name val="Calibri"/>
      <family val="2"/>
    </font>
    <font>
      <sz val="7"/>
      <color rgb="FF833C0C"/>
      <name val="Calibri"/>
      <family val="2"/>
    </font>
    <font>
      <sz val="7"/>
      <color theme="1"/>
      <name val="Calibri"/>
      <family val="2"/>
    </font>
    <font>
      <sz val="7"/>
      <color rgb="FF000000"/>
      <name val="Calibri"/>
      <family val="2"/>
    </font>
    <font>
      <sz val="7"/>
      <color rgb="FF074EA2"/>
      <name val="Nordea Sans Large"/>
      <family val="3"/>
    </font>
    <font>
      <sz val="9"/>
      <color theme="2"/>
      <name val="Nordea Sans Large"/>
      <family val="3"/>
    </font>
    <font>
      <sz val="7"/>
      <name val="Nordea Sans Large"/>
      <family val="3"/>
    </font>
    <font>
      <b/>
      <sz val="9"/>
      <color rgb="FF0000A0"/>
      <name val="Nordea Sans Large"/>
      <family val="3"/>
    </font>
    <font>
      <vertAlign val="superscript"/>
      <sz val="9"/>
      <color theme="1"/>
      <name val="Nordea Sans Large"/>
      <family val="3"/>
    </font>
    <font>
      <sz val="9"/>
      <color rgb="FF0000A0"/>
      <name val="Calibri"/>
      <family val="2"/>
    </font>
    <font>
      <sz val="8"/>
      <color theme="1"/>
      <name val="Calibri"/>
      <family val="2"/>
    </font>
    <font>
      <vertAlign val="superscript"/>
      <sz val="8"/>
      <color theme="1"/>
      <name val="Calibri"/>
      <family val="2"/>
    </font>
    <font>
      <sz val="8"/>
      <name val="Calibri"/>
      <family val="2"/>
    </font>
    <font>
      <sz val="8"/>
      <color rgb="FF074EA2"/>
      <name val="Calibri"/>
      <family val="2"/>
    </font>
    <font>
      <sz val="9"/>
      <color theme="0"/>
      <name val="Calibri"/>
      <family val="2"/>
    </font>
    <font>
      <b/>
      <sz val="9"/>
      <color theme="0"/>
      <name val="Calibri"/>
      <family val="2"/>
    </font>
    <font>
      <sz val="11"/>
      <color theme="0"/>
      <name val="Calibri"/>
      <family val="2"/>
    </font>
    <font>
      <sz val="8"/>
      <color theme="0"/>
      <name val="Calibri"/>
      <family val="2"/>
    </font>
    <font>
      <sz val="6.5"/>
      <color rgb="FF074EA2"/>
      <name val="Nordea Sans Large"/>
      <family val="3"/>
    </font>
    <font>
      <sz val="6"/>
      <color rgb="FF074EA2"/>
      <name val="Nordea Sans Large"/>
      <family val="3"/>
    </font>
    <font>
      <sz val="6"/>
      <name val="Nordea Sans Large"/>
      <family val="3"/>
    </font>
    <font>
      <sz val="6"/>
      <color theme="0"/>
      <name val="Nordea Sans Large"/>
      <family val="3"/>
    </font>
    <font>
      <b/>
      <sz val="6"/>
      <color theme="1"/>
      <name val="Nordea Sans Large"/>
      <family val="3"/>
    </font>
    <font>
      <sz val="6"/>
      <color rgb="FF0070C0"/>
      <name val="Nordea Sans Large"/>
      <family val="3"/>
    </font>
    <font>
      <sz val="6"/>
      <color rgb="FF00B050"/>
      <name val="Nordea Sans Large"/>
      <family val="3"/>
    </font>
    <font>
      <b/>
      <sz val="9"/>
      <color rgb="FF074EC8"/>
      <name val="Norde Sans Large"/>
    </font>
    <font>
      <b/>
      <sz val="9"/>
      <color rgb="FF074EC8"/>
      <name val="Nordea Sans Large"/>
      <family val="3"/>
    </font>
    <font>
      <sz val="11"/>
      <color rgb="FF074EC8"/>
      <name val="Nordea Sans Large"/>
      <family val="3"/>
    </font>
    <font>
      <sz val="9"/>
      <color theme="2" tint="-0.499984740745262"/>
      <name val="Calibri"/>
      <family val="2"/>
      <scheme val="minor"/>
    </font>
    <font>
      <sz val="11"/>
      <color theme="2" tint="-0.499984740745262"/>
      <name val="Calibri"/>
      <family val="2"/>
      <scheme val="minor"/>
    </font>
    <font>
      <b/>
      <sz val="9"/>
      <color rgb="FF0000A0"/>
      <name val="Nordea Sans Small"/>
      <family val="3"/>
    </font>
    <font>
      <sz val="9"/>
      <name val="Nordea Sans Small"/>
      <family val="3"/>
    </font>
    <font>
      <sz val="9"/>
      <color rgb="FFFF0000"/>
      <name val="Nordea Sans Small"/>
      <family val="3"/>
    </font>
    <font>
      <sz val="10"/>
      <color rgb="FFFF0000"/>
      <name val="Nordea Sans Large"/>
      <family val="3"/>
    </font>
    <font>
      <vertAlign val="superscript"/>
      <sz val="8"/>
      <name val="Calibri"/>
      <family val="2"/>
      <scheme val="minor"/>
    </font>
    <font>
      <sz val="9"/>
      <color rgb="FF000000"/>
      <name val="Nordea Sans Small"/>
      <family val="3"/>
    </font>
    <font>
      <sz val="9"/>
      <color rgb="FF000000"/>
      <name val="Palatino Linotype"/>
      <family val="1"/>
    </font>
    <font>
      <sz val="9"/>
      <color rgb="FF0000A0"/>
      <name val="Palatino Linotype"/>
      <family val="1"/>
    </font>
    <font>
      <b/>
      <sz val="9"/>
      <color theme="4" tint="-0.249977111117893"/>
      <name val="Nordea Sans Small"/>
      <family val="3"/>
    </font>
    <font>
      <b/>
      <sz val="9"/>
      <color theme="4" tint="-0.249977111117893"/>
      <name val="Palatino Linotype"/>
      <family val="1"/>
    </font>
    <font>
      <sz val="9"/>
      <color theme="4" tint="-0.249977111117893"/>
      <name val="Palatino Linotype"/>
      <family val="1"/>
    </font>
    <font>
      <b/>
      <sz val="9"/>
      <color rgb="FF0000A0"/>
      <name val="Palatino Linotype"/>
      <family val="1"/>
    </font>
    <font>
      <b/>
      <sz val="9"/>
      <color theme="4" tint="-0.249977111117893"/>
      <name val="Nordea Sans Large"/>
      <family val="3"/>
    </font>
    <font>
      <sz val="7"/>
      <color theme="4" tint="-0.249977111117893"/>
      <name val="Nordea Sans Large"/>
      <family val="3"/>
    </font>
    <font>
      <sz val="7"/>
      <color theme="1"/>
      <name val="Nordea Sans Large"/>
      <family val="3"/>
    </font>
    <font>
      <sz val="9"/>
      <color theme="1"/>
      <name val="Palatino Linotype"/>
      <family val="1"/>
    </font>
    <font>
      <b/>
      <sz val="7"/>
      <name val="Nordea Sans Large"/>
      <family val="3"/>
    </font>
    <font>
      <sz val="7"/>
      <color rgb="FF000000"/>
      <name val="Nordea Sans Large"/>
      <family val="3"/>
    </font>
    <font>
      <sz val="7"/>
      <color rgb="FF0000A0"/>
      <name val="Nordea Sans Large"/>
      <family val="3"/>
    </font>
    <font>
      <b/>
      <sz val="8"/>
      <color rgb="FF0000A0"/>
      <name val="Palatino Linotype"/>
      <family val="1"/>
    </font>
    <font>
      <sz val="8"/>
      <color rgb="FF0000A0"/>
      <name val="Palatino Linotype"/>
      <family val="1"/>
    </font>
    <font>
      <sz val="8"/>
      <color theme="4" tint="-0.249977111117893"/>
      <name val="Palatino Linotype"/>
      <family val="1"/>
    </font>
    <font>
      <sz val="5"/>
      <color theme="4" tint="-0.249977111117893"/>
      <name val="Nordea Sans Large"/>
      <family val="3"/>
    </font>
    <font>
      <sz val="8"/>
      <color theme="4" tint="-0.249977111117893"/>
      <name val="Nordea Sans Large"/>
      <family val="3"/>
    </font>
    <font>
      <sz val="5"/>
      <color theme="1"/>
      <name val="Nordea Sans Large"/>
      <family val="3"/>
    </font>
    <font>
      <b/>
      <sz val="5"/>
      <color theme="4" tint="-0.249977111117893"/>
      <name val="Nordea Sans Large"/>
      <family val="3"/>
    </font>
    <font>
      <sz val="5"/>
      <color rgb="FF0000A0"/>
      <name val="Nordea Sans Large"/>
      <family val="3"/>
    </font>
    <font>
      <sz val="5"/>
      <name val="Nordea Sans Large"/>
      <family val="3"/>
    </font>
    <font>
      <b/>
      <sz val="5"/>
      <name val="Nordea Sans Large"/>
      <family val="3"/>
    </font>
    <font>
      <sz val="5"/>
      <color rgb="FF000000"/>
      <name val="Nordea Sans Large"/>
      <family val="3"/>
    </font>
    <font>
      <sz val="5"/>
      <color theme="1"/>
      <name val="Palatino Linotype"/>
      <family val="1"/>
    </font>
    <font>
      <b/>
      <sz val="8"/>
      <color rgb="FF0000A0"/>
      <name val="Nordea Sans Large"/>
      <family val="3"/>
    </font>
    <font>
      <sz val="10"/>
      <name val="Georgia"/>
      <family val="1"/>
    </font>
    <font>
      <i/>
      <sz val="7"/>
      <color rgb="FF074EA2"/>
      <name val="Nordea Sans Large"/>
      <family val="3"/>
    </font>
    <font>
      <vertAlign val="superscript"/>
      <sz val="7"/>
      <color theme="1"/>
      <name val="Nordea Sans Large"/>
      <family val="3"/>
    </font>
    <font>
      <vertAlign val="superscript"/>
      <sz val="7"/>
      <name val="Nordea Sans Large"/>
      <family val="3"/>
    </font>
    <font>
      <i/>
      <sz val="7"/>
      <name val="Nordea Sans Large"/>
      <family val="3"/>
    </font>
    <font>
      <sz val="11"/>
      <color rgb="FFFF0000"/>
      <name val="Nordea Sans Large"/>
      <family val="3"/>
    </font>
    <font>
      <b/>
      <sz val="11"/>
      <color rgb="FFFF0000"/>
      <name val="Nordea Sans Large"/>
      <family val="3"/>
    </font>
    <font>
      <sz val="8"/>
      <color theme="2"/>
      <name val="Nordea Sans Large"/>
      <family val="3"/>
    </font>
    <font>
      <sz val="7.5"/>
      <color theme="1"/>
      <name val="Nordea Sans Large"/>
      <family val="3"/>
    </font>
    <font>
      <sz val="7.5"/>
      <color rgb="FF000000"/>
      <name val="Nordea Sans Large"/>
      <family val="3"/>
    </font>
    <font>
      <b/>
      <sz val="9"/>
      <color theme="1"/>
      <name val="Calibri Light"/>
      <family val="2"/>
      <scheme val="major"/>
    </font>
    <font>
      <b/>
      <sz val="9"/>
      <color rgb="FFFF0000"/>
      <name val="Palatino Linotype"/>
      <family val="1"/>
    </font>
    <font>
      <i/>
      <sz val="9"/>
      <color rgb="FF000000"/>
      <name val="Nordea Sans Large"/>
      <family val="3"/>
    </font>
    <font>
      <i/>
      <sz val="9"/>
      <color rgb="FF074EA2"/>
      <name val="Nordea Sans Large"/>
      <family val="3"/>
    </font>
    <font>
      <sz val="9"/>
      <color rgb="FF833C0C"/>
      <name val="Nordea Sans Large"/>
      <family val="3"/>
    </font>
    <font>
      <sz val="9"/>
      <color rgb="FF833C0C"/>
      <name val="Calibri"/>
      <family val="2"/>
    </font>
    <font>
      <sz val="9"/>
      <color rgb="FFFF0000"/>
      <name val="Calibri Light"/>
      <family val="2"/>
      <scheme val="major"/>
    </font>
    <font>
      <b/>
      <sz val="9"/>
      <color rgb="FFFF0000"/>
      <name val="Calibri Light"/>
      <family val="2"/>
      <scheme val="major"/>
    </font>
    <font>
      <b/>
      <sz val="10"/>
      <color rgb="FF0000A0"/>
      <name val="Nordea Sans Large"/>
      <family val="3"/>
    </font>
    <font>
      <sz val="10"/>
      <color rgb="FF0000A0"/>
      <name val="Nordea Sans Large"/>
      <family val="3"/>
    </font>
    <font>
      <sz val="10"/>
      <name val="Nordea Sans Large"/>
      <family val="3"/>
    </font>
    <font>
      <vertAlign val="superscript"/>
      <sz val="8"/>
      <color rgb="FF074EA2"/>
      <name val="Nordea Sans Large"/>
      <family val="3"/>
    </font>
    <font>
      <sz val="8"/>
      <color rgb="FF000000"/>
      <name val="Palatino Linotype"/>
      <family val="1"/>
    </font>
    <font>
      <vertAlign val="superscript"/>
      <sz val="8"/>
      <color theme="8" tint="-0.249977111117893"/>
      <name val="Nordea Sans Large"/>
      <family val="3"/>
    </font>
    <font>
      <sz val="8"/>
      <color theme="8" tint="-0.249977111117893"/>
      <name val="Nordea Sans Large"/>
      <family val="3"/>
    </font>
    <font>
      <vertAlign val="superscript"/>
      <sz val="8"/>
      <color indexed="12"/>
      <name val="Nordea Sans Large"/>
      <family val="3"/>
    </font>
    <font>
      <vertAlign val="superscript"/>
      <sz val="9"/>
      <color rgb="FF074EA2"/>
      <name val="Nordea Sans Large"/>
      <family val="3"/>
    </font>
    <font>
      <vertAlign val="superscript"/>
      <sz val="11.7"/>
      <color theme="1"/>
      <name val="Nordea Sans Large"/>
      <family val="3"/>
    </font>
    <font>
      <sz val="11"/>
      <color theme="4" tint="-0.249977111117893"/>
      <name val="Nordea Sans Large"/>
      <family val="3"/>
    </font>
    <font>
      <sz val="8"/>
      <color rgb="FF000000"/>
      <name val="Calibri"/>
      <family val="2"/>
      <scheme val="minor"/>
    </font>
    <font>
      <b/>
      <sz val="11"/>
      <color rgb="FF000000"/>
      <name val="Calibri"/>
      <family val="2"/>
      <scheme val="minor"/>
    </font>
    <font>
      <b/>
      <i/>
      <sz val="9"/>
      <color theme="1"/>
      <name val="Nordea Sans Large"/>
      <family val="3"/>
    </font>
    <font>
      <b/>
      <sz val="9"/>
      <color rgb="FF074EA2"/>
      <name val="Nordea Sans Large"/>
      <family val="3"/>
    </font>
    <font>
      <sz val="4"/>
      <name val="Nordea Sans Large"/>
      <family val="3"/>
    </font>
    <font>
      <b/>
      <sz val="4"/>
      <name val="Nordea Sans Large"/>
      <family val="3"/>
    </font>
    <font>
      <sz val="4"/>
      <color theme="1"/>
      <name val="Nordea Sans Large"/>
      <family val="3"/>
    </font>
    <font>
      <sz val="4"/>
      <color rgb="FF000000"/>
      <name val="Nordea Sans Large"/>
      <family val="3"/>
    </font>
    <font>
      <sz val="4"/>
      <color theme="1"/>
      <name val="Palatino Linotype"/>
      <family val="1"/>
    </font>
    <font>
      <sz val="4"/>
      <color theme="4" tint="-0.249977111117893"/>
      <name val="Palatino Linotype"/>
      <family val="1"/>
    </font>
    <font>
      <sz val="4"/>
      <color theme="4" tint="-0.249977111117893"/>
      <name val="Nordea Sans Large"/>
      <family val="3"/>
    </font>
    <font>
      <b/>
      <sz val="4"/>
      <color theme="4" tint="-0.249977111117893"/>
      <name val="Nordea Sans Large"/>
      <family val="3"/>
    </font>
    <font>
      <b/>
      <sz val="9"/>
      <color rgb="FF70A8DA"/>
      <name val="Palatino Linotype"/>
      <family val="1"/>
    </font>
    <font>
      <sz val="11"/>
      <color rgb="FF70A8DA"/>
      <name val="Calibri"/>
      <family val="2"/>
      <scheme val="minor"/>
    </font>
    <font>
      <sz val="9"/>
      <color rgb="FF70A8DA"/>
      <name val="Calibri"/>
      <family val="2"/>
    </font>
    <font>
      <sz val="7"/>
      <color rgb="FF70A8DA"/>
      <name val="Nordea Sans Large"/>
      <family val="3"/>
    </font>
    <font>
      <b/>
      <sz val="7"/>
      <color theme="1"/>
      <name val="Nordea Sans Large"/>
      <family val="3"/>
    </font>
    <font>
      <b/>
      <sz val="8"/>
      <color rgb="FF074EC8"/>
      <name val="Nordea Sans Large"/>
      <family val="3"/>
    </font>
    <font>
      <b/>
      <sz val="7"/>
      <color rgb="FF074EC8"/>
      <name val="Nordea Sans Large"/>
      <family val="3"/>
    </font>
    <font>
      <sz val="8"/>
      <color rgb="FF074EC8"/>
      <name val="Nordea Sans Large"/>
      <family val="3"/>
    </font>
    <font>
      <sz val="9"/>
      <color theme="5"/>
      <name val="Nordea Sans Large"/>
      <family val="3"/>
    </font>
    <font>
      <sz val="7"/>
      <color theme="5"/>
      <name val="Nordea Sans Large"/>
      <family val="3"/>
    </font>
    <font>
      <u/>
      <sz val="9"/>
      <color rgb="FF074EC8"/>
      <name val="Nordea Sans Large"/>
      <family val="3"/>
    </font>
    <font>
      <b/>
      <i/>
      <sz val="8"/>
      <color theme="1"/>
      <name val="Nordea Sans Large"/>
      <family val="3"/>
    </font>
    <font>
      <i/>
      <sz val="8"/>
      <name val="Nordea Sans Large"/>
      <family val="3"/>
    </font>
    <font>
      <sz val="9.5"/>
      <color rgb="FF074EC8"/>
      <name val="Nordea Sans Large"/>
      <family val="3"/>
    </font>
    <font>
      <sz val="7"/>
      <color theme="4"/>
      <name val="Nordea Sans Large"/>
      <family val="3"/>
    </font>
    <font>
      <sz val="11"/>
      <color rgb="FF000000"/>
      <name val="Calibri"/>
      <family val="2"/>
    </font>
    <font>
      <sz val="14"/>
      <color rgb="FFC00000"/>
      <name val="Nordea Sans Large"/>
      <family val="3"/>
    </font>
    <font>
      <vertAlign val="superscript"/>
      <sz val="10"/>
      <name val="Nordea Sans Large"/>
      <family val="3"/>
    </font>
    <font>
      <b/>
      <sz val="10"/>
      <name val="Nordea Sans Large"/>
      <family val="3"/>
    </font>
    <font>
      <sz val="10"/>
      <color theme="4"/>
      <name val="Nordea Sans Large"/>
      <family val="3"/>
    </font>
    <font>
      <sz val="12"/>
      <name val="Nordea Sans Large"/>
      <family val="3"/>
    </font>
    <font>
      <b/>
      <sz val="12"/>
      <color indexed="10"/>
      <name val="Nordea Sans Large"/>
      <family val="3"/>
    </font>
    <font>
      <sz val="8"/>
      <color theme="4"/>
      <name val="Nordea Sans Large"/>
      <family val="3"/>
    </font>
    <font>
      <sz val="9"/>
      <color rgb="FF0070C0"/>
      <name val="Nordea Sans Large"/>
      <family val="3"/>
    </font>
    <font>
      <b/>
      <sz val="9"/>
      <color rgb="FF0070C0"/>
      <name val="Nordea Sans Large"/>
      <family val="3"/>
    </font>
    <font>
      <sz val="9"/>
      <color theme="2" tint="-0.499984740745262"/>
      <name val="Nordea Sans Large"/>
      <family val="3"/>
    </font>
    <font>
      <sz val="12"/>
      <color theme="2" tint="-0.499984740745262"/>
      <name val="Calibri"/>
      <family val="2"/>
      <scheme val="minor"/>
    </font>
    <font>
      <sz val="11"/>
      <color theme="2" tint="-0.499984740745262"/>
      <name val="Nordea Sans Large"/>
      <family val="3"/>
    </font>
    <font>
      <sz val="6"/>
      <color rgb="FF074EC8"/>
      <name val="Nordea Sans Large"/>
      <family val="3"/>
    </font>
    <font>
      <sz val="6"/>
      <color theme="4"/>
      <name val="Nordea Sans Large"/>
      <family val="3"/>
    </font>
    <font>
      <sz val="7"/>
      <color rgb="FF000000"/>
      <name val="Calibri"/>
      <family val="2"/>
      <scheme val="minor"/>
    </font>
    <font>
      <sz val="8"/>
      <color theme="1"/>
      <name val="Nordea Sans Large"/>
      <family val="3"/>
    </font>
  </fonts>
  <fills count="18">
    <fill>
      <patternFill patternType="none"/>
    </fill>
    <fill>
      <patternFill patternType="gray125"/>
    </fill>
    <fill>
      <patternFill patternType="solid">
        <fgColor theme="0"/>
        <bgColor indexed="64"/>
      </patternFill>
    </fill>
    <fill>
      <patternFill patternType="solid">
        <fgColor rgb="FFFFFFFF"/>
        <bgColor indexed="64"/>
      </patternFill>
    </fill>
    <fill>
      <patternFill patternType="solid">
        <fgColor rgb="FF99CCFF"/>
        <bgColor indexed="64"/>
      </patternFill>
    </fill>
    <fill>
      <patternFill patternType="solid">
        <fgColor theme="0" tint="-0.14999847407452621"/>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0" tint="-4.9989318521683403E-2"/>
        <bgColor indexed="64"/>
      </patternFill>
    </fill>
    <fill>
      <patternFill patternType="solid">
        <fgColor indexed="22"/>
        <bgColor indexed="64"/>
      </patternFill>
    </fill>
    <fill>
      <patternFill patternType="solid">
        <fgColor rgb="FF99CCFF"/>
        <bgColor rgb="FF000000"/>
      </patternFill>
    </fill>
    <fill>
      <patternFill patternType="solid">
        <fgColor rgb="FFFDECE4"/>
        <bgColor indexed="64"/>
      </patternFill>
    </fill>
    <fill>
      <patternFill patternType="solid">
        <fgColor theme="3" tint="0.79998168889431442"/>
        <bgColor indexed="64"/>
      </patternFill>
    </fill>
    <fill>
      <patternFill patternType="solid">
        <fgColor rgb="FFEAF4FF"/>
        <bgColor indexed="64"/>
      </patternFill>
    </fill>
    <fill>
      <patternFill patternType="solid">
        <fgColor rgb="FFFFFF00"/>
        <bgColor indexed="64"/>
      </patternFill>
    </fill>
    <fill>
      <patternFill patternType="solid">
        <fgColor theme="5" tint="0.79998168889431442"/>
        <bgColor indexed="64"/>
      </patternFill>
    </fill>
    <fill>
      <patternFill patternType="solid">
        <fgColor theme="7" tint="0.39997558519241921"/>
        <bgColor indexed="64"/>
      </patternFill>
    </fill>
    <fill>
      <patternFill patternType="solid">
        <fgColor theme="5" tint="0.79998168889431442"/>
        <bgColor rgb="FF000000"/>
      </patternFill>
    </fill>
  </fills>
  <borders count="19">
    <border>
      <left/>
      <right/>
      <top/>
      <bottom/>
      <diagonal/>
    </border>
    <border>
      <left/>
      <right/>
      <top style="thin">
        <color auto="1"/>
      </top>
      <bottom style="thin">
        <color auto="1"/>
      </bottom>
      <diagonal/>
    </border>
    <border>
      <left/>
      <right/>
      <top/>
      <bottom style="thin">
        <color auto="1"/>
      </bottom>
      <diagonal/>
    </border>
    <border>
      <left/>
      <right/>
      <top style="thin">
        <color auto="1"/>
      </top>
      <bottom/>
      <diagonal/>
    </border>
    <border>
      <left/>
      <right style="thin">
        <color auto="1"/>
      </right>
      <top style="thin">
        <color auto="1"/>
      </top>
      <bottom/>
      <diagonal/>
    </border>
    <border>
      <left style="thin">
        <color auto="1"/>
      </left>
      <right/>
      <top style="thin">
        <color auto="1"/>
      </top>
      <bottom/>
      <diagonal/>
    </border>
    <border>
      <left style="thin">
        <color indexed="64"/>
      </left>
      <right style="thin">
        <color auto="1"/>
      </right>
      <top style="thin">
        <color auto="1"/>
      </top>
      <bottom/>
      <diagonal/>
    </border>
    <border>
      <left/>
      <right style="thin">
        <color indexed="64"/>
      </right>
      <top/>
      <bottom style="thin">
        <color indexed="64"/>
      </bottom>
      <diagonal/>
    </border>
    <border>
      <left style="thin">
        <color auto="1"/>
      </left>
      <right/>
      <top style="thin">
        <color auto="1"/>
      </top>
      <bottom style="thin">
        <color auto="1"/>
      </bottom>
      <diagonal/>
    </border>
    <border>
      <left/>
      <right style="thin">
        <color indexed="64"/>
      </right>
      <top style="thin">
        <color auto="1"/>
      </top>
      <bottom style="thin">
        <color indexed="64"/>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bottom/>
      <diagonal/>
    </border>
    <border>
      <left/>
      <right style="thin">
        <color indexed="64"/>
      </right>
      <top/>
      <bottom/>
      <diagonal/>
    </border>
    <border>
      <left/>
      <right/>
      <top style="medium">
        <color indexed="64"/>
      </top>
      <bottom/>
      <diagonal/>
    </border>
    <border>
      <left/>
      <right/>
      <top/>
      <bottom style="medium">
        <color rgb="FFC0CACF"/>
      </bottom>
      <diagonal/>
    </border>
    <border>
      <left/>
      <right style="thin">
        <color theme="0"/>
      </right>
      <top/>
      <bottom/>
      <diagonal/>
    </border>
    <border>
      <left/>
      <right style="thin">
        <color theme="0"/>
      </right>
      <top style="thin">
        <color auto="1"/>
      </top>
      <bottom style="thin">
        <color auto="1"/>
      </bottom>
      <diagonal/>
    </border>
  </borders>
  <cellStyleXfs count="50">
    <xf numFmtId="0" fontId="0" fillId="0" borderId="0"/>
    <xf numFmtId="9" fontId="1" fillId="0" borderId="0" applyFont="0" applyFill="0" applyBorder="0" applyAlignment="0" applyProtection="0"/>
    <xf numFmtId="165" fontId="1" fillId="0" borderId="0" applyFont="0" applyFill="0" applyBorder="0" applyAlignment="0" applyProtection="0"/>
    <xf numFmtId="0" fontId="9" fillId="0" borderId="0">
      <alignment vertical="top"/>
    </xf>
    <xf numFmtId="0" fontId="17" fillId="0" borderId="0">
      <alignment vertical="top"/>
    </xf>
    <xf numFmtId="0" fontId="2" fillId="0" borderId="0"/>
    <xf numFmtId="0" fontId="1" fillId="0" borderId="0"/>
    <xf numFmtId="0" fontId="2" fillId="0" borderId="0"/>
    <xf numFmtId="0" fontId="1" fillId="0" borderId="0"/>
    <xf numFmtId="0" fontId="1" fillId="0" borderId="0"/>
    <xf numFmtId="9" fontId="1" fillId="0" borderId="0" applyFont="0" applyFill="0" applyBorder="0" applyAlignment="0" applyProtection="0"/>
    <xf numFmtId="0" fontId="1" fillId="0" borderId="0"/>
    <xf numFmtId="0" fontId="9" fillId="0" borderId="0"/>
    <xf numFmtId="0" fontId="1" fillId="0" borderId="0"/>
    <xf numFmtId="0" fontId="9" fillId="0" borderId="0"/>
    <xf numFmtId="0" fontId="17" fillId="0" borderId="0">
      <alignment vertical="top"/>
    </xf>
    <xf numFmtId="9" fontId="9" fillId="0" borderId="0" applyFont="0" applyFill="0" applyBorder="0" applyAlignment="0" applyProtection="0"/>
    <xf numFmtId="0" fontId="9" fillId="0" borderId="0">
      <alignment vertical="top"/>
    </xf>
    <xf numFmtId="165" fontId="1" fillId="0" borderId="0" applyFont="0" applyFill="0" applyBorder="0" applyAlignment="0" applyProtection="0"/>
    <xf numFmtId="0" fontId="9" fillId="0" borderId="0"/>
    <xf numFmtId="0" fontId="70" fillId="0" borderId="0" applyNumberFormat="0" applyFill="0" applyBorder="0" applyProtection="0">
      <alignment vertical="top" wrapText="1"/>
    </xf>
    <xf numFmtId="0" fontId="9" fillId="0" borderId="0"/>
    <xf numFmtId="0" fontId="79" fillId="0" borderId="0" applyNumberFormat="0" applyFill="0" applyBorder="0" applyAlignment="0" applyProtection="0"/>
    <xf numFmtId="43" fontId="1" fillId="0" borderId="0" applyFont="0" applyFill="0" applyBorder="0" applyAlignment="0" applyProtection="0"/>
    <xf numFmtId="0" fontId="1" fillId="0" borderId="0"/>
    <xf numFmtId="165" fontId="9" fillId="0" borderId="0" applyFont="0" applyFill="0" applyBorder="0" applyAlignment="0" applyProtection="0"/>
    <xf numFmtId="0" fontId="1" fillId="0" borderId="0"/>
    <xf numFmtId="184" fontId="1" fillId="0" borderId="0" applyFont="0" applyFill="0" applyBorder="0" applyAlignment="0" applyProtection="0"/>
    <xf numFmtId="0" fontId="1" fillId="0" borderId="0"/>
    <xf numFmtId="165" fontId="1" fillId="0" borderId="0" applyFont="0" applyFill="0" applyBorder="0" applyAlignment="0" applyProtection="0"/>
    <xf numFmtId="9" fontId="9" fillId="0" borderId="0" applyFont="0" applyFill="0" applyBorder="0" applyAlignment="0" applyProtection="0"/>
    <xf numFmtId="0" fontId="9" fillId="0" borderId="0">
      <alignment vertical="top"/>
    </xf>
    <xf numFmtId="165" fontId="1" fillId="0" borderId="0" applyFont="0" applyFill="0" applyBorder="0" applyAlignment="0" applyProtection="0"/>
    <xf numFmtId="0" fontId="19" fillId="0" borderId="0"/>
    <xf numFmtId="164" fontId="1" fillId="0" borderId="0" applyFont="0" applyFill="0" applyBorder="0" applyAlignment="0" applyProtection="0"/>
    <xf numFmtId="9" fontId="19" fillId="0" borderId="0" applyFont="0" applyFill="0" applyBorder="0" applyAlignment="0" applyProtection="0"/>
    <xf numFmtId="9" fontId="1" fillId="0" borderId="0" applyFont="0" applyFill="0" applyBorder="0" applyAlignment="0" applyProtection="0"/>
    <xf numFmtId="9" fontId="148" fillId="0" borderId="0" applyFont="0" applyFill="0" applyBorder="0" applyAlignment="0" applyProtection="0"/>
    <xf numFmtId="0" fontId="1" fillId="0" borderId="0"/>
    <xf numFmtId="9" fontId="1" fillId="0" borderId="0" applyFont="0" applyFill="0" applyBorder="0" applyAlignment="0" applyProtection="0"/>
    <xf numFmtId="9" fontId="1" fillId="0" borderId="0" applyFont="0" applyFill="0" applyBorder="0" applyAlignment="0" applyProtection="0"/>
    <xf numFmtId="0" fontId="9" fillId="0" borderId="0"/>
    <xf numFmtId="0" fontId="2" fillId="0" borderId="0"/>
    <xf numFmtId="199" fontId="148" fillId="0" borderId="0" applyFont="0" applyFill="0" applyBorder="0" applyAlignment="0" applyProtection="0"/>
    <xf numFmtId="0" fontId="1" fillId="0" borderId="0"/>
    <xf numFmtId="43" fontId="1" fillId="0" borderId="0" applyFont="0" applyFill="0" applyBorder="0" applyAlignment="0" applyProtection="0"/>
    <xf numFmtId="0" fontId="2" fillId="0" borderId="0"/>
    <xf numFmtId="9" fontId="1" fillId="0" borderId="0" applyFont="0" applyFill="0" applyBorder="0" applyAlignment="0" applyProtection="0"/>
    <xf numFmtId="43" fontId="1" fillId="0" borderId="0" applyFont="0" applyFill="0" applyBorder="0" applyAlignment="0" applyProtection="0"/>
    <xf numFmtId="0" fontId="9" fillId="0" borderId="0"/>
  </cellStyleXfs>
  <cellXfs count="3258">
    <xf numFmtId="0" fontId="0" fillId="0" borderId="0" xfId="0"/>
    <xf numFmtId="3" fontId="6" fillId="0" borderId="0" xfId="5" applyNumberFormat="1" applyFont="1"/>
    <xf numFmtId="3" fontId="8" fillId="0" borderId="0" xfId="5" applyNumberFormat="1" applyFont="1" applyAlignment="1">
      <alignment wrapText="1"/>
    </xf>
    <xf numFmtId="3" fontId="19" fillId="0" borderId="0" xfId="5" applyNumberFormat="1" applyFont="1"/>
    <xf numFmtId="3" fontId="6" fillId="0" borderId="1" xfId="5" applyNumberFormat="1" applyFont="1" applyBorder="1" applyAlignment="1">
      <alignment vertical="center"/>
    </xf>
    <xf numFmtId="3" fontId="6" fillId="0" borderId="0" xfId="5" applyNumberFormat="1" applyFont="1" applyAlignment="1">
      <alignment vertical="center" wrapText="1"/>
    </xf>
    <xf numFmtId="3" fontId="6" fillId="0" borderId="0" xfId="5" applyNumberFormat="1" applyFont="1" applyAlignment="1">
      <alignment vertical="center"/>
    </xf>
    <xf numFmtId="0" fontId="6" fillId="0" borderId="0" xfId="5" applyFont="1"/>
    <xf numFmtId="0" fontId="3" fillId="0" borderId="2" xfId="5" applyFont="1" applyBorder="1" applyAlignment="1">
      <alignment wrapText="1"/>
    </xf>
    <xf numFmtId="0" fontId="6" fillId="0" borderId="0" xfId="5" applyFont="1" applyAlignment="1">
      <alignment wrapText="1"/>
    </xf>
    <xf numFmtId="0" fontId="7" fillId="4" borderId="3" xfId="5" applyFont="1" applyFill="1" applyBorder="1" applyAlignment="1">
      <alignment wrapText="1"/>
    </xf>
    <xf numFmtId="0" fontId="7" fillId="4" borderId="0" xfId="5" applyFont="1" applyFill="1" applyAlignment="1">
      <alignment wrapText="1"/>
    </xf>
    <xf numFmtId="0" fontId="8" fillId="0" borderId="0" xfId="5" applyFont="1" applyAlignment="1">
      <alignment wrapText="1"/>
    </xf>
    <xf numFmtId="0" fontId="6" fillId="0" borderId="0" xfId="5" applyFont="1" applyAlignment="1">
      <alignment vertical="center"/>
    </xf>
    <xf numFmtId="0" fontId="4" fillId="0" borderId="0" xfId="5" applyFont="1" applyAlignment="1">
      <alignment vertical="center" wrapText="1"/>
    </xf>
    <xf numFmtId="0" fontId="7" fillId="4" borderId="0" xfId="5" applyFont="1" applyFill="1" applyAlignment="1">
      <alignment vertical="center" wrapText="1"/>
    </xf>
    <xf numFmtId="0" fontId="6" fillId="0" borderId="1" xfId="5" applyFont="1" applyBorder="1"/>
    <xf numFmtId="0" fontId="4" fillId="0" borderId="1" xfId="5" applyFont="1" applyBorder="1" applyAlignment="1">
      <alignment horizontal="left" wrapText="1"/>
    </xf>
    <xf numFmtId="0" fontId="4" fillId="0" borderId="2" xfId="5" applyFont="1" applyBorder="1" applyAlignment="1">
      <alignment horizontal="right" wrapText="1"/>
    </xf>
    <xf numFmtId="0" fontId="7" fillId="4" borderId="0" xfId="5" applyFont="1" applyFill="1" applyAlignment="1">
      <alignment vertical="center"/>
    </xf>
    <xf numFmtId="0" fontId="8" fillId="0" borderId="0" xfId="5" applyFont="1" applyAlignment="1">
      <alignment vertical="center" wrapText="1"/>
    </xf>
    <xf numFmtId="0" fontId="8" fillId="0" borderId="0" xfId="5" applyFont="1" applyAlignment="1">
      <alignment vertical="center"/>
    </xf>
    <xf numFmtId="3" fontId="8" fillId="0" borderId="0" xfId="2" applyNumberFormat="1" applyFont="1" applyAlignment="1" applyProtection="1">
      <alignment vertical="center"/>
      <protection locked="0"/>
    </xf>
    <xf numFmtId="3" fontId="8" fillId="0" borderId="0" xfId="5" applyNumberFormat="1" applyFont="1"/>
    <xf numFmtId="0" fontId="6" fillId="0" borderId="2" xfId="5" applyFont="1" applyBorder="1"/>
    <xf numFmtId="0" fontId="4" fillId="0" borderId="2" xfId="5" applyFont="1" applyBorder="1" applyAlignment="1">
      <alignment horizontal="left" vertical="top" wrapText="1"/>
    </xf>
    <xf numFmtId="0" fontId="4" fillId="0" borderId="2" xfId="5" applyFont="1" applyBorder="1" applyAlignment="1">
      <alignment vertical="top" wrapText="1"/>
    </xf>
    <xf numFmtId="0" fontId="22" fillId="0" borderId="0" xfId="5" applyFont="1" applyAlignment="1">
      <alignment vertical="center"/>
    </xf>
    <xf numFmtId="0" fontId="23" fillId="0" borderId="0" xfId="5" applyFont="1" applyAlignment="1">
      <alignment vertical="center"/>
    </xf>
    <xf numFmtId="0" fontId="24" fillId="0" borderId="0" xfId="5" applyFont="1" applyAlignment="1">
      <alignment vertical="center"/>
    </xf>
    <xf numFmtId="0" fontId="25" fillId="0" borderId="0" xfId="5" applyFont="1" applyAlignment="1">
      <alignment vertical="center"/>
    </xf>
    <xf numFmtId="3" fontId="3" fillId="0" borderId="2" xfId="5" applyNumberFormat="1" applyFont="1" applyBorder="1" applyAlignment="1">
      <alignment horizontal="right" wrapText="1"/>
    </xf>
    <xf numFmtId="3" fontId="29" fillId="0" borderId="0" xfId="5" applyNumberFormat="1" applyFont="1" applyAlignment="1">
      <alignment vertical="top"/>
    </xf>
    <xf numFmtId="0" fontId="4" fillId="0" borderId="0" xfId="5" applyFont="1" applyAlignment="1">
      <alignment wrapText="1"/>
    </xf>
    <xf numFmtId="0" fontId="4" fillId="0" borderId="0" xfId="5" applyFont="1"/>
    <xf numFmtId="3" fontId="4" fillId="0" borderId="0" xfId="5" applyNumberFormat="1" applyFont="1" applyAlignment="1">
      <alignment wrapText="1"/>
    </xf>
    <xf numFmtId="3" fontId="4" fillId="0" borderId="2" xfId="5" applyNumberFormat="1" applyFont="1" applyBorder="1" applyAlignment="1">
      <alignment wrapText="1"/>
    </xf>
    <xf numFmtId="3" fontId="29" fillId="0" borderId="2" xfId="5" applyNumberFormat="1" applyFont="1" applyBorder="1" applyAlignment="1">
      <alignment horizontal="right" wrapText="1"/>
    </xf>
    <xf numFmtId="0" fontId="12" fillId="0" borderId="0" xfId="5" applyFont="1"/>
    <xf numFmtId="3" fontId="20" fillId="0" borderId="0" xfId="5" applyNumberFormat="1" applyFont="1"/>
    <xf numFmtId="3" fontId="22" fillId="0" borderId="0" xfId="5" applyNumberFormat="1" applyFont="1" applyAlignment="1">
      <alignment wrapText="1"/>
    </xf>
    <xf numFmtId="0" fontId="10" fillId="0" borderId="0" xfId="5" applyFont="1" applyAlignment="1">
      <alignment wrapText="1"/>
    </xf>
    <xf numFmtId="3" fontId="7" fillId="4" borderId="0" xfId="5" applyNumberFormat="1" applyFont="1" applyFill="1" applyAlignment="1">
      <alignment vertical="top" wrapText="1"/>
    </xf>
    <xf numFmtId="3" fontId="6" fillId="0" borderId="0" xfId="5" applyNumberFormat="1" applyFont="1" applyAlignment="1">
      <alignment vertical="top"/>
    </xf>
    <xf numFmtId="3" fontId="8" fillId="0" borderId="0" xfId="5" applyNumberFormat="1" applyFont="1" applyAlignment="1">
      <alignment vertical="top" wrapText="1"/>
    </xf>
    <xf numFmtId="166" fontId="8" fillId="0" borderId="0" xfId="5" applyNumberFormat="1" applyFont="1" applyAlignment="1">
      <alignment vertical="top" wrapText="1"/>
    </xf>
    <xf numFmtId="3" fontId="6" fillId="0" borderId="0" xfId="5" applyNumberFormat="1" applyFont="1" applyAlignment="1">
      <alignment vertical="top" wrapText="1"/>
    </xf>
    <xf numFmtId="3" fontId="4" fillId="0" borderId="0" xfId="5" applyNumberFormat="1" applyFont="1" applyAlignment="1">
      <alignment horizontal="right" vertical="top" wrapText="1"/>
    </xf>
    <xf numFmtId="3" fontId="4" fillId="0" borderId="0" xfId="5" applyNumberFormat="1" applyFont="1" applyAlignment="1">
      <alignment vertical="top" wrapText="1"/>
    </xf>
    <xf numFmtId="3" fontId="8" fillId="0" borderId="0" xfId="5" applyNumberFormat="1" applyFont="1" applyAlignment="1">
      <alignment horizontal="right" vertical="top" wrapText="1"/>
    </xf>
    <xf numFmtId="3" fontId="6" fillId="0" borderId="0" xfId="5" applyNumberFormat="1" applyFont="1" applyAlignment="1">
      <alignment wrapText="1"/>
    </xf>
    <xf numFmtId="3" fontId="16" fillId="0" borderId="0" xfId="5" applyNumberFormat="1" applyFont="1" applyAlignment="1">
      <alignment wrapText="1"/>
    </xf>
    <xf numFmtId="3" fontId="4" fillId="0" borderId="2" xfId="5" applyNumberFormat="1" applyFont="1" applyBorder="1" applyAlignment="1">
      <alignment horizontal="right" wrapText="1"/>
    </xf>
    <xf numFmtId="3" fontId="4" fillId="0" borderId="2" xfId="5" quotePrefix="1" applyNumberFormat="1" applyFont="1" applyBorder="1" applyAlignment="1">
      <alignment horizontal="right" wrapText="1"/>
    </xf>
    <xf numFmtId="3" fontId="6" fillId="0" borderId="0" xfId="5" applyNumberFormat="1" applyFont="1" applyAlignment="1">
      <alignment horizontal="right"/>
    </xf>
    <xf numFmtId="3" fontId="6" fillId="0" borderId="0" xfId="5" applyNumberFormat="1" applyFont="1" applyAlignment="1">
      <alignment horizontal="right" wrapText="1"/>
    </xf>
    <xf numFmtId="3" fontId="5" fillId="0" borderId="0" xfId="5" applyNumberFormat="1" applyFont="1"/>
    <xf numFmtId="0" fontId="15" fillId="0" borderId="0" xfId="5" applyFont="1" applyAlignment="1">
      <alignment wrapText="1"/>
    </xf>
    <xf numFmtId="3" fontId="4" fillId="0" borderId="2" xfId="5" applyNumberFormat="1" applyFont="1" applyBorder="1" applyAlignment="1">
      <alignment horizontal="left" wrapText="1"/>
    </xf>
    <xf numFmtId="3" fontId="6" fillId="2" borderId="0" xfId="5" applyNumberFormat="1" applyFont="1" applyFill="1" applyAlignment="1">
      <alignment vertical="top" wrapText="1"/>
    </xf>
    <xf numFmtId="3" fontId="6" fillId="6" borderId="0" xfId="5" applyNumberFormat="1" applyFont="1" applyFill="1" applyAlignment="1">
      <alignment vertical="top" wrapText="1"/>
    </xf>
    <xf numFmtId="3" fontId="12" fillId="0" borderId="0" xfId="5" applyNumberFormat="1" applyFont="1"/>
    <xf numFmtId="0" fontId="10" fillId="0" borderId="0" xfId="5" applyFont="1" applyAlignment="1">
      <alignment horizontal="left" wrapText="1"/>
    </xf>
    <xf numFmtId="0" fontId="27" fillId="0" borderId="0" xfId="5" applyFont="1" applyAlignment="1">
      <alignment horizontal="left" wrapText="1"/>
    </xf>
    <xf numFmtId="3" fontId="8" fillId="0" borderId="2" xfId="5" applyNumberFormat="1" applyFont="1" applyBorder="1" applyAlignment="1">
      <alignment horizontal="left" wrapText="1"/>
    </xf>
    <xf numFmtId="3" fontId="26" fillId="0" borderId="2" xfId="5" applyNumberFormat="1" applyFont="1" applyBorder="1" applyAlignment="1">
      <alignment horizontal="right" wrapText="1"/>
    </xf>
    <xf numFmtId="168" fontId="19" fillId="0" borderId="0" xfId="5" applyNumberFormat="1" applyFont="1"/>
    <xf numFmtId="3" fontId="20" fillId="0" borderId="2" xfId="5" applyNumberFormat="1" applyFont="1" applyBorder="1" applyAlignment="1">
      <alignment horizontal="left" wrapText="1"/>
    </xf>
    <xf numFmtId="3" fontId="4" fillId="0" borderId="3" xfId="5" applyNumberFormat="1" applyFont="1" applyBorder="1" applyAlignment="1">
      <alignment vertical="top" wrapText="1"/>
    </xf>
    <xf numFmtId="3" fontId="4" fillId="0" borderId="0" xfId="5" applyNumberFormat="1" applyFont="1" applyAlignment="1">
      <alignment vertical="top"/>
    </xf>
    <xf numFmtId="167" fontId="19" fillId="0" borderId="0" xfId="1" applyNumberFormat="1" applyFont="1" applyAlignment="1">
      <alignment vertical="top"/>
    </xf>
    <xf numFmtId="3" fontId="19" fillId="0" borderId="0" xfId="5" applyNumberFormat="1" applyFont="1" applyAlignment="1">
      <alignment vertical="top"/>
    </xf>
    <xf numFmtId="3" fontId="29" fillId="0" borderId="3" xfId="5" applyNumberFormat="1" applyFont="1" applyBorder="1" applyAlignment="1">
      <alignment vertical="top" wrapText="1"/>
    </xf>
    <xf numFmtId="3" fontId="29" fillId="0" borderId="0" xfId="5" applyNumberFormat="1" applyFont="1" applyAlignment="1">
      <alignment vertical="top" wrapText="1"/>
    </xf>
    <xf numFmtId="3" fontId="30" fillId="4" borderId="0" xfId="5" applyNumberFormat="1" applyFont="1" applyFill="1" applyAlignment="1">
      <alignment vertical="top"/>
    </xf>
    <xf numFmtId="167" fontId="30" fillId="4" borderId="0" xfId="1" applyNumberFormat="1" applyFont="1" applyFill="1" applyAlignment="1">
      <alignment vertical="top"/>
    </xf>
    <xf numFmtId="3" fontId="30" fillId="4" borderId="0" xfId="5" applyNumberFormat="1" applyFont="1" applyFill="1" applyAlignment="1">
      <alignment vertical="top" wrapText="1"/>
    </xf>
    <xf numFmtId="1" fontId="19" fillId="0" borderId="0" xfId="1" applyNumberFormat="1" applyFont="1"/>
    <xf numFmtId="3" fontId="19" fillId="0" borderId="0" xfId="5" applyNumberFormat="1" applyFont="1" applyAlignment="1">
      <alignment horizontal="right" indent="1"/>
    </xf>
    <xf numFmtId="2" fontId="19" fillId="0" borderId="0" xfId="1" applyNumberFormat="1" applyFont="1"/>
    <xf numFmtId="1" fontId="19" fillId="0" borderId="0" xfId="5" applyNumberFormat="1" applyFont="1"/>
    <xf numFmtId="169" fontId="19" fillId="0" borderId="0" xfId="5" applyNumberFormat="1" applyFont="1"/>
    <xf numFmtId="3" fontId="20" fillId="0" borderId="0" xfId="5" applyNumberFormat="1" applyFont="1" applyAlignment="1">
      <alignment horizontal="right"/>
    </xf>
    <xf numFmtId="10" fontId="19" fillId="0" borderId="0" xfId="5" applyNumberFormat="1" applyFont="1"/>
    <xf numFmtId="2" fontId="19" fillId="0" borderId="0" xfId="5" applyNumberFormat="1" applyFont="1"/>
    <xf numFmtId="3" fontId="31" fillId="0" borderId="0" xfId="5" applyNumberFormat="1" applyFont="1"/>
    <xf numFmtId="0" fontId="10" fillId="0" borderId="0" xfId="5" applyFont="1" applyAlignment="1">
      <alignment horizontal="left"/>
    </xf>
    <xf numFmtId="1" fontId="4" fillId="0" borderId="2" xfId="5" applyNumberFormat="1" applyFont="1" applyBorder="1" applyAlignment="1">
      <alignment horizontal="right" wrapText="1"/>
    </xf>
    <xf numFmtId="3" fontId="8" fillId="0" borderId="2" xfId="5" applyNumberFormat="1" applyFont="1" applyBorder="1" applyAlignment="1">
      <alignment horizontal="left"/>
    </xf>
    <xf numFmtId="166" fontId="4" fillId="0" borderId="0" xfId="5" applyNumberFormat="1" applyFont="1" applyAlignment="1">
      <alignment vertical="top"/>
    </xf>
    <xf numFmtId="3" fontId="4" fillId="0" borderId="3" xfId="5" applyNumberFormat="1" applyFont="1" applyBorder="1" applyAlignment="1">
      <alignment vertical="top"/>
    </xf>
    <xf numFmtId="0" fontId="5" fillId="0" borderId="0" xfId="5" applyFont="1" applyAlignment="1">
      <alignment horizontal="left" wrapText="1"/>
    </xf>
    <xf numFmtId="3" fontId="11" fillId="0" borderId="2" xfId="5" applyNumberFormat="1" applyFont="1" applyBorder="1" applyAlignment="1">
      <alignment horizontal="right" wrapText="1"/>
    </xf>
    <xf numFmtId="1" fontId="6" fillId="0" borderId="0" xfId="1" applyNumberFormat="1" applyFont="1" applyAlignment="1">
      <alignment vertical="top"/>
    </xf>
    <xf numFmtId="3" fontId="8" fillId="0" borderId="0" xfId="5" applyNumberFormat="1" applyFont="1" applyAlignment="1">
      <alignment horizontal="right" wrapText="1"/>
    </xf>
    <xf numFmtId="0" fontId="8" fillId="0" borderId="0" xfId="5" applyFont="1"/>
    <xf numFmtId="0" fontId="3" fillId="0" borderId="0" xfId="5" applyFont="1" applyAlignment="1">
      <alignment vertical="center" wrapText="1"/>
    </xf>
    <xf numFmtId="0" fontId="6" fillId="0" borderId="0" xfId="5" applyFont="1" applyAlignment="1">
      <alignment horizontal="center" vertical="center" wrapText="1"/>
    </xf>
    <xf numFmtId="0" fontId="32" fillId="3" borderId="0" xfId="5" applyFont="1" applyFill="1" applyAlignment="1">
      <alignment horizontal="center" vertical="center" wrapText="1"/>
    </xf>
    <xf numFmtId="0" fontId="32" fillId="3" borderId="0" xfId="5" applyFont="1" applyFill="1" applyAlignment="1">
      <alignment horizontal="left" vertical="center" wrapText="1" indent="1"/>
    </xf>
    <xf numFmtId="0" fontId="6" fillId="0" borderId="0" xfId="5" applyFont="1" applyAlignment="1">
      <alignment vertical="top"/>
    </xf>
    <xf numFmtId="0" fontId="35" fillId="0" borderId="0" xfId="5" applyFont="1" applyAlignment="1">
      <alignment vertical="top"/>
    </xf>
    <xf numFmtId="0" fontId="12" fillId="0" borderId="0" xfId="5" applyFont="1" applyAlignment="1">
      <alignment horizontal="center" vertical="center" wrapText="1"/>
    </xf>
    <xf numFmtId="0" fontId="36" fillId="3" borderId="0" xfId="5" applyFont="1" applyFill="1" applyAlignment="1">
      <alignment horizontal="center" vertical="center" wrapText="1"/>
    </xf>
    <xf numFmtId="0" fontId="12" fillId="0" borderId="0" xfId="5" applyFont="1" applyAlignment="1">
      <alignment vertical="center" wrapText="1"/>
    </xf>
    <xf numFmtId="0" fontId="16" fillId="0" borderId="0" xfId="5" applyFont="1" applyAlignment="1">
      <alignment horizontal="left" wrapText="1"/>
    </xf>
    <xf numFmtId="0" fontId="4" fillId="0" borderId="0" xfId="5" applyFont="1" applyAlignment="1">
      <alignment horizontal="left" wrapText="1"/>
    </xf>
    <xf numFmtId="0" fontId="4" fillId="2" borderId="0" xfId="5" applyFont="1" applyFill="1" applyAlignment="1">
      <alignment vertical="center"/>
    </xf>
    <xf numFmtId="0" fontId="4" fillId="2" borderId="2" xfId="5" applyFont="1" applyFill="1" applyBorder="1" applyAlignment="1">
      <alignment horizontal="center" vertical="center"/>
    </xf>
    <xf numFmtId="0" fontId="4" fillId="2" borderId="2" xfId="5" applyFont="1" applyFill="1" applyBorder="1" applyAlignment="1">
      <alignment vertical="center" wrapText="1"/>
    </xf>
    <xf numFmtId="0" fontId="4" fillId="2" borderId="1" xfId="5" applyFont="1" applyFill="1" applyBorder="1" applyAlignment="1">
      <alignment horizontal="center" vertical="center" wrapText="1"/>
    </xf>
    <xf numFmtId="0" fontId="4" fillId="2" borderId="0" xfId="5" applyFont="1" applyFill="1" applyAlignment="1">
      <alignment horizontal="center" vertical="center" wrapText="1"/>
    </xf>
    <xf numFmtId="0" fontId="38" fillId="2" borderId="0" xfId="5" applyFont="1" applyFill="1" applyAlignment="1">
      <alignment horizontal="center" vertical="center" wrapText="1"/>
    </xf>
    <xf numFmtId="3" fontId="4" fillId="2" borderId="0" xfId="5" applyNumberFormat="1" applyFont="1" applyFill="1" applyAlignment="1">
      <alignment horizontal="center" vertical="top" wrapText="1"/>
    </xf>
    <xf numFmtId="3" fontId="4" fillId="2" borderId="0" xfId="5" applyNumberFormat="1" applyFont="1" applyFill="1" applyAlignment="1">
      <alignment horizontal="center" vertical="center" wrapText="1"/>
    </xf>
    <xf numFmtId="0" fontId="4" fillId="2" borderId="0" xfId="5" applyFont="1" applyFill="1" applyAlignment="1">
      <alignment horizontal="center"/>
    </xf>
    <xf numFmtId="0" fontId="4" fillId="0" borderId="0" xfId="5" applyFont="1" applyAlignment="1">
      <alignment vertical="top"/>
    </xf>
    <xf numFmtId="0" fontId="7" fillId="4" borderId="0" xfId="5" applyFont="1" applyFill="1" applyAlignment="1">
      <alignment vertical="top" wrapText="1"/>
    </xf>
    <xf numFmtId="0" fontId="6" fillId="0" borderId="0" xfId="5" applyFont="1" applyBorder="1" applyAlignment="1">
      <alignment vertical="top"/>
    </xf>
    <xf numFmtId="0" fontId="6" fillId="0" borderId="0" xfId="9" applyFont="1"/>
    <xf numFmtId="3" fontId="3" fillId="0" borderId="0" xfId="9" applyNumberFormat="1" applyFont="1" applyAlignment="1">
      <alignment wrapText="1"/>
    </xf>
    <xf numFmtId="0" fontId="7" fillId="4" borderId="0" xfId="9" applyFont="1" applyFill="1" applyAlignment="1">
      <alignment vertical="center" wrapText="1"/>
    </xf>
    <xf numFmtId="3" fontId="4" fillId="4" borderId="0" xfId="9" applyNumberFormat="1" applyFont="1" applyFill="1" applyAlignment="1">
      <alignment horizontal="right" vertical="center"/>
    </xf>
    <xf numFmtId="3" fontId="4" fillId="0" borderId="0" xfId="9" applyNumberFormat="1" applyFont="1" applyAlignment="1">
      <alignment vertical="top"/>
    </xf>
    <xf numFmtId="3" fontId="4" fillId="5" borderId="0" xfId="9" applyNumberFormat="1" applyFont="1" applyFill="1" applyAlignment="1">
      <alignment vertical="top"/>
    </xf>
    <xf numFmtId="0" fontId="4" fillId="0" borderId="0" xfId="9" applyFont="1"/>
    <xf numFmtId="0" fontId="7" fillId="4" borderId="1" xfId="9" applyFont="1" applyFill="1" applyBorder="1" applyAlignment="1">
      <alignment vertical="center" wrapText="1"/>
    </xf>
    <xf numFmtId="3" fontId="6" fillId="0" borderId="0" xfId="9" applyNumberFormat="1" applyFont="1" applyAlignment="1">
      <alignment vertical="top" wrapText="1"/>
    </xf>
    <xf numFmtId="3" fontId="7" fillId="4" borderId="0" xfId="9" applyNumberFormat="1" applyFont="1" applyFill="1" applyAlignment="1">
      <alignment vertical="center"/>
    </xf>
    <xf numFmtId="3" fontId="6" fillId="5" borderId="0" xfId="9" applyNumberFormat="1" applyFont="1" applyFill="1" applyAlignment="1">
      <alignment vertical="top" wrapText="1"/>
    </xf>
    <xf numFmtId="3" fontId="7" fillId="4" borderId="1" xfId="9" applyNumberFormat="1" applyFont="1" applyFill="1" applyBorder="1" applyAlignment="1">
      <alignment vertical="center"/>
    </xf>
    <xf numFmtId="167" fontId="6" fillId="0" borderId="0" xfId="1" applyNumberFormat="1" applyFont="1" applyAlignment="1">
      <alignment vertical="top"/>
    </xf>
    <xf numFmtId="166" fontId="4" fillId="0" borderId="0" xfId="5" applyNumberFormat="1" applyFont="1" applyAlignment="1">
      <alignment vertical="top" wrapText="1"/>
    </xf>
    <xf numFmtId="168" fontId="6" fillId="0" borderId="0" xfId="5" applyNumberFormat="1" applyFont="1"/>
    <xf numFmtId="167" fontId="4" fillId="0" borderId="0" xfId="5" applyNumberFormat="1" applyFont="1" applyAlignment="1">
      <alignment vertical="top"/>
    </xf>
    <xf numFmtId="166" fontId="6" fillId="0" borderId="0" xfId="5" applyNumberFormat="1" applyFont="1"/>
    <xf numFmtId="3" fontId="7" fillId="4" borderId="0" xfId="5" applyNumberFormat="1" applyFont="1" applyFill="1" applyAlignment="1">
      <alignment vertical="top"/>
    </xf>
    <xf numFmtId="167" fontId="7" fillId="4" borderId="0" xfId="1" applyNumberFormat="1" applyFont="1" applyFill="1" applyAlignment="1">
      <alignment vertical="top"/>
    </xf>
    <xf numFmtId="3" fontId="7" fillId="4" borderId="0" xfId="1" applyNumberFormat="1" applyFont="1" applyFill="1" applyAlignment="1">
      <alignment vertical="top"/>
    </xf>
    <xf numFmtId="3" fontId="6" fillId="0" borderId="0" xfId="1" applyNumberFormat="1" applyFont="1"/>
    <xf numFmtId="1" fontId="6" fillId="0" borderId="0" xfId="1" applyNumberFormat="1" applyFont="1"/>
    <xf numFmtId="1" fontId="6" fillId="0" borderId="0" xfId="5" applyNumberFormat="1" applyFont="1"/>
    <xf numFmtId="169" fontId="6" fillId="0" borderId="0" xfId="5" applyNumberFormat="1" applyFont="1"/>
    <xf numFmtId="3" fontId="8" fillId="0" borderId="0" xfId="5" applyNumberFormat="1" applyFont="1" applyAlignment="1">
      <alignment horizontal="right"/>
    </xf>
    <xf numFmtId="9" fontId="6" fillId="0" borderId="0" xfId="5" applyNumberFormat="1" applyFont="1"/>
    <xf numFmtId="3" fontId="6" fillId="0" borderId="0" xfId="1" applyNumberFormat="1" applyFont="1" applyAlignment="1">
      <alignment vertical="top"/>
    </xf>
    <xf numFmtId="167" fontId="7" fillId="4" borderId="0" xfId="5" applyNumberFormat="1" applyFont="1" applyFill="1" applyAlignment="1">
      <alignment vertical="top"/>
    </xf>
    <xf numFmtId="166" fontId="7" fillId="4" borderId="0" xfId="5" applyNumberFormat="1" applyFont="1" applyFill="1" applyAlignment="1">
      <alignment vertical="top"/>
    </xf>
    <xf numFmtId="170" fontId="6" fillId="0" borderId="0" xfId="1" applyNumberFormat="1" applyFont="1"/>
    <xf numFmtId="3" fontId="8" fillId="0" borderId="0" xfId="5" applyNumberFormat="1" applyFont="1" applyAlignment="1">
      <alignment horizontal="left"/>
    </xf>
    <xf numFmtId="3" fontId="4" fillId="0" borderId="0" xfId="5" applyNumberFormat="1" applyFont="1"/>
    <xf numFmtId="3" fontId="40" fillId="0" borderId="0" xfId="5" applyNumberFormat="1" applyFont="1"/>
    <xf numFmtId="0" fontId="39" fillId="0" borderId="2" xfId="5" applyFont="1" applyBorder="1" applyAlignment="1">
      <alignment horizontal="left" wrapText="1"/>
    </xf>
    <xf numFmtId="0" fontId="14" fillId="0" borderId="0" xfId="5" applyFont="1"/>
    <xf numFmtId="3" fontId="15" fillId="2" borderId="0" xfId="5" applyNumberFormat="1" applyFont="1" applyFill="1" applyAlignment="1">
      <alignment horizontal="center" vertical="center" wrapText="1"/>
    </xf>
    <xf numFmtId="0" fontId="6" fillId="0" borderId="0" xfId="5" applyFont="1" applyAlignment="1"/>
    <xf numFmtId="3" fontId="7" fillId="4" borderId="0" xfId="5" applyNumberFormat="1" applyFont="1" applyFill="1" applyAlignment="1" applyProtection="1">
      <alignment horizontal="center" wrapText="1"/>
      <protection locked="0"/>
    </xf>
    <xf numFmtId="3" fontId="6" fillId="0" borderId="0" xfId="5" applyNumberFormat="1" applyFont="1" applyAlignment="1" applyProtection="1">
      <alignment horizontal="center" vertical="top" wrapText="1"/>
      <protection locked="0"/>
    </xf>
    <xf numFmtId="3" fontId="6" fillId="0" borderId="0" xfId="5" applyNumberFormat="1" applyFont="1" applyAlignment="1" applyProtection="1">
      <alignment horizontal="center"/>
      <protection locked="0"/>
    </xf>
    <xf numFmtId="3" fontId="7" fillId="4" borderId="0" xfId="5" applyNumberFormat="1" applyFont="1" applyFill="1" applyAlignment="1" applyProtection="1">
      <alignment horizontal="center" vertical="top" wrapText="1"/>
      <protection locked="0"/>
    </xf>
    <xf numFmtId="0" fontId="6" fillId="0" borderId="0" xfId="5" applyFont="1" applyAlignment="1">
      <alignment horizontal="center"/>
    </xf>
    <xf numFmtId="0" fontId="4" fillId="0" borderId="1" xfId="5" applyFont="1" applyBorder="1" applyAlignment="1">
      <alignment horizontal="center"/>
    </xf>
    <xf numFmtId="3" fontId="6" fillId="0" borderId="0" xfId="5" applyNumberFormat="1" applyFont="1" applyAlignment="1" applyProtection="1">
      <alignment horizontal="center" vertical="center"/>
      <protection locked="0"/>
    </xf>
    <xf numFmtId="3" fontId="6" fillId="0" borderId="0" xfId="5" applyNumberFormat="1" applyFont="1" applyBorder="1" applyAlignment="1">
      <alignment vertical="top"/>
    </xf>
    <xf numFmtId="0" fontId="15" fillId="0" borderId="0" xfId="5" applyFont="1" applyAlignment="1">
      <alignment vertical="center"/>
    </xf>
    <xf numFmtId="3" fontId="8" fillId="0" borderId="0" xfId="9" applyNumberFormat="1" applyFont="1" applyAlignment="1">
      <alignment wrapText="1"/>
    </xf>
    <xf numFmtId="0" fontId="6" fillId="0" borderId="0" xfId="9" applyFont="1" applyFill="1"/>
    <xf numFmtId="3" fontId="4" fillId="2" borderId="0" xfId="5" applyNumberFormat="1" applyFont="1" applyFill="1" applyAlignment="1">
      <alignment vertical="top"/>
    </xf>
    <xf numFmtId="0" fontId="7" fillId="4" borderId="3" xfId="9" applyFont="1" applyFill="1" applyBorder="1" applyAlignment="1">
      <alignment vertical="center" wrapText="1"/>
    </xf>
    <xf numFmtId="3" fontId="7" fillId="4" borderId="3" xfId="9" applyNumberFormat="1" applyFont="1" applyFill="1" applyBorder="1" applyAlignment="1">
      <alignment vertical="center"/>
    </xf>
    <xf numFmtId="9" fontId="7" fillId="4" borderId="0" xfId="9" applyNumberFormat="1" applyFont="1" applyFill="1" applyAlignment="1">
      <alignment horizontal="right" vertical="center"/>
    </xf>
    <xf numFmtId="9" fontId="4" fillId="0" borderId="0" xfId="9" applyNumberFormat="1" applyFont="1" applyAlignment="1">
      <alignment horizontal="right" vertical="top"/>
    </xf>
    <xf numFmtId="0" fontId="6" fillId="5" borderId="0" xfId="9" applyFont="1" applyFill="1" applyAlignment="1">
      <alignment wrapText="1"/>
    </xf>
    <xf numFmtId="0" fontId="6" fillId="0" borderId="0" xfId="9" applyFont="1" applyAlignment="1">
      <alignment wrapText="1"/>
    </xf>
    <xf numFmtId="0" fontId="6" fillId="0" borderId="0" xfId="5" applyFont="1" applyAlignment="1">
      <alignment horizontal="right"/>
    </xf>
    <xf numFmtId="0" fontId="7" fillId="0" borderId="0" xfId="5" applyFont="1"/>
    <xf numFmtId="3" fontId="6" fillId="0" borderId="0" xfId="5" applyNumberFormat="1" applyFont="1" applyBorder="1"/>
    <xf numFmtId="3" fontId="8" fillId="0" borderId="0" xfId="3" applyNumberFormat="1" applyFont="1" applyFill="1" applyAlignment="1">
      <alignment horizontal="left" vertical="top" wrapText="1"/>
    </xf>
    <xf numFmtId="0" fontId="8" fillId="0" borderId="0" xfId="0" applyFont="1" applyFill="1" applyAlignment="1">
      <alignment horizontal="left" vertical="top" wrapText="1"/>
    </xf>
    <xf numFmtId="0" fontId="6" fillId="2" borderId="0" xfId="5" applyFont="1" applyFill="1"/>
    <xf numFmtId="3" fontId="7" fillId="4" borderId="0" xfId="9" applyNumberFormat="1" applyFont="1" applyFill="1" applyAlignment="1">
      <alignment vertical="center" wrapText="1"/>
    </xf>
    <xf numFmtId="3" fontId="6" fillId="0" borderId="0" xfId="9" applyNumberFormat="1" applyFont="1" applyAlignment="1">
      <alignment vertical="center" wrapText="1"/>
    </xf>
    <xf numFmtId="3" fontId="6" fillId="5" borderId="0" xfId="9" applyNumberFormat="1" applyFont="1" applyFill="1" applyAlignment="1">
      <alignment vertical="center" wrapText="1"/>
    </xf>
    <xf numFmtId="0" fontId="6" fillId="0" borderId="0" xfId="9" applyFont="1" applyAlignment="1">
      <alignment vertical="center"/>
    </xf>
    <xf numFmtId="3" fontId="7" fillId="4" borderId="1" xfId="9" applyNumberFormat="1" applyFont="1" applyFill="1" applyBorder="1" applyAlignment="1">
      <alignment vertical="center" wrapText="1"/>
    </xf>
    <xf numFmtId="0" fontId="4" fillId="0" borderId="0" xfId="9" applyFont="1" applyAlignment="1">
      <alignment vertical="center"/>
    </xf>
    <xf numFmtId="0" fontId="4" fillId="0" borderId="0" xfId="5" applyFont="1" applyAlignment="1">
      <alignment vertical="center"/>
    </xf>
    <xf numFmtId="0" fontId="6" fillId="5" borderId="0" xfId="9" applyFont="1" applyFill="1" applyAlignment="1">
      <alignment vertical="center"/>
    </xf>
    <xf numFmtId="0" fontId="4" fillId="0" borderId="0" xfId="9" applyFont="1" applyAlignment="1">
      <alignment vertical="center" wrapText="1"/>
    </xf>
    <xf numFmtId="3" fontId="12" fillId="0" borderId="0" xfId="11" applyNumberFormat="1" applyFont="1" applyAlignment="1">
      <alignment vertical="center"/>
    </xf>
    <xf numFmtId="0" fontId="41" fillId="0" borderId="1" xfId="5" applyFont="1" applyBorder="1" applyAlignment="1">
      <alignment horizontal="left" vertical="center" wrapText="1"/>
    </xf>
    <xf numFmtId="0" fontId="41" fillId="0" borderId="1" xfId="5" applyFont="1" applyBorder="1" applyAlignment="1">
      <alignment horizontal="center" wrapText="1"/>
    </xf>
    <xf numFmtId="0" fontId="41" fillId="0" borderId="2" xfId="5" applyFont="1" applyBorder="1" applyAlignment="1">
      <alignment wrapText="1"/>
    </xf>
    <xf numFmtId="0" fontId="41" fillId="0" borderId="2" xfId="5" applyFont="1" applyBorder="1" applyAlignment="1">
      <alignment horizontal="center" wrapText="1"/>
    </xf>
    <xf numFmtId="0" fontId="41" fillId="0" borderId="2" xfId="5" applyFont="1" applyBorder="1" applyAlignment="1">
      <alignment horizontal="left" vertical="top" wrapText="1"/>
    </xf>
    <xf numFmtId="0" fontId="41" fillId="0" borderId="2" xfId="5" applyFont="1" applyBorder="1" applyAlignment="1">
      <alignment vertical="top" wrapText="1"/>
    </xf>
    <xf numFmtId="0" fontId="41" fillId="0" borderId="2" xfId="5" applyFont="1" applyBorder="1" applyAlignment="1">
      <alignment horizontal="right" vertical="top" wrapText="1"/>
    </xf>
    <xf numFmtId="0" fontId="41" fillId="0" borderId="2" xfId="5" applyFont="1" applyBorder="1" applyAlignment="1">
      <alignment horizontal="right" wrapText="1"/>
    </xf>
    <xf numFmtId="0" fontId="8" fillId="0" borderId="0" xfId="9" applyFont="1"/>
    <xf numFmtId="0" fontId="47" fillId="0" borderId="0" xfId="5" applyFont="1"/>
    <xf numFmtId="3" fontId="47" fillId="0" borderId="2" xfId="9" applyNumberFormat="1" applyFont="1" applyBorder="1" applyAlignment="1">
      <alignment horizontal="left" wrapText="1"/>
    </xf>
    <xf numFmtId="3" fontId="47" fillId="0" borderId="2" xfId="9" quotePrefix="1" applyNumberFormat="1" applyFont="1" applyBorder="1" applyAlignment="1">
      <alignment horizontal="right" wrapText="1"/>
    </xf>
    <xf numFmtId="3" fontId="47" fillId="0" borderId="2" xfId="9" applyNumberFormat="1" applyFont="1" applyBorder="1" applyAlignment="1">
      <alignment horizontal="right" wrapText="1"/>
    </xf>
    <xf numFmtId="3" fontId="47" fillId="0" borderId="2" xfId="5" applyNumberFormat="1" applyFont="1" applyBorder="1" applyAlignment="1">
      <alignment wrapText="1"/>
    </xf>
    <xf numFmtId="3" fontId="47" fillId="0" borderId="2" xfId="5" applyNumberFormat="1" applyFont="1" applyBorder="1" applyAlignment="1">
      <alignment horizontal="right" wrapText="1"/>
    </xf>
    <xf numFmtId="1" fontId="47" fillId="0" borderId="2" xfId="5" quotePrefix="1" applyNumberFormat="1" applyFont="1" applyBorder="1" applyAlignment="1">
      <alignment horizontal="right" wrapText="1"/>
    </xf>
    <xf numFmtId="3" fontId="47" fillId="0" borderId="2" xfId="9" applyNumberFormat="1" applyFont="1" applyBorder="1" applyAlignment="1">
      <alignment wrapText="1"/>
    </xf>
    <xf numFmtId="0" fontId="4" fillId="0" borderId="2" xfId="5" applyFont="1" applyBorder="1" applyAlignment="1">
      <alignment horizontal="left" wrapText="1"/>
    </xf>
    <xf numFmtId="0" fontId="4" fillId="0" borderId="0" xfId="5" applyFont="1" applyAlignment="1">
      <alignment horizontal="center" vertical="center" wrapText="1"/>
    </xf>
    <xf numFmtId="0" fontId="38" fillId="3" borderId="0" xfId="5" applyFont="1" applyFill="1" applyAlignment="1">
      <alignment horizontal="center" vertical="center" wrapText="1"/>
    </xf>
    <xf numFmtId="0" fontId="38" fillId="3" borderId="0" xfId="5" applyFont="1" applyFill="1" applyAlignment="1">
      <alignment horizontal="left" vertical="center" wrapText="1" indent="1"/>
    </xf>
    <xf numFmtId="0" fontId="47" fillId="2" borderId="2" xfId="5" applyFont="1" applyFill="1" applyBorder="1" applyAlignment="1">
      <alignment vertical="center" wrapText="1"/>
    </xf>
    <xf numFmtId="0" fontId="52" fillId="0" borderId="0" xfId="5" applyFont="1" applyAlignment="1">
      <alignment vertical="center" wrapText="1"/>
    </xf>
    <xf numFmtId="0" fontId="52" fillId="0" borderId="0" xfId="5" applyFont="1" applyAlignment="1">
      <alignment horizontal="center" vertical="center" wrapText="1"/>
    </xf>
    <xf numFmtId="0" fontId="52" fillId="0" borderId="7" xfId="5" applyFont="1" applyBorder="1" applyAlignment="1">
      <alignment vertical="center" wrapText="1"/>
    </xf>
    <xf numFmtId="0" fontId="52" fillId="2" borderId="10" xfId="5" applyFont="1" applyFill="1" applyBorder="1" applyAlignment="1">
      <alignment horizontal="center" vertical="center" wrapText="1"/>
    </xf>
    <xf numFmtId="0" fontId="12" fillId="3" borderId="0" xfId="5" applyFont="1" applyFill="1" applyAlignment="1">
      <alignment vertical="center" wrapText="1"/>
    </xf>
    <xf numFmtId="0" fontId="55" fillId="0" borderId="0" xfId="5" applyFont="1" applyAlignment="1">
      <alignment vertical="center" wrapText="1"/>
    </xf>
    <xf numFmtId="0" fontId="55" fillId="0" borderId="0" xfId="5" applyFont="1" applyAlignment="1">
      <alignment horizontal="center" vertical="center" wrapText="1"/>
    </xf>
    <xf numFmtId="0" fontId="55" fillId="0" borderId="7" xfId="5" applyFont="1" applyBorder="1" applyAlignment="1">
      <alignment vertical="center" wrapText="1"/>
    </xf>
    <xf numFmtId="0" fontId="55" fillId="2" borderId="10" xfId="5" applyFont="1" applyFill="1" applyBorder="1" applyAlignment="1">
      <alignment horizontal="center" vertical="center" wrapText="1"/>
    </xf>
    <xf numFmtId="3" fontId="12" fillId="0" borderId="0" xfId="5" applyNumberFormat="1" applyFont="1" applyAlignment="1">
      <alignment horizontal="center" vertical="center" wrapText="1"/>
    </xf>
    <xf numFmtId="0" fontId="12" fillId="0" borderId="0" xfId="5" applyFont="1" applyAlignment="1">
      <alignment horizontal="center"/>
    </xf>
    <xf numFmtId="0" fontId="47" fillId="2" borderId="0" xfId="5" applyFont="1" applyFill="1" applyAlignment="1">
      <alignment vertical="center"/>
    </xf>
    <xf numFmtId="0" fontId="47" fillId="2" borderId="2" xfId="5" applyFont="1" applyFill="1" applyBorder="1" applyAlignment="1">
      <alignment horizontal="center" vertical="center"/>
    </xf>
    <xf numFmtId="0" fontId="47" fillId="2" borderId="0" xfId="5" applyFont="1" applyFill="1" applyAlignment="1">
      <alignment vertical="center" wrapText="1"/>
    </xf>
    <xf numFmtId="0" fontId="47" fillId="2" borderId="1" xfId="5" applyFont="1" applyFill="1" applyBorder="1" applyAlignment="1">
      <alignment horizontal="center" vertical="center" wrapText="1"/>
    </xf>
    <xf numFmtId="0" fontId="47" fillId="2" borderId="0" xfId="5" applyFont="1" applyFill="1" applyAlignment="1">
      <alignment horizontal="center" vertical="center"/>
    </xf>
    <xf numFmtId="0" fontId="4" fillId="2" borderId="0" xfId="5" applyFont="1" applyFill="1" applyAlignment="1">
      <alignment horizontal="center" vertical="center"/>
    </xf>
    <xf numFmtId="3" fontId="47" fillId="0" borderId="0" xfId="5" applyNumberFormat="1" applyFont="1"/>
    <xf numFmtId="0" fontId="6" fillId="0" borderId="0" xfId="5" applyFont="1" applyAlignment="1">
      <alignment horizontal="left" vertical="center" wrapText="1"/>
    </xf>
    <xf numFmtId="3" fontId="6" fillId="0" borderId="0" xfId="5" applyNumberFormat="1" applyFont="1" applyFill="1" applyAlignment="1">
      <alignment horizontal="center"/>
    </xf>
    <xf numFmtId="3" fontId="7" fillId="4" borderId="0" xfId="6" applyNumberFormat="1" applyFont="1" applyFill="1" applyAlignment="1">
      <alignment horizontal="right" vertical="center" wrapText="1"/>
    </xf>
    <xf numFmtId="3" fontId="6" fillId="0" borderId="0" xfId="2" applyNumberFormat="1" applyFont="1" applyAlignment="1" applyProtection="1">
      <alignment horizontal="right" vertical="center"/>
      <protection locked="0"/>
    </xf>
    <xf numFmtId="3" fontId="4" fillId="0" borderId="0" xfId="2" applyNumberFormat="1" applyFont="1" applyAlignment="1" applyProtection="1">
      <alignment horizontal="right" vertical="center"/>
      <protection locked="0"/>
    </xf>
    <xf numFmtId="3" fontId="7" fillId="4" borderId="0" xfId="2" applyNumberFormat="1" applyFont="1" applyFill="1" applyAlignment="1" applyProtection="1">
      <alignment horizontal="right" vertical="center"/>
      <protection locked="0"/>
    </xf>
    <xf numFmtId="0" fontId="4" fillId="0" borderId="2" xfId="5" applyFont="1" applyBorder="1" applyAlignment="1">
      <alignment horizontal="right" vertical="top" wrapText="1"/>
    </xf>
    <xf numFmtId="3" fontId="21" fillId="0" borderId="0" xfId="5" applyNumberFormat="1" applyFont="1" applyAlignment="1">
      <alignment horizontal="right"/>
    </xf>
    <xf numFmtId="0" fontId="41" fillId="0" borderId="1" xfId="5" applyFont="1" applyBorder="1" applyAlignment="1">
      <alignment horizontal="right" vertical="center" wrapText="1"/>
    </xf>
    <xf numFmtId="3" fontId="7" fillId="4" borderId="0" xfId="5" applyNumberFormat="1" applyFont="1" applyFill="1" applyAlignment="1" applyProtection="1">
      <alignment horizontal="right" wrapText="1"/>
      <protection locked="0"/>
    </xf>
    <xf numFmtId="3" fontId="6" fillId="0" borderId="0" xfId="5" applyNumberFormat="1" applyFont="1" applyAlignment="1" applyProtection="1">
      <alignment horizontal="right" vertical="top" wrapText="1"/>
      <protection locked="0"/>
    </xf>
    <xf numFmtId="3" fontId="6" fillId="0" borderId="0" xfId="5" applyNumberFormat="1" applyFont="1" applyAlignment="1" applyProtection="1">
      <alignment horizontal="right" vertical="center"/>
      <protection locked="0"/>
    </xf>
    <xf numFmtId="3" fontId="6" fillId="0" borderId="0" xfId="5" applyNumberFormat="1" applyFont="1" applyAlignment="1" applyProtection="1">
      <alignment horizontal="right"/>
      <protection locked="0"/>
    </xf>
    <xf numFmtId="3" fontId="7" fillId="4" borderId="0" xfId="5" applyNumberFormat="1" applyFont="1" applyFill="1" applyAlignment="1" applyProtection="1">
      <alignment horizontal="right" vertical="top" wrapText="1"/>
      <protection locked="0"/>
    </xf>
    <xf numFmtId="0" fontId="4" fillId="0" borderId="1" xfId="5" applyFont="1" applyBorder="1" applyAlignment="1">
      <alignment horizontal="right"/>
    </xf>
    <xf numFmtId="3" fontId="4" fillId="0" borderId="0" xfId="9" applyNumberFormat="1" applyFont="1" applyAlignment="1">
      <alignment horizontal="right" vertical="center"/>
    </xf>
    <xf numFmtId="3" fontId="4" fillId="5" borderId="0" xfId="9" applyNumberFormat="1" applyFont="1" applyFill="1" applyAlignment="1">
      <alignment horizontal="right" vertical="center"/>
    </xf>
    <xf numFmtId="3" fontId="4" fillId="4" borderId="1" xfId="9" applyNumberFormat="1" applyFont="1" applyFill="1" applyBorder="1" applyAlignment="1">
      <alignment horizontal="right" vertical="center"/>
    </xf>
    <xf numFmtId="3" fontId="4" fillId="0" borderId="0" xfId="9" applyNumberFormat="1" applyFont="1" applyFill="1" applyAlignment="1">
      <alignment horizontal="right" vertical="top"/>
    </xf>
    <xf numFmtId="3" fontId="4" fillId="0" borderId="0" xfId="5" applyNumberFormat="1" applyFont="1" applyAlignment="1">
      <alignment horizontal="right" vertical="center"/>
    </xf>
    <xf numFmtId="0" fontId="6" fillId="0" borderId="0" xfId="5" applyFont="1" applyAlignment="1">
      <alignment horizontal="right" vertical="center"/>
    </xf>
    <xf numFmtId="0" fontId="6" fillId="0" borderId="0" xfId="9" applyFont="1" applyAlignment="1">
      <alignment horizontal="right"/>
    </xf>
    <xf numFmtId="3" fontId="6" fillId="0" borderId="0" xfId="9" applyNumberFormat="1" applyFont="1" applyAlignment="1">
      <alignment horizontal="right" vertical="center"/>
    </xf>
    <xf numFmtId="3" fontId="4" fillId="0" borderId="0" xfId="9" applyNumberFormat="1" applyFont="1" applyAlignment="1">
      <alignment horizontal="right" vertical="top"/>
    </xf>
    <xf numFmtId="3" fontId="7" fillId="4" borderId="0" xfId="9" applyNumberFormat="1" applyFont="1" applyFill="1" applyAlignment="1">
      <alignment horizontal="right" vertical="center"/>
    </xf>
    <xf numFmtId="3" fontId="4" fillId="5" borderId="0" xfId="9" applyNumberFormat="1" applyFont="1" applyFill="1" applyAlignment="1">
      <alignment horizontal="right" vertical="top"/>
    </xf>
    <xf numFmtId="3" fontId="6" fillId="0" borderId="0" xfId="9" applyNumberFormat="1" applyFont="1" applyAlignment="1">
      <alignment horizontal="right"/>
    </xf>
    <xf numFmtId="3" fontId="7" fillId="4" borderId="1" xfId="9" applyNumberFormat="1" applyFont="1" applyFill="1" applyBorder="1" applyAlignment="1">
      <alignment horizontal="right" vertical="center"/>
    </xf>
    <xf numFmtId="3" fontId="7" fillId="4" borderId="3" xfId="9" applyNumberFormat="1" applyFont="1" applyFill="1" applyBorder="1" applyAlignment="1">
      <alignment horizontal="right" vertical="center"/>
    </xf>
    <xf numFmtId="9" fontId="4" fillId="5" borderId="0" xfId="9" applyNumberFormat="1" applyFont="1" applyFill="1" applyAlignment="1">
      <alignment horizontal="right" vertical="top"/>
    </xf>
    <xf numFmtId="9" fontId="6" fillId="0" borderId="0" xfId="9" applyNumberFormat="1" applyFont="1" applyAlignment="1">
      <alignment horizontal="right"/>
    </xf>
    <xf numFmtId="9" fontId="7" fillId="4" borderId="1" xfId="9" applyNumberFormat="1" applyFont="1" applyFill="1" applyBorder="1" applyAlignment="1">
      <alignment horizontal="right" vertical="center"/>
    </xf>
    <xf numFmtId="0" fontId="4" fillId="0" borderId="0" xfId="9" applyFont="1" applyFill="1" applyAlignment="1">
      <alignment horizontal="right"/>
    </xf>
    <xf numFmtId="0" fontId="7" fillId="0" borderId="0" xfId="5" applyFont="1" applyAlignment="1">
      <alignment horizontal="right"/>
    </xf>
    <xf numFmtId="0" fontId="8" fillId="0" borderId="0" xfId="0" applyFont="1" applyFill="1" applyAlignment="1">
      <alignment horizontal="right" vertical="top" wrapText="1"/>
    </xf>
    <xf numFmtId="0" fontId="47" fillId="0" borderId="0" xfId="5" applyFont="1" applyAlignment="1">
      <alignment horizontal="right"/>
    </xf>
    <xf numFmtId="3" fontId="6" fillId="0" borderId="0" xfId="5" applyNumberFormat="1" applyFont="1" applyAlignment="1">
      <alignment horizontal="right" vertical="top" wrapText="1"/>
    </xf>
    <xf numFmtId="0" fontId="6" fillId="0" borderId="0" xfId="0" applyFont="1" applyFill="1" applyAlignment="1">
      <alignment horizontal="right" vertical="top" wrapText="1"/>
    </xf>
    <xf numFmtId="3" fontId="7" fillId="4" borderId="0" xfId="5" applyNumberFormat="1" applyFont="1" applyFill="1" applyAlignment="1">
      <alignment horizontal="right" vertical="top" wrapText="1"/>
    </xf>
    <xf numFmtId="3" fontId="3" fillId="0" borderId="0" xfId="5" quotePrefix="1" applyNumberFormat="1" applyFont="1" applyAlignment="1">
      <alignment horizontal="right" wrapText="1"/>
    </xf>
    <xf numFmtId="3" fontId="18" fillId="0" borderId="0" xfId="5" applyNumberFormat="1" applyFont="1" applyAlignment="1">
      <alignment horizontal="right" vertical="top" wrapText="1"/>
    </xf>
    <xf numFmtId="3" fontId="4" fillId="0" borderId="0" xfId="5" quotePrefix="1" applyNumberFormat="1" applyFont="1" applyAlignment="1">
      <alignment horizontal="right" wrapText="1"/>
    </xf>
    <xf numFmtId="3" fontId="8" fillId="0" borderId="0" xfId="9" applyNumberFormat="1" applyFont="1" applyFill="1" applyAlignment="1">
      <alignment horizontal="right" vertical="center"/>
    </xf>
    <xf numFmtId="3" fontId="7" fillId="4" borderId="0" xfId="9" applyNumberFormat="1" applyFont="1" applyFill="1" applyAlignment="1">
      <alignment horizontal="right" vertical="center" wrapText="1"/>
    </xf>
    <xf numFmtId="3" fontId="6" fillId="0" borderId="0" xfId="9" applyNumberFormat="1" applyFont="1" applyAlignment="1">
      <alignment horizontal="right" vertical="center" wrapText="1"/>
    </xf>
    <xf numFmtId="3" fontId="6" fillId="5" borderId="0" xfId="9" applyNumberFormat="1" applyFont="1" applyFill="1" applyAlignment="1">
      <alignment horizontal="right" vertical="center" wrapText="1"/>
    </xf>
    <xf numFmtId="3" fontId="7" fillId="4" borderId="1" xfId="9" applyNumberFormat="1" applyFont="1" applyFill="1" applyBorder="1" applyAlignment="1">
      <alignment horizontal="right" vertical="center" wrapText="1"/>
    </xf>
    <xf numFmtId="3" fontId="4" fillId="0" borderId="0" xfId="4" applyNumberFormat="1" applyFont="1" applyAlignment="1">
      <alignment horizontal="right" vertical="center"/>
    </xf>
    <xf numFmtId="3" fontId="8" fillId="0" borderId="0" xfId="9" applyNumberFormat="1" applyFont="1" applyAlignment="1">
      <alignment horizontal="right" vertical="center"/>
    </xf>
    <xf numFmtId="0" fontId="4" fillId="0" borderId="0" xfId="5" applyFont="1" applyAlignment="1">
      <alignment horizontal="right" wrapText="1"/>
    </xf>
    <xf numFmtId="1" fontId="47" fillId="0" borderId="2" xfId="9" quotePrefix="1" applyNumberFormat="1" applyFont="1" applyBorder="1" applyAlignment="1">
      <alignment horizontal="right" wrapText="1"/>
    </xf>
    <xf numFmtId="0" fontId="6" fillId="0" borderId="0" xfId="9" applyFont="1" applyAlignment="1">
      <alignment horizontal="right" vertical="center" wrapText="1"/>
    </xf>
    <xf numFmtId="0" fontId="4" fillId="0" borderId="2" xfId="5" applyFont="1" applyBorder="1" applyAlignment="1">
      <alignment horizontal="right" vertical="center" wrapText="1"/>
    </xf>
    <xf numFmtId="3" fontId="4" fillId="0" borderId="0" xfId="5" applyNumberFormat="1" applyFont="1" applyAlignment="1">
      <alignment horizontal="right" vertical="center" wrapText="1"/>
    </xf>
    <xf numFmtId="0" fontId="4" fillId="0" borderId="0" xfId="5" applyFont="1" applyAlignment="1">
      <alignment horizontal="right"/>
    </xf>
    <xf numFmtId="0" fontId="47" fillId="2" borderId="2" xfId="5" applyFont="1" applyFill="1" applyBorder="1" applyAlignment="1">
      <alignment horizontal="right" vertical="center" wrapText="1"/>
    </xf>
    <xf numFmtId="0" fontId="4" fillId="2" borderId="2" xfId="5" applyFont="1" applyFill="1" applyBorder="1" applyAlignment="1">
      <alignment horizontal="right" vertical="center" wrapText="1"/>
    </xf>
    <xf numFmtId="0" fontId="47" fillId="0" borderId="8" xfId="5" applyFont="1" applyBorder="1" applyAlignment="1">
      <alignment horizontal="right" vertical="center" wrapText="1"/>
    </xf>
    <xf numFmtId="0" fontId="6" fillId="0" borderId="0" xfId="5" applyFont="1" applyAlignment="1">
      <alignment horizontal="right" vertical="center" wrapText="1"/>
    </xf>
    <xf numFmtId="0" fontId="4" fillId="0" borderId="8" xfId="5" applyFont="1" applyBorder="1" applyAlignment="1">
      <alignment horizontal="right" vertical="center" wrapText="1"/>
    </xf>
    <xf numFmtId="0" fontId="47" fillId="0" borderId="9" xfId="5" applyFont="1" applyBorder="1" applyAlignment="1">
      <alignment horizontal="right" vertical="center" wrapText="1"/>
    </xf>
    <xf numFmtId="0" fontId="4" fillId="0" borderId="9" xfId="5" applyFont="1" applyBorder="1" applyAlignment="1">
      <alignment horizontal="right" vertical="center" wrapText="1"/>
    </xf>
    <xf numFmtId="0" fontId="47" fillId="2" borderId="3" xfId="5" applyFont="1" applyFill="1" applyBorder="1" applyAlignment="1">
      <alignment horizontal="right" vertical="center" wrapText="1"/>
    </xf>
    <xf numFmtId="0" fontId="4" fillId="2" borderId="3" xfId="5" applyFont="1" applyFill="1" applyBorder="1" applyAlignment="1">
      <alignment horizontal="right" vertical="center" wrapText="1"/>
    </xf>
    <xf numFmtId="3" fontId="4" fillId="0" borderId="0" xfId="9" applyNumberFormat="1" applyFont="1" applyFill="1" applyAlignment="1">
      <alignment vertical="top"/>
    </xf>
    <xf numFmtId="0" fontId="6" fillId="0" borderId="0" xfId="5" applyFont="1" applyFill="1"/>
    <xf numFmtId="0" fontId="4" fillId="2" borderId="0" xfId="5" applyFont="1" applyFill="1"/>
    <xf numFmtId="166" fontId="4" fillId="2" borderId="0" xfId="5" applyNumberFormat="1" applyFont="1" applyFill="1" applyAlignment="1">
      <alignment horizontal="center" vertical="center" wrapText="1"/>
    </xf>
    <xf numFmtId="3" fontId="13" fillId="0" borderId="0" xfId="5" applyNumberFormat="1" applyFont="1" applyAlignment="1">
      <alignment horizontal="right" vertical="center" wrapText="1"/>
    </xf>
    <xf numFmtId="3" fontId="13" fillId="2" borderId="0" xfId="5" applyNumberFormat="1" applyFont="1" applyFill="1" applyAlignment="1">
      <alignment horizontal="right" vertical="center" wrapText="1"/>
    </xf>
    <xf numFmtId="0" fontId="47" fillId="0" borderId="2" xfId="5" applyFont="1" applyBorder="1" applyAlignment="1">
      <alignment horizontal="right" vertical="center" wrapText="1"/>
    </xf>
    <xf numFmtId="0" fontId="39" fillId="0" borderId="0" xfId="5" applyFont="1" applyAlignment="1">
      <alignment vertical="top" wrapText="1"/>
    </xf>
    <xf numFmtId="0" fontId="6" fillId="3" borderId="0" xfId="5" applyFont="1" applyFill="1" applyAlignment="1">
      <alignment vertical="top" wrapText="1"/>
    </xf>
    <xf numFmtId="0" fontId="6" fillId="3" borderId="0" xfId="5" applyFont="1" applyFill="1" applyAlignment="1">
      <alignment vertical="center" wrapText="1"/>
    </xf>
    <xf numFmtId="3" fontId="4" fillId="2" borderId="0" xfId="5" applyNumberFormat="1" applyFont="1" applyFill="1" applyAlignment="1">
      <alignment horizontal="right" vertical="center" wrapText="1"/>
    </xf>
    <xf numFmtId="0" fontId="7" fillId="0" borderId="0" xfId="5" applyFont="1" applyAlignment="1">
      <alignment vertical="top"/>
    </xf>
    <xf numFmtId="0" fontId="6" fillId="3" borderId="0" xfId="5" applyFont="1" applyFill="1" applyAlignment="1">
      <alignment horizontal="left" vertical="center" wrapText="1"/>
    </xf>
    <xf numFmtId="0" fontId="7" fillId="0" borderId="0" xfId="5" applyFont="1" applyAlignment="1">
      <alignment vertical="center"/>
    </xf>
    <xf numFmtId="3" fontId="7" fillId="0" borderId="0" xfId="5" applyNumberFormat="1" applyFont="1" applyAlignment="1">
      <alignment vertical="center" wrapText="1"/>
    </xf>
    <xf numFmtId="0" fontId="32" fillId="3" borderId="0" xfId="5" applyFont="1" applyFill="1" applyAlignment="1">
      <alignment vertical="center" wrapText="1"/>
    </xf>
    <xf numFmtId="3" fontId="7" fillId="2" borderId="0" xfId="5" applyNumberFormat="1" applyFont="1" applyFill="1" applyAlignment="1">
      <alignment vertical="center" wrapText="1"/>
    </xf>
    <xf numFmtId="3" fontId="7" fillId="0" borderId="0" xfId="5" applyNumberFormat="1" applyFont="1" applyAlignment="1">
      <alignment horizontal="right"/>
    </xf>
    <xf numFmtId="0" fontId="6" fillId="8" borderId="0" xfId="5" applyFont="1" applyFill="1" applyAlignment="1">
      <alignment vertical="top" wrapText="1"/>
    </xf>
    <xf numFmtId="3" fontId="4" fillId="8" borderId="0" xfId="5" applyNumberFormat="1" applyFont="1" applyFill="1" applyAlignment="1">
      <alignment horizontal="right" vertical="center" wrapText="1"/>
    </xf>
    <xf numFmtId="0" fontId="6" fillId="8" borderId="0" xfId="5" applyFont="1" applyFill="1" applyAlignment="1">
      <alignment vertical="center" wrapText="1"/>
    </xf>
    <xf numFmtId="3" fontId="7" fillId="8" borderId="0" xfId="5" applyNumberFormat="1" applyFont="1" applyFill="1" applyAlignment="1">
      <alignment vertical="center" wrapText="1"/>
    </xf>
    <xf numFmtId="3" fontId="7" fillId="0" borderId="0" xfId="5" applyNumberFormat="1" applyFont="1"/>
    <xf numFmtId="3" fontId="7" fillId="0" borderId="0" xfId="5" applyNumberFormat="1" applyFont="1" applyAlignment="1">
      <alignment vertical="center"/>
    </xf>
    <xf numFmtId="0" fontId="12" fillId="8" borderId="0" xfId="5" applyFont="1" applyFill="1" applyAlignment="1">
      <alignment vertical="center" wrapText="1"/>
    </xf>
    <xf numFmtId="0" fontId="12" fillId="0" borderId="0" xfId="5" applyFont="1" applyAlignment="1">
      <alignment vertical="center"/>
    </xf>
    <xf numFmtId="0" fontId="12" fillId="3" borderId="0" xfId="5" applyFont="1" applyFill="1" applyAlignment="1">
      <alignment horizontal="left" vertical="center" wrapText="1"/>
    </xf>
    <xf numFmtId="3" fontId="14" fillId="0" borderId="0" xfId="5" applyNumberFormat="1" applyFont="1" applyFill="1" applyAlignment="1">
      <alignment vertical="center" wrapText="1"/>
    </xf>
    <xf numFmtId="3" fontId="14" fillId="4" borderId="0" xfId="5" applyNumberFormat="1" applyFont="1" applyFill="1" applyAlignment="1">
      <alignment vertical="center" wrapText="1"/>
    </xf>
    <xf numFmtId="0" fontId="12" fillId="0" borderId="0" xfId="5" applyFont="1" applyAlignment="1">
      <alignment horizontal="center" vertical="center"/>
    </xf>
    <xf numFmtId="3" fontId="12" fillId="0" borderId="0" xfId="5" applyNumberFormat="1" applyFont="1" applyAlignment="1">
      <alignment horizontal="right" vertical="center" wrapText="1"/>
    </xf>
    <xf numFmtId="3" fontId="12" fillId="3" borderId="0" xfId="5" applyNumberFormat="1" applyFont="1" applyFill="1" applyAlignment="1">
      <alignment horizontal="right" vertical="center" wrapText="1"/>
    </xf>
    <xf numFmtId="3" fontId="12" fillId="2" borderId="0" xfId="5" applyNumberFormat="1" applyFont="1" applyFill="1" applyAlignment="1">
      <alignment horizontal="right" vertical="center" wrapText="1"/>
    </xf>
    <xf numFmtId="3" fontId="13" fillId="3" borderId="0" xfId="5" applyNumberFormat="1" applyFont="1" applyFill="1" applyAlignment="1">
      <alignment horizontal="right" vertical="center" wrapText="1"/>
    </xf>
    <xf numFmtId="3" fontId="13" fillId="8" borderId="0" xfId="5" applyNumberFormat="1" applyFont="1" applyFill="1" applyAlignment="1">
      <alignment horizontal="right" vertical="center" wrapText="1"/>
    </xf>
    <xf numFmtId="3" fontId="13" fillId="4" borderId="0" xfId="5" applyNumberFormat="1" applyFont="1" applyFill="1" applyAlignment="1">
      <alignment horizontal="right" vertical="center" wrapText="1"/>
    </xf>
    <xf numFmtId="3" fontId="12" fillId="8" borderId="0" xfId="5" applyNumberFormat="1" applyFont="1" applyFill="1" applyAlignment="1">
      <alignment horizontal="right" vertical="center" wrapText="1"/>
    </xf>
    <xf numFmtId="3" fontId="7" fillId="4" borderId="1" xfId="5" applyNumberFormat="1" applyFont="1" applyFill="1" applyBorder="1" applyAlignment="1">
      <alignment horizontal="center" vertical="center" wrapText="1"/>
    </xf>
    <xf numFmtId="3" fontId="7" fillId="4" borderId="1" xfId="5" applyNumberFormat="1" applyFont="1" applyFill="1" applyBorder="1" applyAlignment="1">
      <alignment vertical="center" wrapText="1"/>
    </xf>
    <xf numFmtId="3" fontId="4" fillId="4" borderId="1" xfId="5" applyNumberFormat="1" applyFont="1" applyFill="1" applyBorder="1" applyAlignment="1">
      <alignment horizontal="right" vertical="center" wrapText="1"/>
    </xf>
    <xf numFmtId="3" fontId="41" fillId="0" borderId="1" xfId="9" applyNumberFormat="1" applyFont="1" applyBorder="1" applyAlignment="1">
      <alignment horizontal="right" wrapText="1"/>
    </xf>
    <xf numFmtId="3" fontId="41" fillId="0" borderId="2" xfId="9" applyNumberFormat="1" applyFont="1" applyBorder="1" applyAlignment="1">
      <alignment horizontal="right" wrapText="1"/>
    </xf>
    <xf numFmtId="3" fontId="4" fillId="0" borderId="0" xfId="9" applyNumberFormat="1" applyFont="1" applyFill="1" applyAlignment="1">
      <alignment horizontal="right" vertical="center"/>
    </xf>
    <xf numFmtId="0" fontId="6" fillId="0" borderId="0" xfId="5" applyFont="1" applyFill="1" applyAlignment="1">
      <alignment horizontal="left" vertical="center" wrapText="1"/>
    </xf>
    <xf numFmtId="0" fontId="4" fillId="0" borderId="0" xfId="0" applyFont="1" applyFill="1" applyAlignment="1">
      <alignment vertical="center" wrapText="1"/>
    </xf>
    <xf numFmtId="0" fontId="7" fillId="0" borderId="0" xfId="5" applyFont="1" applyFill="1"/>
    <xf numFmtId="0" fontId="4" fillId="0" borderId="0" xfId="5" applyFont="1" applyFill="1" applyAlignment="1">
      <alignment horizontal="left" vertical="center" wrapText="1"/>
    </xf>
    <xf numFmtId="171" fontId="6" fillId="0" borderId="0" xfId="5" applyNumberFormat="1" applyFont="1"/>
    <xf numFmtId="1" fontId="41" fillId="0" borderId="2" xfId="10" quotePrefix="1" applyNumberFormat="1" applyFont="1" applyFill="1" applyBorder="1" applyAlignment="1">
      <alignment horizontal="right" wrapText="1"/>
    </xf>
    <xf numFmtId="1" fontId="41" fillId="0" borderId="2" xfId="9" quotePrefix="1" applyNumberFormat="1" applyFont="1" applyBorder="1" applyAlignment="1">
      <alignment horizontal="right" wrapText="1"/>
    </xf>
    <xf numFmtId="3" fontId="41" fillId="0" borderId="2" xfId="9" applyNumberFormat="1" applyFont="1" applyBorder="1" applyAlignment="1">
      <alignment wrapText="1"/>
    </xf>
    <xf numFmtId="3" fontId="6" fillId="5" borderId="0" xfId="5" applyNumberFormat="1" applyFont="1" applyFill="1" applyAlignment="1">
      <alignment vertical="top" wrapText="1"/>
    </xf>
    <xf numFmtId="3" fontId="8" fillId="0" borderId="3" xfId="9" applyNumberFormat="1" applyFont="1" applyBorder="1" applyAlignment="1">
      <alignment horizontal="left" vertical="center"/>
    </xf>
    <xf numFmtId="0" fontId="47" fillId="0" borderId="0" xfId="5" applyFont="1" applyAlignment="1">
      <alignment vertical="top"/>
    </xf>
    <xf numFmtId="3" fontId="12" fillId="0" borderId="0" xfId="5" applyNumberFormat="1" applyFont="1" applyAlignment="1">
      <alignment horizontal="center" vertical="center"/>
    </xf>
    <xf numFmtId="3" fontId="12" fillId="0" borderId="0" xfId="5" applyNumberFormat="1" applyFont="1" applyAlignment="1">
      <alignment horizontal="center"/>
    </xf>
    <xf numFmtId="9" fontId="12" fillId="0" borderId="0" xfId="1" applyFont="1" applyAlignment="1">
      <alignment horizontal="center" vertical="center"/>
    </xf>
    <xf numFmtId="0" fontId="53" fillId="0" borderId="0" xfId="5" applyFont="1" applyAlignment="1">
      <alignment horizontal="center"/>
    </xf>
    <xf numFmtId="0" fontId="53" fillId="0" borderId="0" xfId="5" applyFont="1"/>
    <xf numFmtId="3" fontId="53" fillId="0" borderId="0" xfId="5" applyNumberFormat="1" applyFont="1" applyAlignment="1">
      <alignment horizontal="center" vertical="center"/>
    </xf>
    <xf numFmtId="0" fontId="53" fillId="0" borderId="0" xfId="5" applyFont="1" applyAlignment="1">
      <alignment vertical="center"/>
    </xf>
    <xf numFmtId="0" fontId="53" fillId="0" borderId="0" xfId="5" applyFont="1" applyAlignment="1">
      <alignment horizontal="center" vertical="center"/>
    </xf>
    <xf numFmtId="3" fontId="53" fillId="0" borderId="0" xfId="5" applyNumberFormat="1" applyFont="1" applyFill="1" applyAlignment="1">
      <alignment horizontal="center" vertical="center"/>
    </xf>
    <xf numFmtId="9" fontId="53" fillId="0" borderId="0" xfId="1" applyFont="1" applyAlignment="1">
      <alignment horizontal="center" vertical="center"/>
    </xf>
    <xf numFmtId="0" fontId="59" fillId="0" borderId="0" xfId="5" applyFont="1" applyAlignment="1">
      <alignment horizontal="center" vertical="center"/>
    </xf>
    <xf numFmtId="3" fontId="59" fillId="0" borderId="0" xfId="5" applyNumberFormat="1" applyFont="1" applyAlignment="1">
      <alignment horizontal="center" vertical="center"/>
    </xf>
    <xf numFmtId="3" fontId="59" fillId="0" borderId="0" xfId="5" applyNumberFormat="1" applyFont="1" applyFill="1" applyAlignment="1">
      <alignment horizontal="center" vertical="center"/>
    </xf>
    <xf numFmtId="0" fontId="59" fillId="0" borderId="0" xfId="5" applyFont="1" applyAlignment="1">
      <alignment vertical="center"/>
    </xf>
    <xf numFmtId="0" fontId="53" fillId="0" borderId="0" xfId="5" applyFont="1" applyAlignment="1">
      <alignment horizontal="center" wrapText="1"/>
    </xf>
    <xf numFmtId="0" fontId="13" fillId="0" borderId="0" xfId="9" applyFont="1" applyFill="1"/>
    <xf numFmtId="0" fontId="47" fillId="2" borderId="0" xfId="5" applyFont="1" applyFill="1"/>
    <xf numFmtId="0" fontId="4" fillId="2" borderId="0" xfId="5" applyFont="1" applyFill="1"/>
    <xf numFmtId="0" fontId="64" fillId="0" borderId="0" xfId="0" applyFont="1"/>
    <xf numFmtId="0" fontId="0" fillId="2" borderId="0" xfId="0" applyFill="1"/>
    <xf numFmtId="3" fontId="3" fillId="2" borderId="2" xfId="3" applyNumberFormat="1" applyFont="1" applyFill="1" applyBorder="1" applyAlignment="1"/>
    <xf numFmtId="3" fontId="26" fillId="2" borderId="2" xfId="3" applyNumberFormat="1" applyFont="1" applyFill="1" applyBorder="1" applyAlignment="1">
      <alignment horizontal="right" wrapText="1"/>
    </xf>
    <xf numFmtId="3" fontId="4" fillId="2" borderId="3" xfId="5" applyNumberFormat="1" applyFont="1" applyFill="1" applyBorder="1" applyAlignment="1">
      <alignment vertical="top"/>
    </xf>
    <xf numFmtId="1" fontId="29" fillId="2" borderId="0" xfId="5" applyNumberFormat="1" applyFont="1" applyFill="1"/>
    <xf numFmtId="3" fontId="3" fillId="2" borderId="0" xfId="3" applyNumberFormat="1" applyFont="1" applyFill="1" applyAlignment="1"/>
    <xf numFmtId="0" fontId="6" fillId="2" borderId="0" xfId="5" applyFont="1" applyFill="1" applyAlignment="1">
      <alignment vertical="center" wrapText="1"/>
    </xf>
    <xf numFmtId="0" fontId="19" fillId="2" borderId="0" xfId="5" applyFont="1" applyFill="1" applyAlignment="1">
      <alignment horizontal="center" vertical="center" wrapText="1"/>
    </xf>
    <xf numFmtId="3" fontId="68" fillId="0" borderId="0" xfId="6" applyNumberFormat="1" applyFont="1"/>
    <xf numFmtId="3" fontId="4" fillId="0" borderId="0" xfId="6" applyNumberFormat="1" applyFont="1"/>
    <xf numFmtId="3" fontId="8" fillId="0" borderId="0" xfId="3" applyNumberFormat="1" applyFont="1" applyAlignment="1">
      <alignment horizontal="left" vertical="top" wrapText="1"/>
    </xf>
    <xf numFmtId="3" fontId="6" fillId="0" borderId="0" xfId="6" applyNumberFormat="1" applyFont="1"/>
    <xf numFmtId="3" fontId="6" fillId="0" borderId="2" xfId="6" applyNumberFormat="1" applyFont="1" applyBorder="1"/>
    <xf numFmtId="1" fontId="6" fillId="0" borderId="2" xfId="6" applyNumberFormat="1" applyFont="1" applyBorder="1" applyAlignment="1">
      <alignment horizontal="center" wrapText="1"/>
    </xf>
    <xf numFmtId="0" fontId="6" fillId="0" borderId="2" xfId="6" applyFont="1" applyBorder="1" applyAlignment="1">
      <alignment horizontal="center" wrapText="1"/>
    </xf>
    <xf numFmtId="1" fontId="6" fillId="0" borderId="0" xfId="6" applyNumberFormat="1" applyFont="1"/>
    <xf numFmtId="3" fontId="6" fillId="0" borderId="0" xfId="6" applyNumberFormat="1" applyFont="1" applyAlignment="1">
      <alignment horizontal="right" wrapText="1"/>
    </xf>
    <xf numFmtId="3" fontId="4" fillId="0" borderId="0" xfId="6" applyNumberFormat="1" applyFont="1" applyAlignment="1">
      <alignment horizontal="right" wrapText="1"/>
    </xf>
    <xf numFmtId="3" fontId="6" fillId="0" borderId="0" xfId="6" applyNumberFormat="1" applyFont="1" applyAlignment="1">
      <alignment horizontal="right" vertical="top"/>
    </xf>
    <xf numFmtId="3" fontId="4" fillId="0" borderId="0" xfId="6" applyNumberFormat="1" applyFont="1" applyAlignment="1">
      <alignment horizontal="right" vertical="top"/>
    </xf>
    <xf numFmtId="3" fontId="6" fillId="0" borderId="0" xfId="6" applyNumberFormat="1" applyFont="1" applyAlignment="1">
      <alignment horizontal="right"/>
    </xf>
    <xf numFmtId="3" fontId="6" fillId="0" borderId="2" xfId="6" applyNumberFormat="1" applyFont="1" applyBorder="1" applyAlignment="1">
      <alignment horizontal="right"/>
    </xf>
    <xf numFmtId="1" fontId="6" fillId="0" borderId="2" xfId="6" applyNumberFormat="1" applyFont="1" applyBorder="1"/>
    <xf numFmtId="3" fontId="12" fillId="0" borderId="0" xfId="6" applyNumberFormat="1" applyFont="1"/>
    <xf numFmtId="3" fontId="69" fillId="0" borderId="0" xfId="6" applyNumberFormat="1" applyFont="1"/>
    <xf numFmtId="0" fontId="0" fillId="0" borderId="0" xfId="0"/>
    <xf numFmtId="3" fontId="6" fillId="0" borderId="0" xfId="0" applyNumberFormat="1" applyFont="1"/>
    <xf numFmtId="3" fontId="6" fillId="0" borderId="3" xfId="0" applyNumberFormat="1" applyFont="1" applyBorder="1" applyAlignment="1">
      <alignment vertical="top"/>
    </xf>
    <xf numFmtId="3" fontId="6" fillId="0" borderId="0" xfId="0" applyNumberFormat="1" applyFont="1" applyAlignment="1">
      <alignment vertical="top"/>
    </xf>
    <xf numFmtId="3" fontId="72" fillId="0" borderId="0" xfId="0" applyNumberFormat="1" applyFont="1"/>
    <xf numFmtId="3" fontId="4" fillId="0" borderId="0" xfId="0" quotePrefix="1" applyNumberFormat="1" applyFont="1" applyAlignment="1">
      <alignment horizontal="right" wrapText="1"/>
    </xf>
    <xf numFmtId="3" fontId="5" fillId="0" borderId="0" xfId="0" applyNumberFormat="1" applyFont="1"/>
    <xf numFmtId="3" fontId="4" fillId="0" borderId="0" xfId="0" applyNumberFormat="1" applyFont="1" applyAlignment="1">
      <alignment vertical="top"/>
    </xf>
    <xf numFmtId="3" fontId="4" fillId="0" borderId="0" xfId="0" applyNumberFormat="1" applyFont="1"/>
    <xf numFmtId="3" fontId="3" fillId="0" borderId="0" xfId="0" applyNumberFormat="1" applyFont="1" applyAlignment="1">
      <alignment horizontal="left" wrapText="1"/>
    </xf>
    <xf numFmtId="3" fontId="3" fillId="0" borderId="0" xfId="0" applyNumberFormat="1" applyFont="1" applyAlignment="1">
      <alignment horizontal="right" wrapText="1"/>
    </xf>
    <xf numFmtId="3" fontId="4" fillId="0" borderId="0" xfId="0" applyNumberFormat="1" applyFont="1" applyAlignment="1">
      <alignment horizontal="left" wrapText="1"/>
    </xf>
    <xf numFmtId="3" fontId="76" fillId="0" borderId="2" xfId="0" applyNumberFormat="1" applyFont="1" applyBorder="1" applyAlignment="1">
      <alignment horizontal="left" wrapText="1"/>
    </xf>
    <xf numFmtId="1" fontId="76" fillId="0" borderId="2" xfId="0" quotePrefix="1" applyNumberFormat="1" applyFont="1" applyBorder="1" applyAlignment="1">
      <alignment horizontal="right" wrapText="1"/>
    </xf>
    <xf numFmtId="1" fontId="13" fillId="0" borderId="2" xfId="0" quotePrefix="1" applyNumberFormat="1" applyFont="1" applyBorder="1" applyAlignment="1">
      <alignment horizontal="right" wrapText="1"/>
    </xf>
    <xf numFmtId="3" fontId="3" fillId="0" borderId="0" xfId="0" applyNumberFormat="1" applyFont="1" applyAlignment="1">
      <alignment horizontal="left"/>
    </xf>
    <xf numFmtId="3" fontId="76" fillId="0" borderId="3" xfId="0" applyNumberFormat="1" applyFont="1" applyBorder="1" applyAlignment="1">
      <alignment horizontal="right" wrapText="1"/>
    </xf>
    <xf numFmtId="0" fontId="77" fillId="0" borderId="0" xfId="0" applyFont="1" applyAlignment="1">
      <alignment wrapText="1"/>
    </xf>
    <xf numFmtId="0" fontId="78" fillId="0" borderId="0" xfId="0" applyFont="1" applyAlignment="1">
      <alignment wrapText="1"/>
    </xf>
    <xf numFmtId="3" fontId="6" fillId="0" borderId="0" xfId="0" applyNumberFormat="1" applyFont="1" applyAlignment="1">
      <alignment vertical="top" wrapText="1"/>
    </xf>
    <xf numFmtId="3" fontId="15" fillId="0" borderId="0" xfId="0" applyNumberFormat="1" applyFont="1"/>
    <xf numFmtId="3" fontId="4" fillId="0" borderId="0" xfId="0" applyNumberFormat="1" applyFont="1" applyAlignment="1">
      <alignment vertical="top" wrapText="1"/>
    </xf>
    <xf numFmtId="3" fontId="6" fillId="0" borderId="0" xfId="0" applyNumberFormat="1" applyFont="1" applyAlignment="1">
      <alignment wrapText="1"/>
    </xf>
    <xf numFmtId="3" fontId="4" fillId="0" borderId="0" xfId="0" applyNumberFormat="1" applyFont="1" applyAlignment="1">
      <alignment wrapText="1"/>
    </xf>
    <xf numFmtId="0" fontId="77" fillId="0" borderId="0" xfId="0" applyFont="1" applyAlignment="1">
      <alignment horizontal="left" wrapText="1"/>
    </xf>
    <xf numFmtId="3" fontId="6" fillId="0" borderId="0" xfId="0" quotePrefix="1" applyNumberFormat="1" applyFont="1" applyAlignment="1">
      <alignment wrapText="1"/>
    </xf>
    <xf numFmtId="3" fontId="7" fillId="4" borderId="0" xfId="0" applyNumberFormat="1" applyFont="1" applyFill="1" applyAlignment="1">
      <alignment wrapText="1"/>
    </xf>
    <xf numFmtId="0" fontId="7" fillId="0" borderId="0" xfId="0" applyFont="1" applyAlignment="1">
      <alignment horizontal="right"/>
    </xf>
    <xf numFmtId="0" fontId="7" fillId="0" borderId="0" xfId="0" applyFont="1"/>
    <xf numFmtId="14" fontId="7" fillId="0" borderId="0" xfId="0" applyNumberFormat="1" applyFont="1"/>
    <xf numFmtId="0" fontId="7" fillId="0" borderId="0" xfId="0" applyFont="1" applyAlignment="1">
      <alignment horizontal="right" wrapText="1"/>
    </xf>
    <xf numFmtId="0" fontId="79" fillId="0" borderId="0" xfId="22"/>
    <xf numFmtId="3" fontId="3" fillId="0" borderId="2" xfId="0" applyNumberFormat="1" applyFont="1" applyBorder="1" applyAlignment="1">
      <alignment horizontal="left" wrapText="1"/>
    </xf>
    <xf numFmtId="3" fontId="4" fillId="0" borderId="2" xfId="0" applyNumberFormat="1" applyFont="1" applyBorder="1" applyAlignment="1">
      <alignment horizontal="center" wrapText="1"/>
    </xf>
    <xf numFmtId="168" fontId="6" fillId="0" borderId="0" xfId="0" applyNumberFormat="1" applyFont="1"/>
    <xf numFmtId="170" fontId="6" fillId="0" borderId="0" xfId="1" applyNumberFormat="1" applyFont="1" applyFill="1"/>
    <xf numFmtId="0" fontId="4" fillId="0" borderId="3" xfId="0" applyFont="1" applyBorder="1" applyAlignment="1">
      <alignment vertical="top" wrapText="1"/>
    </xf>
    <xf numFmtId="0" fontId="4" fillId="0" borderId="0" xfId="0" applyFont="1" applyAlignment="1">
      <alignment horizontal="right" vertical="top"/>
    </xf>
    <xf numFmtId="0" fontId="7" fillId="0" borderId="0" xfId="0" applyFont="1" applyAlignment="1">
      <alignment horizontal="right" vertical="top"/>
    </xf>
    <xf numFmtId="0" fontId="4" fillId="0" borderId="0" xfId="0" applyFont="1" applyAlignment="1">
      <alignment vertical="top"/>
    </xf>
    <xf numFmtId="0" fontId="7" fillId="0" borderId="0" xfId="0" applyFont="1" applyAlignment="1">
      <alignment vertical="top"/>
    </xf>
    <xf numFmtId="0" fontId="4" fillId="0" borderId="0" xfId="0" applyFont="1" applyAlignment="1">
      <alignment vertical="top" wrapText="1"/>
    </xf>
    <xf numFmtId="3" fontId="6" fillId="0" borderId="0" xfId="0" applyNumberFormat="1" applyFont="1" applyAlignment="1">
      <alignment horizontal="right"/>
    </xf>
    <xf numFmtId="0" fontId="7" fillId="0" borderId="0" xfId="0" applyFont="1" applyAlignment="1">
      <alignment horizontal="left" wrapText="1"/>
    </xf>
    <xf numFmtId="166" fontId="4" fillId="0" borderId="0" xfId="0" applyNumberFormat="1" applyFont="1" applyAlignment="1">
      <alignment vertical="top"/>
    </xf>
    <xf numFmtId="166" fontId="6" fillId="0" borderId="0" xfId="0" applyNumberFormat="1" applyFont="1" applyAlignment="1">
      <alignment vertical="top"/>
    </xf>
    <xf numFmtId="0" fontId="79" fillId="0" borderId="0" xfId="22" applyAlignment="1">
      <alignment horizontal="left"/>
    </xf>
    <xf numFmtId="0" fontId="7" fillId="0" borderId="0" xfId="0" applyFont="1" applyAlignment="1">
      <alignment horizontal="left"/>
    </xf>
    <xf numFmtId="10" fontId="7" fillId="0" borderId="0" xfId="0" applyNumberFormat="1" applyFont="1" applyAlignment="1">
      <alignment horizontal="right" vertical="top"/>
    </xf>
    <xf numFmtId="10" fontId="7" fillId="0" borderId="0" xfId="0" applyNumberFormat="1" applyFont="1" applyAlignment="1">
      <alignment vertical="top"/>
    </xf>
    <xf numFmtId="0" fontId="7" fillId="10" borderId="0" xfId="0" applyFont="1" applyFill="1" applyAlignment="1">
      <alignment wrapText="1"/>
    </xf>
    <xf numFmtId="3" fontId="7" fillId="10" borderId="0" xfId="0" applyNumberFormat="1" applyFont="1" applyFill="1" applyAlignment="1">
      <alignment wrapText="1"/>
    </xf>
    <xf numFmtId="10" fontId="7" fillId="10" borderId="0" xfId="0" applyNumberFormat="1" applyFont="1" applyFill="1" applyAlignment="1">
      <alignment horizontal="right" wrapText="1"/>
    </xf>
    <xf numFmtId="3" fontId="11" fillId="0" borderId="0" xfId="0" applyNumberFormat="1" applyFont="1" applyAlignment="1">
      <alignment wrapText="1"/>
    </xf>
    <xf numFmtId="170" fontId="11" fillId="0" borderId="0" xfId="1" applyNumberFormat="1" applyFont="1" applyAlignment="1">
      <alignment wrapText="1"/>
    </xf>
    <xf numFmtId="3" fontId="3" fillId="0" borderId="0" xfId="0" applyNumberFormat="1" applyFont="1"/>
    <xf numFmtId="3" fontId="76" fillId="0" borderId="0" xfId="0" applyNumberFormat="1" applyFont="1" applyAlignment="1">
      <alignment horizontal="left" wrapText="1"/>
    </xf>
    <xf numFmtId="3" fontId="76" fillId="0" borderId="2" xfId="0" quotePrefix="1" applyNumberFormat="1" applyFont="1" applyBorder="1" applyAlignment="1">
      <alignment horizontal="right" wrapText="1"/>
    </xf>
    <xf numFmtId="9" fontId="76" fillId="0" borderId="2" xfId="1" quotePrefix="1" applyFont="1" applyBorder="1" applyAlignment="1">
      <alignment horizontal="right" wrapText="1"/>
    </xf>
    <xf numFmtId="9" fontId="76" fillId="0" borderId="2" xfId="1" quotePrefix="1" applyFont="1" applyBorder="1" applyAlignment="1">
      <alignment horizontal="center" wrapText="1"/>
    </xf>
    <xf numFmtId="3" fontId="3" fillId="0" borderId="0" xfId="0" quotePrefix="1" applyNumberFormat="1" applyFont="1" applyAlignment="1">
      <alignment horizontal="left" wrapText="1"/>
    </xf>
    <xf numFmtId="3" fontId="7" fillId="4" borderId="0" xfId="0" applyNumberFormat="1" applyFont="1" applyFill="1" applyAlignment="1">
      <alignment horizontal="right" wrapText="1"/>
    </xf>
    <xf numFmtId="3" fontId="7" fillId="4" borderId="0" xfId="0" applyNumberFormat="1" applyFont="1" applyFill="1"/>
    <xf numFmtId="3" fontId="7" fillId="11" borderId="0" xfId="0" applyNumberFormat="1" applyFont="1" applyFill="1" applyAlignment="1">
      <alignment wrapText="1"/>
    </xf>
    <xf numFmtId="3" fontId="7" fillId="11" borderId="0" xfId="0" applyNumberFormat="1" applyFont="1" applyFill="1"/>
    <xf numFmtId="180" fontId="6" fillId="0" borderId="0" xfId="0" applyNumberFormat="1" applyFont="1"/>
    <xf numFmtId="1" fontId="6" fillId="0" borderId="0" xfId="0" applyNumberFormat="1" applyFont="1"/>
    <xf numFmtId="181" fontId="6" fillId="0" borderId="0" xfId="0" applyNumberFormat="1" applyFont="1"/>
    <xf numFmtId="3" fontId="79" fillId="0" borderId="0" xfId="22" applyNumberFormat="1"/>
    <xf numFmtId="3" fontId="3" fillId="0" borderId="1" xfId="0" quotePrefix="1" applyNumberFormat="1" applyFont="1" applyBorder="1" applyAlignment="1">
      <alignment horizontal="right" wrapText="1"/>
    </xf>
    <xf numFmtId="9" fontId="4" fillId="0" borderId="1" xfId="1" quotePrefix="1" applyFont="1" applyBorder="1" applyAlignment="1">
      <alignment horizontal="right" wrapText="1"/>
    </xf>
    <xf numFmtId="3" fontId="13" fillId="0" borderId="0" xfId="0" applyNumberFormat="1" applyFont="1" applyAlignment="1">
      <alignment horizontal="right" wrapText="1"/>
    </xf>
    <xf numFmtId="170" fontId="4" fillId="0" borderId="0" xfId="0" applyNumberFormat="1" applyFont="1"/>
    <xf numFmtId="3" fontId="11" fillId="0" borderId="0" xfId="0" applyNumberFormat="1" applyFont="1"/>
    <xf numFmtId="170" fontId="11" fillId="0" borderId="0" xfId="0" applyNumberFormat="1" applyFont="1"/>
    <xf numFmtId="9" fontId="3" fillId="0" borderId="2" xfId="1" quotePrefix="1" applyFont="1" applyBorder="1" applyAlignment="1">
      <alignment horizontal="center" wrapText="1"/>
    </xf>
    <xf numFmtId="3" fontId="3" fillId="0" borderId="2" xfId="0" quotePrefix="1" applyNumberFormat="1" applyFont="1" applyBorder="1" applyAlignment="1">
      <alignment horizontal="right" wrapText="1"/>
    </xf>
    <xf numFmtId="9" fontId="4" fillId="0" borderId="2" xfId="1" quotePrefix="1" applyFont="1" applyBorder="1" applyAlignment="1">
      <alignment horizontal="right" wrapText="1"/>
    </xf>
    <xf numFmtId="0" fontId="7" fillId="0" borderId="0" xfId="0" applyFont="1" applyAlignment="1">
      <alignment wrapText="1"/>
    </xf>
    <xf numFmtId="0" fontId="80" fillId="0" borderId="0" xfId="0" applyFont="1" applyAlignment="1">
      <alignment horizontal="right" wrapText="1"/>
    </xf>
    <xf numFmtId="3" fontId="7" fillId="0" borderId="0" xfId="0" applyNumberFormat="1" applyFont="1" applyAlignment="1">
      <alignment horizontal="right"/>
    </xf>
    <xf numFmtId="0" fontId="4" fillId="0" borderId="0" xfId="0" applyFont="1" applyAlignment="1">
      <alignment wrapText="1"/>
    </xf>
    <xf numFmtId="9" fontId="7" fillId="0" borderId="0" xfId="0" applyNumberFormat="1" applyFont="1"/>
    <xf numFmtId="9" fontId="6" fillId="0" borderId="0" xfId="1" applyFont="1"/>
    <xf numFmtId="3" fontId="80" fillId="0" borderId="0" xfId="0" applyNumberFormat="1" applyFont="1" applyAlignment="1">
      <alignment horizontal="right" wrapText="1"/>
    </xf>
    <xf numFmtId="9" fontId="81" fillId="0" borderId="0" xfId="0" applyNumberFormat="1" applyFont="1" applyAlignment="1">
      <alignment wrapText="1"/>
    </xf>
    <xf numFmtId="4" fontId="6" fillId="0" borderId="0" xfId="0" applyNumberFormat="1" applyFont="1"/>
    <xf numFmtId="14" fontId="6" fillId="0" borderId="0" xfId="0" applyNumberFormat="1" applyFont="1"/>
    <xf numFmtId="0" fontId="31" fillId="0" borderId="0" xfId="5" applyFont="1" applyAlignment="1">
      <alignment wrapText="1"/>
    </xf>
    <xf numFmtId="3" fontId="3" fillId="0" borderId="2" xfId="5" applyNumberFormat="1" applyFont="1" applyBorder="1" applyAlignment="1">
      <alignment horizontal="left" wrapText="1"/>
    </xf>
    <xf numFmtId="1" fontId="83" fillId="2" borderId="1" xfId="5" quotePrefix="1" applyNumberFormat="1" applyFont="1" applyFill="1" applyBorder="1" applyAlignment="1">
      <alignment horizontal="right" wrapText="1"/>
    </xf>
    <xf numFmtId="1" fontId="84" fillId="2" borderId="1" xfId="5" quotePrefix="1" applyNumberFormat="1" applyFont="1" applyFill="1" applyBorder="1" applyAlignment="1">
      <alignment horizontal="right" wrapText="1"/>
    </xf>
    <xf numFmtId="3" fontId="6" fillId="0" borderId="1" xfId="5" applyNumberFormat="1" applyFont="1" applyBorder="1" applyAlignment="1">
      <alignment vertical="top"/>
    </xf>
    <xf numFmtId="3" fontId="4" fillId="0" borderId="1" xfId="5" applyNumberFormat="1" applyFont="1" applyBorder="1" applyAlignment="1">
      <alignment horizontal="left" wrapText="1"/>
    </xf>
    <xf numFmtId="3" fontId="84" fillId="0" borderId="1" xfId="5" applyNumberFormat="1" applyFont="1" applyBorder="1" applyAlignment="1" applyProtection="1">
      <alignment horizontal="right" wrapText="1"/>
      <protection locked="0"/>
    </xf>
    <xf numFmtId="3" fontId="84" fillId="2" borderId="1" xfId="5" applyNumberFormat="1" applyFont="1" applyFill="1" applyBorder="1" applyAlignment="1" applyProtection="1">
      <alignment horizontal="right" wrapText="1"/>
      <protection locked="0"/>
    </xf>
    <xf numFmtId="3" fontId="85" fillId="2" borderId="1" xfId="5" applyNumberFormat="1" applyFont="1" applyFill="1" applyBorder="1" applyAlignment="1" applyProtection="1">
      <alignment horizontal="right" wrapText="1"/>
      <protection locked="0"/>
    </xf>
    <xf numFmtId="3" fontId="3" fillId="0" borderId="0" xfId="5" applyNumberFormat="1" applyFont="1" applyAlignment="1">
      <alignment vertical="top" wrapText="1"/>
    </xf>
    <xf numFmtId="3" fontId="86" fillId="0" borderId="0" xfId="5" applyNumberFormat="1" applyFont="1" applyAlignment="1" applyProtection="1">
      <alignment vertical="top"/>
      <protection locked="0"/>
    </xf>
    <xf numFmtId="3" fontId="87" fillId="2" borderId="0" xfId="5" applyNumberFormat="1" applyFont="1" applyFill="1" applyAlignment="1">
      <alignment vertical="top"/>
    </xf>
    <xf numFmtId="3" fontId="87" fillId="0" borderId="0" xfId="5" applyNumberFormat="1" applyFont="1" applyAlignment="1">
      <alignment vertical="top"/>
    </xf>
    <xf numFmtId="3" fontId="88" fillId="2" borderId="0" xfId="5" applyNumberFormat="1" applyFont="1" applyFill="1" applyAlignment="1" applyProtection="1">
      <alignment vertical="top"/>
      <protection locked="0"/>
    </xf>
    <xf numFmtId="175" fontId="89" fillId="4" borderId="0" xfId="23" applyNumberFormat="1" applyFont="1" applyFill="1" applyAlignment="1" applyProtection="1">
      <alignment vertical="top"/>
      <protection locked="0"/>
    </xf>
    <xf numFmtId="175" fontId="30" fillId="4" borderId="0" xfId="23" applyNumberFormat="1" applyFont="1" applyFill="1" applyAlignment="1" applyProtection="1">
      <alignment vertical="top"/>
      <protection locked="0"/>
    </xf>
    <xf numFmtId="3" fontId="19" fillId="0" borderId="0" xfId="5" applyNumberFormat="1" applyFont="1" applyAlignment="1">
      <alignment vertical="top" wrapText="1"/>
    </xf>
    <xf numFmtId="175" fontId="88" fillId="0" borderId="0" xfId="23" applyNumberFormat="1" applyFont="1" applyFill="1" applyAlignment="1" applyProtection="1">
      <alignment vertical="top"/>
      <protection locked="0"/>
    </xf>
    <xf numFmtId="175" fontId="87" fillId="2" borderId="0" xfId="23" applyNumberFormat="1" applyFont="1" applyFill="1" applyAlignment="1">
      <alignment vertical="top"/>
    </xf>
    <xf numFmtId="175" fontId="87" fillId="0" borderId="0" xfId="23" applyNumberFormat="1" applyFont="1" applyFill="1" applyAlignment="1">
      <alignment vertical="top"/>
    </xf>
    <xf numFmtId="175" fontId="88" fillId="2" borderId="0" xfId="23" applyNumberFormat="1" applyFont="1" applyFill="1" applyAlignment="1" applyProtection="1">
      <alignment vertical="top"/>
      <protection locked="0"/>
    </xf>
    <xf numFmtId="3" fontId="26" fillId="0" borderId="0" xfId="5" applyNumberFormat="1" applyFont="1" applyAlignment="1">
      <alignment vertical="top" wrapText="1"/>
    </xf>
    <xf numFmtId="175" fontId="88" fillId="0" borderId="0" xfId="23" applyNumberFormat="1" applyFont="1" applyBorder="1" applyAlignment="1" applyProtection="1">
      <alignment vertical="top"/>
      <protection locked="0"/>
    </xf>
    <xf numFmtId="175" fontId="87" fillId="2" borderId="0" xfId="23" applyNumberFormat="1" applyFont="1" applyFill="1" applyBorder="1" applyAlignment="1">
      <alignment vertical="top"/>
    </xf>
    <xf numFmtId="175" fontId="87" fillId="0" borderId="0" xfId="23" applyNumberFormat="1" applyFont="1" applyBorder="1" applyAlignment="1">
      <alignment vertical="top"/>
    </xf>
    <xf numFmtId="175" fontId="88" fillId="2" borderId="0" xfId="23" applyNumberFormat="1" applyFont="1" applyFill="1" applyBorder="1" applyAlignment="1" applyProtection="1">
      <alignment vertical="top"/>
      <protection locked="0"/>
    </xf>
    <xf numFmtId="175" fontId="89" fillId="4" borderId="0" xfId="23" applyNumberFormat="1" applyFont="1" applyFill="1" applyBorder="1" applyAlignment="1" applyProtection="1">
      <alignment vertical="top"/>
      <protection locked="0"/>
    </xf>
    <xf numFmtId="3" fontId="7" fillId="2" borderId="0" xfId="5" applyNumberFormat="1" applyFont="1" applyFill="1" applyAlignment="1">
      <alignment vertical="top" wrapText="1"/>
    </xf>
    <xf numFmtId="3" fontId="19" fillId="0" borderId="0" xfId="5" quotePrefix="1" applyNumberFormat="1" applyFont="1" applyAlignment="1">
      <alignment vertical="top" wrapText="1"/>
    </xf>
    <xf numFmtId="175" fontId="86" fillId="2" borderId="0" xfId="23" applyNumberFormat="1" applyFont="1" applyFill="1" applyBorder="1" applyAlignment="1">
      <alignment vertical="top"/>
    </xf>
    <xf numFmtId="175" fontId="86" fillId="0" borderId="0" xfId="23" applyNumberFormat="1" applyFont="1" applyBorder="1" applyAlignment="1">
      <alignment vertical="top"/>
    </xf>
    <xf numFmtId="175" fontId="19" fillId="2" borderId="0" xfId="23" applyNumberFormat="1" applyFont="1" applyFill="1" applyBorder="1" applyAlignment="1">
      <alignment vertical="top"/>
    </xf>
    <xf numFmtId="49" fontId="19" fillId="0" borderId="0" xfId="5" quotePrefix="1" applyNumberFormat="1" applyFont="1" applyAlignment="1">
      <alignment wrapText="1"/>
    </xf>
    <xf numFmtId="1" fontId="86" fillId="0" borderId="0" xfId="23" applyNumberFormat="1" applyFont="1" applyFill="1" applyBorder="1" applyAlignment="1" applyProtection="1">
      <alignment vertical="top"/>
      <protection locked="0"/>
    </xf>
    <xf numFmtId="1" fontId="86" fillId="2" borderId="0" xfId="23" applyNumberFormat="1" applyFont="1" applyFill="1" applyBorder="1" applyAlignment="1" applyProtection="1">
      <alignment vertical="top"/>
      <protection locked="0"/>
    </xf>
    <xf numFmtId="175" fontId="88" fillId="0" borderId="0" xfId="23" applyNumberFormat="1" applyFont="1" applyAlignment="1" applyProtection="1">
      <alignment vertical="top"/>
      <protection locked="0"/>
    </xf>
    <xf numFmtId="175" fontId="86" fillId="2" borderId="0" xfId="23" applyNumberFormat="1" applyFont="1" applyFill="1" applyAlignment="1">
      <alignment vertical="top"/>
    </xf>
    <xf numFmtId="175" fontId="86" fillId="0" borderId="0" xfId="23" applyNumberFormat="1" applyFont="1" applyAlignment="1">
      <alignment vertical="top"/>
    </xf>
    <xf numFmtId="175" fontId="87" fillId="0" borderId="0" xfId="23" applyNumberFormat="1" applyFont="1" applyAlignment="1">
      <alignment vertical="top"/>
    </xf>
    <xf numFmtId="175" fontId="88" fillId="0" borderId="0" xfId="23" applyNumberFormat="1" applyFont="1" applyFill="1" applyBorder="1" applyAlignment="1" applyProtection="1">
      <alignment vertical="top"/>
      <protection locked="0"/>
    </xf>
    <xf numFmtId="175" fontId="89" fillId="2" borderId="0" xfId="23" applyNumberFormat="1" applyFont="1" applyFill="1" applyBorder="1" applyAlignment="1">
      <alignment vertical="top"/>
    </xf>
    <xf numFmtId="175" fontId="89" fillId="0" borderId="0" xfId="23" applyNumberFormat="1" applyFont="1" applyFill="1" applyBorder="1" applyAlignment="1">
      <alignment vertical="top"/>
    </xf>
    <xf numFmtId="175" fontId="86" fillId="2" borderId="0" xfId="23" applyNumberFormat="1" applyFont="1" applyFill="1" applyBorder="1" applyAlignment="1" applyProtection="1">
      <alignment vertical="top"/>
      <protection locked="0"/>
    </xf>
    <xf numFmtId="0" fontId="89" fillId="0" borderId="0" xfId="23" applyNumberFormat="1" applyFont="1" applyFill="1" applyBorder="1" applyAlignment="1">
      <alignment vertical="top"/>
    </xf>
    <xf numFmtId="0" fontId="86" fillId="2" borderId="0" xfId="23" applyNumberFormat="1" applyFont="1" applyFill="1" applyBorder="1" applyAlignment="1" applyProtection="1">
      <alignment vertical="top"/>
      <protection locked="0"/>
    </xf>
    <xf numFmtId="3" fontId="30" fillId="2" borderId="0" xfId="5" applyNumberFormat="1" applyFont="1" applyFill="1" applyAlignment="1">
      <alignment vertical="top" wrapText="1"/>
    </xf>
    <xf numFmtId="0" fontId="89" fillId="2" borderId="0" xfId="23" applyNumberFormat="1" applyFont="1" applyFill="1" applyBorder="1" applyAlignment="1">
      <alignment vertical="top"/>
    </xf>
    <xf numFmtId="175" fontId="89" fillId="2" borderId="0" xfId="23" applyNumberFormat="1" applyFont="1" applyFill="1" applyAlignment="1">
      <alignment vertical="top"/>
    </xf>
    <xf numFmtId="175" fontId="89" fillId="0" borderId="0" xfId="23" applyNumberFormat="1" applyFont="1" applyFill="1" applyAlignment="1">
      <alignment vertical="top"/>
    </xf>
    <xf numFmtId="175" fontId="86" fillId="2" borderId="0" xfId="23" applyNumberFormat="1" applyFont="1" applyFill="1" applyAlignment="1" applyProtection="1">
      <alignment vertical="top"/>
      <protection locked="0"/>
    </xf>
    <xf numFmtId="3" fontId="30" fillId="4" borderId="3" xfId="5" applyNumberFormat="1" applyFont="1" applyFill="1" applyBorder="1" applyAlignment="1">
      <alignment vertical="top" wrapText="1"/>
    </xf>
    <xf numFmtId="3" fontId="89" fillId="4" borderId="0" xfId="5" applyNumberFormat="1" applyFont="1" applyFill="1" applyAlignment="1" applyProtection="1">
      <alignment vertical="top" wrapText="1"/>
      <protection locked="0"/>
    </xf>
    <xf numFmtId="182" fontId="19" fillId="0" borderId="0" xfId="1" applyNumberFormat="1" applyFont="1"/>
    <xf numFmtId="9" fontId="89" fillId="4" borderId="0" xfId="5" applyNumberFormat="1" applyFont="1" applyFill="1" applyAlignment="1" applyProtection="1">
      <alignment vertical="top"/>
      <protection locked="0"/>
    </xf>
    <xf numFmtId="9" fontId="89" fillId="4" borderId="0" xfId="1" applyFont="1" applyFill="1" applyAlignment="1" applyProtection="1">
      <alignment vertical="top"/>
      <protection locked="0"/>
    </xf>
    <xf numFmtId="3" fontId="88" fillId="0" borderId="0" xfId="5" applyNumberFormat="1" applyFont="1"/>
    <xf numFmtId="10" fontId="88" fillId="0" borderId="0" xfId="5" applyNumberFormat="1" applyFont="1"/>
    <xf numFmtId="169" fontId="88" fillId="0" borderId="0" xfId="5" applyNumberFormat="1" applyFont="1"/>
    <xf numFmtId="3" fontId="76" fillId="0" borderId="2" xfId="3" applyNumberFormat="1" applyFont="1" applyBorder="1" applyAlignment="1">
      <alignment horizontal="left" vertical="top" wrapText="1"/>
    </xf>
    <xf numFmtId="3" fontId="6" fillId="0" borderId="2" xfId="5" applyNumberFormat="1" applyFont="1" applyBorder="1"/>
    <xf numFmtId="3" fontId="3" fillId="0" borderId="0" xfId="5" applyNumberFormat="1" applyFont="1" applyAlignment="1">
      <alignment horizontal="left" wrapText="1"/>
    </xf>
    <xf numFmtId="3" fontId="76" fillId="0" borderId="2" xfId="5" applyNumberFormat="1" applyFont="1" applyBorder="1" applyAlignment="1">
      <alignment horizontal="left" wrapText="1"/>
    </xf>
    <xf numFmtId="3" fontId="76" fillId="0" borderId="2" xfId="5" applyNumberFormat="1" applyFont="1" applyBorder="1" applyAlignment="1">
      <alignment horizontal="right" wrapText="1"/>
    </xf>
    <xf numFmtId="3" fontId="76" fillId="0" borderId="8" xfId="5" applyNumberFormat="1" applyFont="1" applyBorder="1" applyAlignment="1">
      <alignment horizontal="right" wrapText="1"/>
    </xf>
    <xf numFmtId="3" fontId="14" fillId="4" borderId="0" xfId="5" applyNumberFormat="1" applyFont="1" applyFill="1" applyAlignment="1">
      <alignment wrapText="1"/>
    </xf>
    <xf numFmtId="3" fontId="7" fillId="4" borderId="0" xfId="5" applyNumberFormat="1" applyFont="1" applyFill="1"/>
    <xf numFmtId="3" fontId="14" fillId="4" borderId="0" xfId="5" applyNumberFormat="1" applyFont="1" applyFill="1" applyProtection="1">
      <protection locked="0"/>
    </xf>
    <xf numFmtId="3" fontId="14" fillId="4" borderId="0" xfId="5" applyNumberFormat="1" applyFont="1" applyFill="1"/>
    <xf numFmtId="3" fontId="12" fillId="0" borderId="0" xfId="5" quotePrefix="1" applyNumberFormat="1" applyFont="1" applyAlignment="1">
      <alignment wrapText="1"/>
    </xf>
    <xf numFmtId="3" fontId="13" fillId="0" borderId="0" xfId="5" applyNumberFormat="1" applyFont="1" applyAlignment="1">
      <alignment vertical="top"/>
    </xf>
    <xf numFmtId="3" fontId="13" fillId="0" borderId="0" xfId="5" applyNumberFormat="1" applyFont="1" applyAlignment="1" applyProtection="1">
      <alignment vertical="top"/>
      <protection locked="0"/>
    </xf>
    <xf numFmtId="3" fontId="14" fillId="0" borderId="0" xfId="5" applyNumberFormat="1" applyFont="1" applyProtection="1">
      <protection locked="0"/>
    </xf>
    <xf numFmtId="3" fontId="12" fillId="0" borderId="0" xfId="5" applyNumberFormat="1" applyFont="1" applyAlignment="1">
      <alignment wrapText="1"/>
    </xf>
    <xf numFmtId="3" fontId="13" fillId="0" borderId="0" xfId="5" applyNumberFormat="1" applyFont="1" applyAlignment="1">
      <alignment wrapText="1"/>
    </xf>
    <xf numFmtId="0" fontId="5" fillId="0" borderId="0" xfId="5" applyFont="1" applyAlignment="1">
      <alignment wrapText="1"/>
    </xf>
    <xf numFmtId="3" fontId="3" fillId="0" borderId="0" xfId="5" applyNumberFormat="1" applyFont="1" applyAlignment="1">
      <alignment wrapText="1"/>
    </xf>
    <xf numFmtId="3" fontId="3" fillId="0" borderId="0" xfId="5" applyNumberFormat="1" applyFont="1"/>
    <xf numFmtId="3" fontId="90" fillId="0" borderId="0" xfId="5" applyNumberFormat="1" applyFont="1" applyAlignment="1">
      <alignment horizontal="left" vertical="top"/>
    </xf>
    <xf numFmtId="3" fontId="90" fillId="0" borderId="11" xfId="5" applyNumberFormat="1" applyFont="1" applyBorder="1" applyAlignment="1">
      <alignment horizontal="right" wrapText="1"/>
    </xf>
    <xf numFmtId="3" fontId="7" fillId="4" borderId="0" xfId="5" applyNumberFormat="1" applyFont="1" applyFill="1" applyAlignment="1">
      <alignment wrapText="1"/>
    </xf>
    <xf numFmtId="3" fontId="7" fillId="4" borderId="0" xfId="5" applyNumberFormat="1" applyFont="1" applyFill="1" applyProtection="1">
      <protection locked="0"/>
    </xf>
    <xf numFmtId="3" fontId="7" fillId="4" borderId="0" xfId="5" applyNumberFormat="1" applyFont="1" applyFill="1" applyAlignment="1" applyProtection="1">
      <alignment wrapText="1"/>
      <protection locked="0"/>
    </xf>
    <xf numFmtId="3" fontId="4" fillId="0" borderId="0" xfId="5" applyNumberFormat="1" applyFont="1" applyAlignment="1" applyProtection="1">
      <alignment vertical="top"/>
      <protection locked="0"/>
    </xf>
    <xf numFmtId="3" fontId="6" fillId="0" borderId="0" xfId="5" applyNumberFormat="1" applyFont="1" applyAlignment="1" applyProtection="1">
      <alignment vertical="top"/>
      <protection locked="0"/>
    </xf>
    <xf numFmtId="3" fontId="6" fillId="0" borderId="0" xfId="5" applyNumberFormat="1" applyFont="1" applyProtection="1">
      <protection locked="0"/>
    </xf>
    <xf numFmtId="3" fontId="7" fillId="0" borderId="0" xfId="5" applyNumberFormat="1" applyFont="1" applyProtection="1">
      <protection locked="0"/>
    </xf>
    <xf numFmtId="3" fontId="7" fillId="4" borderId="0" xfId="5" applyNumberFormat="1" applyFont="1" applyFill="1" applyAlignment="1" applyProtection="1">
      <alignment vertical="top"/>
      <protection locked="0"/>
    </xf>
    <xf numFmtId="3" fontId="7" fillId="2" borderId="0" xfId="5" applyNumberFormat="1" applyFont="1" applyFill="1"/>
    <xf numFmtId="3" fontId="7" fillId="2" borderId="0" xfId="5" applyNumberFormat="1" applyFont="1" applyFill="1" applyProtection="1">
      <protection locked="0"/>
    </xf>
    <xf numFmtId="3" fontId="7" fillId="2" borderId="0" xfId="5" applyNumberFormat="1" applyFont="1" applyFill="1" applyAlignment="1" applyProtection="1">
      <alignment vertical="top"/>
      <protection locked="0"/>
    </xf>
    <xf numFmtId="3" fontId="6" fillId="2" borderId="0" xfId="5" applyNumberFormat="1" applyFont="1" applyFill="1"/>
    <xf numFmtId="3" fontId="11" fillId="0" borderId="0" xfId="5" applyNumberFormat="1" applyFont="1" applyAlignment="1">
      <alignment wrapText="1"/>
    </xf>
    <xf numFmtId="3" fontId="11" fillId="0" borderId="0" xfId="5" applyNumberFormat="1" applyFont="1"/>
    <xf numFmtId="3" fontId="91" fillId="0" borderId="0" xfId="5" applyNumberFormat="1" applyFont="1"/>
    <xf numFmtId="0" fontId="10" fillId="0" borderId="0" xfId="5" applyFont="1" applyAlignment="1">
      <alignment horizontal="right" wrapText="1"/>
    </xf>
    <xf numFmtId="3" fontId="7" fillId="4" borderId="3" xfId="5" applyNumberFormat="1" applyFont="1" applyFill="1" applyBorder="1" applyAlignment="1">
      <alignment vertical="top"/>
    </xf>
    <xf numFmtId="3" fontId="4" fillId="0" borderId="1" xfId="3" applyNumberFormat="1" applyFont="1" applyBorder="1" applyAlignment="1">
      <alignment vertical="top" wrapText="1"/>
    </xf>
    <xf numFmtId="3" fontId="6" fillId="0" borderId="0" xfId="5" quotePrefix="1" applyNumberFormat="1" applyFont="1" applyAlignment="1">
      <alignment wrapText="1"/>
    </xf>
    <xf numFmtId="3" fontId="92" fillId="0" borderId="0" xfId="5" applyNumberFormat="1" applyFont="1" applyAlignment="1">
      <alignment horizontal="left" vertical="top"/>
    </xf>
    <xf numFmtId="3" fontId="92" fillId="0" borderId="11" xfId="5" applyNumberFormat="1" applyFont="1" applyBorder="1" applyAlignment="1">
      <alignment horizontal="right" wrapText="1"/>
    </xf>
    <xf numFmtId="3" fontId="4" fillId="0" borderId="2" xfId="5" applyNumberFormat="1" applyFont="1" applyBorder="1"/>
    <xf numFmtId="0" fontId="16" fillId="0" borderId="2" xfId="5" applyFont="1" applyBorder="1" applyAlignment="1">
      <alignment horizontal="right" wrapText="1"/>
    </xf>
    <xf numFmtId="3" fontId="4" fillId="0" borderId="3" xfId="5" applyNumberFormat="1" applyFont="1" applyBorder="1" applyAlignment="1">
      <alignment horizontal="center" vertical="top"/>
    </xf>
    <xf numFmtId="3" fontId="4" fillId="0" borderId="3" xfId="5" applyNumberFormat="1" applyFont="1" applyBorder="1" applyAlignment="1">
      <alignment horizontal="center"/>
    </xf>
    <xf numFmtId="3" fontId="4" fillId="0" borderId="0" xfId="5" applyNumberFormat="1" applyFont="1" applyAlignment="1">
      <alignment horizontal="center"/>
    </xf>
    <xf numFmtId="3" fontId="7" fillId="4" borderId="0" xfId="5" applyNumberFormat="1" applyFont="1" applyFill="1" applyAlignment="1">
      <alignment horizontal="center"/>
    </xf>
    <xf numFmtId="3" fontId="6" fillId="0" borderId="0" xfId="5" quotePrefix="1" applyNumberFormat="1" applyFont="1" applyAlignment="1">
      <alignment vertical="top" wrapText="1"/>
    </xf>
    <xf numFmtId="3" fontId="6" fillId="0" borderId="0" xfId="5" applyNumberFormat="1" applyFont="1" applyAlignment="1">
      <alignment horizontal="center" vertical="top"/>
    </xf>
    <xf numFmtId="3" fontId="37" fillId="2" borderId="0" xfId="5" applyNumberFormat="1" applyFont="1" applyFill="1" applyAlignment="1">
      <alignment wrapText="1"/>
    </xf>
    <xf numFmtId="3" fontId="37" fillId="2" borderId="0" xfId="5" applyNumberFormat="1" applyFont="1" applyFill="1" applyAlignment="1">
      <alignment horizontal="center"/>
    </xf>
    <xf numFmtId="9" fontId="6" fillId="2" borderId="0" xfId="1" applyFont="1" applyFill="1"/>
    <xf numFmtId="9" fontId="7" fillId="4" borderId="0" xfId="5" applyNumberFormat="1" applyFont="1" applyFill="1" applyAlignment="1">
      <alignment horizontal="center"/>
    </xf>
    <xf numFmtId="3" fontId="93" fillId="0" borderId="0" xfId="5" applyNumberFormat="1" applyFont="1" applyAlignment="1">
      <alignment wrapText="1"/>
    </xf>
    <xf numFmtId="9" fontId="93" fillId="0" borderId="0" xfId="5" applyNumberFormat="1" applyFont="1" applyAlignment="1">
      <alignment horizontal="center"/>
    </xf>
    <xf numFmtId="3" fontId="93" fillId="0" borderId="0" xfId="5" applyNumberFormat="1" applyFont="1" applyAlignment="1">
      <alignment horizontal="center"/>
    </xf>
    <xf numFmtId="0" fontId="3" fillId="0" borderId="0" xfId="5" applyFont="1" applyAlignment="1">
      <alignment horizontal="left" wrapText="1"/>
    </xf>
    <xf numFmtId="3" fontId="76" fillId="0" borderId="2" xfId="5" applyNumberFormat="1" applyFont="1" applyBorder="1" applyAlignment="1">
      <alignment horizontal="center"/>
    </xf>
    <xf numFmtId="166" fontId="7" fillId="4" borderId="0" xfId="5" applyNumberFormat="1" applyFont="1" applyFill="1"/>
    <xf numFmtId="166" fontId="6" fillId="0" borderId="0" xfId="5" applyNumberFormat="1" applyFont="1" applyAlignment="1">
      <alignment vertical="top"/>
    </xf>
    <xf numFmtId="166" fontId="19" fillId="0" borderId="0" xfId="5" applyNumberFormat="1" applyFont="1" applyAlignment="1">
      <alignment vertical="top"/>
    </xf>
    <xf numFmtId="166" fontId="29" fillId="0" borderId="0" xfId="5" applyNumberFormat="1" applyFont="1" applyAlignment="1">
      <alignment vertical="top"/>
    </xf>
    <xf numFmtId="166" fontId="30" fillId="4" borderId="0" xfId="5" applyNumberFormat="1" applyFont="1" applyFill="1"/>
    <xf numFmtId="3" fontId="6" fillId="0" borderId="0" xfId="5" quotePrefix="1" applyNumberFormat="1" applyFont="1" applyAlignment="1">
      <alignment vertical="top"/>
    </xf>
    <xf numFmtId="3" fontId="4" fillId="0" borderId="0" xfId="5" quotePrefix="1" applyNumberFormat="1" applyFont="1" applyAlignment="1">
      <alignment vertical="top"/>
    </xf>
    <xf numFmtId="166" fontId="19" fillId="0" borderId="0" xfId="5" applyNumberFormat="1" applyFont="1" applyAlignment="1">
      <alignment horizontal="right" vertical="top"/>
    </xf>
    <xf numFmtId="3" fontId="95" fillId="0" borderId="0" xfId="5" applyNumberFormat="1" applyFont="1"/>
    <xf numFmtId="3" fontId="98" fillId="0" borderId="0" xfId="5" applyNumberFormat="1" applyFont="1" applyAlignment="1">
      <alignment horizontal="center" wrapText="1"/>
    </xf>
    <xf numFmtId="3" fontId="98" fillId="0" borderId="2" xfId="5" applyNumberFormat="1" applyFont="1" applyBorder="1" applyAlignment="1">
      <alignment horizontal="center"/>
    </xf>
    <xf numFmtId="3" fontId="19" fillId="6" borderId="0" xfId="5" applyNumberFormat="1" applyFont="1" applyFill="1"/>
    <xf numFmtId="3" fontId="28" fillId="0" borderId="2" xfId="5" applyNumberFormat="1" applyFont="1" applyBorder="1" applyAlignment="1">
      <alignment horizontal="right" wrapText="1"/>
    </xf>
    <xf numFmtId="3" fontId="96" fillId="0" borderId="0" xfId="5" applyNumberFormat="1" applyFont="1"/>
    <xf numFmtId="0" fontId="3" fillId="0" borderId="0" xfId="5" applyFont="1" applyAlignment="1">
      <alignment horizontal="left" vertical="top" wrapText="1"/>
    </xf>
    <xf numFmtId="3" fontId="3" fillId="0" borderId="0" xfId="5" applyNumberFormat="1" applyFont="1" applyAlignment="1">
      <alignment horizontal="right" wrapText="1"/>
    </xf>
    <xf numFmtId="3" fontId="4" fillId="0" borderId="3" xfId="5" applyNumberFormat="1" applyFont="1" applyBorder="1" applyAlignment="1">
      <alignment horizontal="left" wrapText="1"/>
    </xf>
    <xf numFmtId="3" fontId="4" fillId="0" borderId="3" xfId="5" applyNumberFormat="1" applyFont="1" applyBorder="1" applyAlignment="1">
      <alignment horizontal="right" wrapText="1"/>
    </xf>
    <xf numFmtId="1" fontId="28" fillId="0" borderId="0" xfId="3" applyNumberFormat="1" applyFont="1" applyAlignment="1">
      <alignment horizontal="left" vertical="top" wrapText="1"/>
    </xf>
    <xf numFmtId="3" fontId="93" fillId="0" borderId="0" xfId="3" applyNumberFormat="1" applyFont="1" applyAlignment="1">
      <alignment horizontal="left" vertical="top" wrapText="1"/>
    </xf>
    <xf numFmtId="3" fontId="76" fillId="0" borderId="0" xfId="5" applyNumberFormat="1" applyFont="1" applyAlignment="1">
      <alignment horizontal="left" wrapText="1"/>
    </xf>
    <xf numFmtId="166" fontId="76" fillId="0" borderId="0" xfId="5" applyNumberFormat="1" applyFont="1" applyAlignment="1">
      <alignment horizontal="right" wrapText="1"/>
    </xf>
    <xf numFmtId="3" fontId="80" fillId="0" borderId="3" xfId="5" applyNumberFormat="1" applyFont="1" applyBorder="1" applyAlignment="1">
      <alignment horizontal="right" wrapText="1"/>
    </xf>
    <xf numFmtId="166" fontId="80" fillId="0" borderId="3" xfId="5" applyNumberFormat="1" applyFont="1" applyBorder="1" applyAlignment="1">
      <alignment horizontal="right" wrapText="1"/>
    </xf>
    <xf numFmtId="1" fontId="4" fillId="0" borderId="0" xfId="3" applyNumberFormat="1" applyFont="1" applyAlignment="1">
      <alignment horizontal="left" vertical="top" wrapText="1"/>
    </xf>
    <xf numFmtId="3" fontId="13" fillId="0" borderId="2" xfId="5" applyNumberFormat="1" applyFont="1" applyBorder="1" applyAlignment="1">
      <alignment horizontal="left" wrapText="1"/>
    </xf>
    <xf numFmtId="3" fontId="99" fillId="0" borderId="2" xfId="5" applyNumberFormat="1" applyFont="1" applyBorder="1" applyAlignment="1">
      <alignment horizontal="right" wrapText="1"/>
    </xf>
    <xf numFmtId="175" fontId="6" fillId="0" borderId="0" xfId="5" applyNumberFormat="1" applyFont="1" applyAlignment="1">
      <alignment vertical="top" wrapText="1"/>
    </xf>
    <xf numFmtId="175" fontId="19" fillId="0" borderId="0" xfId="5" applyNumberFormat="1" applyFont="1" applyAlignment="1">
      <alignment vertical="top" wrapText="1"/>
    </xf>
    <xf numFmtId="175" fontId="29" fillId="0" borderId="0" xfId="5" applyNumberFormat="1" applyFont="1" applyAlignment="1">
      <alignment vertical="top" wrapText="1"/>
    </xf>
    <xf numFmtId="175" fontId="30" fillId="4" borderId="0" xfId="5" applyNumberFormat="1" applyFont="1" applyFill="1" applyAlignment="1">
      <alignment vertical="top"/>
    </xf>
    <xf numFmtId="175" fontId="19" fillId="0" borderId="0" xfId="5" applyNumberFormat="1" applyFont="1" applyAlignment="1">
      <alignment vertical="top"/>
    </xf>
    <xf numFmtId="175" fontId="19" fillId="0" borderId="0" xfId="5" applyNumberFormat="1" applyFont="1" applyAlignment="1">
      <alignment horizontal="right" vertical="top"/>
    </xf>
    <xf numFmtId="175" fontId="19" fillId="0" borderId="0" xfId="5" applyNumberFormat="1" applyFont="1"/>
    <xf numFmtId="175" fontId="98" fillId="0" borderId="2" xfId="5" applyNumberFormat="1" applyFont="1" applyBorder="1" applyAlignment="1">
      <alignment horizontal="right" wrapText="1"/>
    </xf>
    <xf numFmtId="175" fontId="19" fillId="0" borderId="0" xfId="5" applyNumberFormat="1" applyFont="1" applyAlignment="1">
      <alignment horizontal="right" vertical="top" wrapText="1"/>
    </xf>
    <xf numFmtId="175" fontId="6" fillId="0" borderId="0" xfId="5" applyNumberFormat="1" applyFont="1" applyAlignment="1">
      <alignment wrapText="1"/>
    </xf>
    <xf numFmtId="175" fontId="19" fillId="0" borderId="0" xfId="5" applyNumberFormat="1" applyFont="1" applyAlignment="1">
      <alignment horizontal="right" wrapText="1"/>
    </xf>
    <xf numFmtId="175" fontId="19" fillId="0" borderId="0" xfId="5" applyNumberFormat="1" applyFont="1" applyAlignment="1">
      <alignment wrapText="1"/>
    </xf>
    <xf numFmtId="175" fontId="6" fillId="0" borderId="0" xfId="5" applyNumberFormat="1" applyFont="1" applyAlignment="1">
      <alignment horizontal="right" vertical="top" wrapText="1"/>
    </xf>
    <xf numFmtId="175" fontId="30" fillId="4" borderId="0" xfId="5" applyNumberFormat="1" applyFont="1" applyFill="1"/>
    <xf numFmtId="175" fontId="30" fillId="4" borderId="0" xfId="5" applyNumberFormat="1" applyFont="1" applyFill="1" applyAlignment="1">
      <alignment horizontal="right"/>
    </xf>
    <xf numFmtId="175" fontId="29" fillId="0" borderId="0" xfId="5" applyNumberFormat="1" applyFont="1"/>
    <xf numFmtId="175" fontId="29" fillId="0" borderId="0" xfId="5" applyNumberFormat="1" applyFont="1" applyAlignment="1">
      <alignment horizontal="right"/>
    </xf>
    <xf numFmtId="3" fontId="98" fillId="0" borderId="2" xfId="5" applyNumberFormat="1" applyFont="1" applyBorder="1" applyAlignment="1">
      <alignment horizontal="right" wrapText="1"/>
    </xf>
    <xf numFmtId="3" fontId="6" fillId="0" borderId="0" xfId="5" quotePrefix="1" applyNumberFormat="1" applyFont="1" applyAlignment="1">
      <alignment horizontal="left" vertical="top" wrapText="1"/>
    </xf>
    <xf numFmtId="3" fontId="100" fillId="0" borderId="0" xfId="5" applyNumberFormat="1" applyFont="1" applyAlignment="1">
      <alignment wrapText="1"/>
    </xf>
    <xf numFmtId="3" fontId="100" fillId="0" borderId="0" xfId="5" applyNumberFormat="1" applyFont="1"/>
    <xf numFmtId="3" fontId="103" fillId="0" borderId="0" xfId="5" applyNumberFormat="1" applyFont="1" applyAlignment="1">
      <alignment horizontal="left" wrapText="1"/>
    </xf>
    <xf numFmtId="3" fontId="103" fillId="0" borderId="0" xfId="5" applyNumberFormat="1" applyFont="1" applyAlignment="1">
      <alignment horizontal="right" wrapText="1"/>
    </xf>
    <xf numFmtId="3" fontId="101" fillId="0" borderId="0" xfId="5" applyNumberFormat="1" applyFont="1" applyAlignment="1">
      <alignment vertical="top" wrapText="1"/>
    </xf>
    <xf numFmtId="3" fontId="100" fillId="0" borderId="0" xfId="5" applyNumberFormat="1" applyFont="1" applyAlignment="1">
      <alignment vertical="top" wrapText="1"/>
    </xf>
    <xf numFmtId="166" fontId="100" fillId="0" borderId="0" xfId="5" applyNumberFormat="1" applyFont="1" applyAlignment="1">
      <alignment wrapText="1"/>
    </xf>
    <xf numFmtId="166" fontId="100" fillId="0" borderId="0" xfId="5" applyNumberFormat="1" applyFont="1"/>
    <xf numFmtId="183" fontId="100" fillId="0" borderId="0" xfId="5" applyNumberFormat="1" applyFont="1" applyAlignment="1">
      <alignment wrapText="1"/>
    </xf>
    <xf numFmtId="175" fontId="100" fillId="0" borderId="0" xfId="5" applyNumberFormat="1" applyFont="1" applyAlignment="1">
      <alignment wrapText="1"/>
    </xf>
    <xf numFmtId="3" fontId="29" fillId="0" borderId="0" xfId="5" applyNumberFormat="1" applyFont="1"/>
    <xf numFmtId="0" fontId="104" fillId="0" borderId="2" xfId="5" applyFont="1" applyBorder="1" applyAlignment="1">
      <alignment horizontal="left" wrapText="1"/>
    </xf>
    <xf numFmtId="3" fontId="104" fillId="2" borderId="1" xfId="5" applyNumberFormat="1" applyFont="1" applyFill="1" applyBorder="1" applyAlignment="1">
      <alignment horizontal="left" wrapText="1"/>
    </xf>
    <xf numFmtId="0" fontId="12" fillId="0" borderId="0" xfId="5" applyFont="1" applyAlignment="1">
      <alignment wrapText="1"/>
    </xf>
    <xf numFmtId="0" fontId="105" fillId="2" borderId="0" xfId="5" applyFont="1" applyFill="1" applyAlignment="1">
      <alignment horizontal="left" vertical="top" wrapText="1"/>
    </xf>
    <xf numFmtId="3" fontId="105" fillId="2" borderId="0" xfId="5" applyNumberFormat="1" applyFont="1" applyFill="1" applyAlignment="1">
      <alignment horizontal="left" vertical="top" wrapText="1"/>
    </xf>
    <xf numFmtId="0" fontId="105" fillId="2" borderId="0" xfId="24" applyFont="1" applyFill="1" applyAlignment="1">
      <alignment horizontal="left" vertical="top" wrapText="1"/>
    </xf>
    <xf numFmtId="0" fontId="105" fillId="2" borderId="0" xfId="14" applyFont="1" applyFill="1" applyAlignment="1">
      <alignment horizontal="left" vertical="top" wrapText="1"/>
    </xf>
    <xf numFmtId="0" fontId="106" fillId="2" borderId="0" xfId="5" applyFont="1" applyFill="1" applyAlignment="1">
      <alignment horizontal="left" vertical="top" wrapText="1"/>
    </xf>
    <xf numFmtId="3" fontId="106" fillId="2" borderId="0" xfId="5" applyNumberFormat="1" applyFont="1" applyFill="1" applyAlignment="1">
      <alignment horizontal="left" vertical="top" wrapText="1"/>
    </xf>
    <xf numFmtId="0" fontId="106" fillId="2" borderId="0" xfId="24" applyFont="1" applyFill="1" applyAlignment="1">
      <alignment horizontal="left" vertical="top" wrapText="1"/>
    </xf>
    <xf numFmtId="3" fontId="72" fillId="2" borderId="0" xfId="5" applyNumberFormat="1" applyFont="1" applyFill="1" applyAlignment="1">
      <alignment horizontal="left" vertical="top" wrapText="1"/>
    </xf>
    <xf numFmtId="0" fontId="72" fillId="2" borderId="0" xfId="5" applyFont="1" applyFill="1" applyAlignment="1">
      <alignment horizontal="left" vertical="top" wrapText="1"/>
    </xf>
    <xf numFmtId="0" fontId="106" fillId="2" borderId="0" xfId="14" applyFont="1" applyFill="1" applyAlignment="1">
      <alignment horizontal="left" vertical="top" wrapText="1"/>
    </xf>
    <xf numFmtId="0" fontId="76" fillId="0" borderId="0" xfId="5" applyFont="1" applyAlignment="1">
      <alignment wrapText="1"/>
    </xf>
    <xf numFmtId="0" fontId="107" fillId="2" borderId="0" xfId="5" applyFont="1" applyFill="1" applyAlignment="1">
      <alignment horizontal="left" vertical="top" wrapText="1"/>
    </xf>
    <xf numFmtId="3" fontId="108" fillId="2" borderId="0" xfId="5" applyNumberFormat="1" applyFont="1" applyFill="1" applyAlignment="1">
      <alignment horizontal="left" vertical="top" wrapText="1"/>
    </xf>
    <xf numFmtId="0" fontId="106" fillId="2" borderId="0" xfId="3" applyFont="1" applyFill="1" applyAlignment="1">
      <alignment horizontal="left" vertical="top" wrapText="1"/>
    </xf>
    <xf numFmtId="0" fontId="105" fillId="2" borderId="0" xfId="5" applyFont="1" applyFill="1" applyAlignment="1">
      <alignment vertical="top" wrapText="1"/>
    </xf>
    <xf numFmtId="3" fontId="106" fillId="2" borderId="0" xfId="25" applyNumberFormat="1" applyFont="1" applyFill="1" applyBorder="1" applyAlignment="1">
      <alignment horizontal="left" vertical="top" wrapText="1"/>
    </xf>
    <xf numFmtId="0" fontId="72" fillId="2" borderId="0" xfId="24" applyFont="1" applyFill="1" applyAlignment="1">
      <alignment horizontal="left" vertical="top" wrapText="1"/>
    </xf>
    <xf numFmtId="3" fontId="6" fillId="2" borderId="0" xfId="5" applyNumberFormat="1" applyFont="1" applyFill="1" applyAlignment="1">
      <alignment wrapText="1"/>
    </xf>
    <xf numFmtId="3" fontId="6" fillId="2" borderId="0" xfId="5" applyNumberFormat="1" applyFont="1" applyFill="1" applyAlignment="1">
      <alignment horizontal="center" vertical="center" wrapText="1"/>
    </xf>
    <xf numFmtId="0" fontId="6" fillId="2" borderId="0" xfId="5" applyFont="1" applyFill="1" applyAlignment="1">
      <alignment wrapText="1"/>
    </xf>
    <xf numFmtId="0" fontId="12" fillId="2" borderId="0" xfId="5" applyFont="1" applyFill="1" applyAlignment="1">
      <alignment wrapText="1"/>
    </xf>
    <xf numFmtId="3" fontId="72" fillId="2" borderId="0" xfId="5" applyNumberFormat="1" applyFont="1" applyFill="1" applyAlignment="1">
      <alignment horizontal="center" vertical="top" wrapText="1"/>
    </xf>
    <xf numFmtId="3" fontId="106" fillId="2" borderId="0" xfId="5" applyNumberFormat="1" applyFont="1" applyFill="1" applyAlignment="1">
      <alignment horizontal="center" vertical="top" wrapText="1"/>
    </xf>
    <xf numFmtId="3" fontId="76" fillId="0" borderId="0" xfId="5" applyNumberFormat="1" applyFont="1" applyAlignment="1">
      <alignment wrapText="1"/>
    </xf>
    <xf numFmtId="0" fontId="109" fillId="2" borderId="0" xfId="5" applyFont="1" applyFill="1" applyAlignment="1">
      <alignment horizontal="left" vertical="top" wrapText="1"/>
    </xf>
    <xf numFmtId="3" fontId="109" fillId="2" borderId="0" xfId="5" applyNumberFormat="1" applyFont="1" applyFill="1" applyAlignment="1">
      <alignment horizontal="left" vertical="top" wrapText="1"/>
    </xf>
    <xf numFmtId="3" fontId="109" fillId="2" borderId="0" xfId="5" applyNumberFormat="1" applyFont="1" applyFill="1" applyAlignment="1">
      <alignment horizontal="center" vertical="top" wrapText="1"/>
    </xf>
    <xf numFmtId="3" fontId="110" fillId="2" borderId="0" xfId="5" applyNumberFormat="1" applyFont="1" applyFill="1" applyAlignment="1">
      <alignment horizontal="left" vertical="top" wrapText="1"/>
    </xf>
    <xf numFmtId="0" fontId="110" fillId="2" borderId="0" xfId="24" applyFont="1" applyFill="1" applyAlignment="1">
      <alignment horizontal="left" vertical="top" wrapText="1"/>
    </xf>
    <xf numFmtId="0" fontId="106" fillId="2" borderId="0" xfId="5" applyFont="1" applyFill="1" applyAlignment="1">
      <alignment vertical="top" wrapText="1"/>
    </xf>
    <xf numFmtId="0" fontId="72" fillId="2" borderId="0" xfId="5" applyFont="1" applyFill="1" applyAlignment="1">
      <alignment vertical="top" wrapText="1"/>
    </xf>
    <xf numFmtId="3" fontId="72" fillId="0" borderId="0" xfId="5" applyNumberFormat="1" applyFont="1" applyAlignment="1">
      <alignment horizontal="left" vertical="top" wrapText="1"/>
    </xf>
    <xf numFmtId="3" fontId="72" fillId="0" borderId="0" xfId="5" applyNumberFormat="1" applyFont="1" applyAlignment="1">
      <alignment horizontal="center" vertical="top" wrapText="1"/>
    </xf>
    <xf numFmtId="0" fontId="72" fillId="0" borderId="0" xfId="5" applyFont="1" applyAlignment="1">
      <alignment horizontal="left" vertical="top" wrapText="1"/>
    </xf>
    <xf numFmtId="3" fontId="72" fillId="0" borderId="0" xfId="5" applyNumberFormat="1" applyFont="1" applyAlignment="1">
      <alignment wrapText="1"/>
    </xf>
    <xf numFmtId="3" fontId="72" fillId="0" borderId="0" xfId="5" applyNumberFormat="1" applyFont="1" applyAlignment="1">
      <alignment horizontal="center" vertical="center" wrapText="1"/>
    </xf>
    <xf numFmtId="0" fontId="72" fillId="0" borderId="0" xfId="5" applyFont="1" applyAlignment="1">
      <alignment wrapText="1"/>
    </xf>
    <xf numFmtId="3" fontId="67" fillId="0" borderId="0" xfId="5" applyNumberFormat="1" applyFont="1" applyAlignment="1">
      <alignment horizontal="center" vertical="center" wrapText="1"/>
    </xf>
    <xf numFmtId="3" fontId="6" fillId="0" borderId="0" xfId="5" applyNumberFormat="1" applyFont="1" applyAlignment="1">
      <alignment horizontal="center" vertical="center" wrapText="1"/>
    </xf>
    <xf numFmtId="0" fontId="2" fillId="0" borderId="0" xfId="0" applyFont="1"/>
    <xf numFmtId="0" fontId="11" fillId="0" borderId="0" xfId="0" applyFont="1" applyAlignment="1">
      <alignment horizontal="left" vertical="top" wrapText="1"/>
    </xf>
    <xf numFmtId="0" fontId="114" fillId="0" borderId="0" xfId="0" applyFont="1"/>
    <xf numFmtId="0" fontId="115" fillId="0" borderId="0" xfId="0" applyFont="1"/>
    <xf numFmtId="3" fontId="3" fillId="2" borderId="0" xfId="0" applyNumberFormat="1" applyFont="1" applyFill="1" applyAlignment="1">
      <alignment vertical="center" wrapText="1"/>
    </xf>
    <xf numFmtId="3" fontId="116" fillId="2" borderId="0" xfId="6" applyNumberFormat="1" applyFont="1" applyFill="1" applyAlignment="1">
      <alignment vertical="top" wrapText="1"/>
    </xf>
    <xf numFmtId="0" fontId="117" fillId="0" borderId="0" xfId="7" applyFont="1" applyAlignment="1">
      <alignment vertical="top" wrapText="1"/>
    </xf>
    <xf numFmtId="0" fontId="62" fillId="0" borderId="0" xfId="0" applyFont="1"/>
    <xf numFmtId="10" fontId="0" fillId="0" borderId="0" xfId="0" applyNumberFormat="1"/>
    <xf numFmtId="0" fontId="0" fillId="0" borderId="0" xfId="0" applyAlignment="1">
      <alignment vertical="center"/>
    </xf>
    <xf numFmtId="0" fontId="4" fillId="0" borderId="0" xfId="26" applyFont="1" applyAlignment="1">
      <alignment vertical="center" wrapText="1"/>
    </xf>
    <xf numFmtId="3" fontId="6" fillId="0" borderId="0" xfId="6" applyNumberFormat="1" applyFont="1" applyAlignment="1">
      <alignment vertical="center"/>
    </xf>
    <xf numFmtId="0" fontId="4" fillId="0" borderId="2" xfId="26" applyFont="1" applyBorder="1" applyAlignment="1">
      <alignment vertical="center" wrapText="1"/>
    </xf>
    <xf numFmtId="0" fontId="6" fillId="0" borderId="0" xfId="26" applyFont="1" applyAlignment="1">
      <alignment vertical="center" wrapText="1"/>
    </xf>
    <xf numFmtId="0" fontId="4" fillId="0" borderId="3" xfId="26" applyFont="1" applyBorder="1" applyAlignment="1">
      <alignment vertical="center" wrapText="1"/>
    </xf>
    <xf numFmtId="170" fontId="6" fillId="0" borderId="0" xfId="6" applyNumberFormat="1" applyFont="1" applyAlignment="1">
      <alignment vertical="center"/>
    </xf>
    <xf numFmtId="0" fontId="12" fillId="0" borderId="0" xfId="26" applyFont="1" applyAlignment="1">
      <alignment vertical="center" wrapText="1"/>
    </xf>
    <xf numFmtId="0" fontId="13" fillId="0" borderId="0" xfId="26" applyFont="1" applyAlignment="1">
      <alignment vertical="center" wrapText="1"/>
    </xf>
    <xf numFmtId="10" fontId="6" fillId="0" borderId="0" xfId="6" applyNumberFormat="1" applyFont="1" applyAlignment="1">
      <alignment vertical="center"/>
    </xf>
    <xf numFmtId="3" fontId="0" fillId="0" borderId="0" xfId="0" applyNumberFormat="1" applyAlignment="1">
      <alignment vertical="center"/>
    </xf>
    <xf numFmtId="9" fontId="0" fillId="0" borderId="0" xfId="0" applyNumberFormat="1" applyAlignment="1">
      <alignment vertical="center"/>
    </xf>
    <xf numFmtId="0" fontId="6" fillId="0" borderId="0" xfId="0" applyFont="1"/>
    <xf numFmtId="0" fontId="6" fillId="2" borderId="0" xfId="0" applyFont="1" applyFill="1"/>
    <xf numFmtId="0" fontId="3" fillId="2" borderId="0" xfId="0" applyFont="1" applyFill="1"/>
    <xf numFmtId="0" fontId="3" fillId="2" borderId="0" xfId="0" applyFont="1" applyFill="1" applyAlignment="1">
      <alignment horizontal="right"/>
    </xf>
    <xf numFmtId="0" fontId="7" fillId="0" borderId="3" xfId="0" applyFont="1" applyBorder="1"/>
    <xf numFmtId="166" fontId="7" fillId="0" borderId="3" xfId="0" applyNumberFormat="1" applyFont="1" applyBorder="1"/>
    <xf numFmtId="9" fontId="7" fillId="0" borderId="3" xfId="0" applyNumberFormat="1" applyFont="1" applyBorder="1"/>
    <xf numFmtId="166" fontId="4" fillId="0" borderId="3" xfId="0" applyNumberFormat="1" applyFont="1" applyBorder="1"/>
    <xf numFmtId="9" fontId="4" fillId="0" borderId="3" xfId="0" applyNumberFormat="1" applyFont="1" applyBorder="1"/>
    <xf numFmtId="167" fontId="4" fillId="0" borderId="3" xfId="27" applyNumberFormat="1" applyFont="1" applyFill="1" applyBorder="1"/>
    <xf numFmtId="166" fontId="7" fillId="0" borderId="0" xfId="0" applyNumberFormat="1" applyFont="1"/>
    <xf numFmtId="166" fontId="4" fillId="0" borderId="0" xfId="0" applyNumberFormat="1" applyFont="1"/>
    <xf numFmtId="9" fontId="4" fillId="0" borderId="0" xfId="0" applyNumberFormat="1" applyFont="1"/>
    <xf numFmtId="167" fontId="4" fillId="0" borderId="0" xfId="27" applyNumberFormat="1" applyFont="1" applyFill="1" applyBorder="1"/>
    <xf numFmtId="9" fontId="4" fillId="0" borderId="17" xfId="0" applyNumberFormat="1" applyFont="1" applyBorder="1"/>
    <xf numFmtId="0" fontId="4" fillId="0" borderId="0" xfId="0" applyFont="1"/>
    <xf numFmtId="0" fontId="5" fillId="0" borderId="0" xfId="0" applyFont="1" applyAlignment="1">
      <alignment horizontal="left" vertical="center" wrapText="1"/>
    </xf>
    <xf numFmtId="0" fontId="4" fillId="4" borderId="3" xfId="0" applyFont="1" applyFill="1" applyBorder="1"/>
    <xf numFmtId="0" fontId="4" fillId="4" borderId="1" xfId="0" applyFont="1" applyFill="1" applyBorder="1"/>
    <xf numFmtId="167" fontId="4" fillId="4" borderId="1" xfId="0" applyNumberFormat="1" applyFont="1" applyFill="1" applyBorder="1"/>
    <xf numFmtId="9" fontId="4" fillId="4" borderId="1" xfId="0" applyNumberFormat="1" applyFont="1" applyFill="1" applyBorder="1"/>
    <xf numFmtId="185" fontId="4" fillId="4" borderId="1" xfId="0" applyNumberFormat="1" applyFont="1" applyFill="1" applyBorder="1"/>
    <xf numFmtId="9" fontId="4" fillId="4" borderId="18" xfId="0" applyNumberFormat="1" applyFont="1" applyFill="1" applyBorder="1"/>
    <xf numFmtId="167" fontId="4" fillId="0" borderId="3" xfId="0" applyNumberFormat="1" applyFont="1" applyBorder="1"/>
    <xf numFmtId="167" fontId="4" fillId="0" borderId="0" xfId="0" applyNumberFormat="1" applyFont="1"/>
    <xf numFmtId="0" fontId="4" fillId="2" borderId="0" xfId="3" applyFont="1" applyFill="1" applyAlignment="1">
      <alignment vertical="top" wrapText="1"/>
    </xf>
    <xf numFmtId="0" fontId="6" fillId="0" borderId="0" xfId="28" applyFont="1"/>
    <xf numFmtId="3" fontId="3" fillId="2" borderId="2" xfId="28" applyNumberFormat="1" applyFont="1" applyFill="1" applyBorder="1" applyAlignment="1">
      <alignment wrapText="1"/>
    </xf>
    <xf numFmtId="186" fontId="3" fillId="2" borderId="2" xfId="28" quotePrefix="1" applyNumberFormat="1" applyFont="1" applyFill="1" applyBorder="1" applyAlignment="1">
      <alignment horizontal="right" wrapText="1"/>
    </xf>
    <xf numFmtId="187" fontId="4" fillId="2" borderId="3" xfId="29" applyNumberFormat="1" applyFont="1" applyFill="1" applyBorder="1" applyAlignment="1" applyProtection="1">
      <alignment horizontal="right" vertical="top"/>
      <protection locked="0"/>
    </xf>
    <xf numFmtId="187" fontId="4" fillId="2" borderId="3" xfId="29" applyNumberFormat="1" applyFont="1" applyFill="1" applyBorder="1" applyAlignment="1" applyProtection="1">
      <alignment horizontal="right" vertical="top"/>
    </xf>
    <xf numFmtId="188" fontId="6" fillId="2" borderId="0" xfId="28" applyNumberFormat="1" applyFont="1" applyFill="1" applyAlignment="1" applyProtection="1">
      <alignment vertical="top"/>
      <protection locked="0"/>
    </xf>
    <xf numFmtId="188" fontId="4" fillId="2" borderId="0" xfId="28" applyNumberFormat="1" applyFont="1" applyFill="1" applyAlignment="1">
      <alignment vertical="top"/>
    </xf>
    <xf numFmtId="188" fontId="6" fillId="0" borderId="0" xfId="28" applyNumberFormat="1" applyFont="1"/>
    <xf numFmtId="3" fontId="7" fillId="4" borderId="0" xfId="28" applyNumberFormat="1" applyFont="1" applyFill="1" applyAlignment="1">
      <alignment horizontal="left" vertical="top"/>
    </xf>
    <xf numFmtId="188" fontId="7" fillId="4" borderId="0" xfId="28" applyNumberFormat="1" applyFont="1" applyFill="1" applyAlignment="1" applyProtection="1">
      <alignment vertical="top"/>
      <protection locked="0"/>
    </xf>
    <xf numFmtId="0" fontId="4" fillId="0" borderId="0" xfId="3" applyFont="1" applyAlignment="1">
      <alignment vertical="top" wrapText="1"/>
    </xf>
    <xf numFmtId="188" fontId="6" fillId="0" borderId="0" xfId="28" applyNumberFormat="1" applyFont="1" applyAlignment="1" applyProtection="1">
      <alignment vertical="top"/>
      <protection locked="0"/>
    </xf>
    <xf numFmtId="188" fontId="4" fillId="0" borderId="0" xfId="28" applyNumberFormat="1" applyFont="1" applyAlignment="1">
      <alignment vertical="top"/>
    </xf>
    <xf numFmtId="3" fontId="7" fillId="4" borderId="0" xfId="28" applyNumberFormat="1" applyFont="1" applyFill="1" applyAlignment="1">
      <alignment horizontal="left" vertical="top" wrapText="1"/>
    </xf>
    <xf numFmtId="0" fontId="4" fillId="2" borderId="0" xfId="3" quotePrefix="1" applyFont="1" applyFill="1" applyAlignment="1">
      <alignment vertical="top" wrapText="1"/>
    </xf>
    <xf numFmtId="188" fontId="4" fillId="2" borderId="0" xfId="29" applyNumberFormat="1" applyFont="1" applyFill="1" applyBorder="1" applyAlignment="1" applyProtection="1">
      <protection locked="0"/>
    </xf>
    <xf numFmtId="188" fontId="4" fillId="2" borderId="0" xfId="29" applyNumberFormat="1" applyFont="1" applyFill="1" applyBorder="1" applyAlignment="1" applyProtection="1"/>
    <xf numFmtId="188" fontId="4" fillId="0" borderId="0" xfId="3" applyNumberFormat="1" applyFont="1" applyAlignment="1"/>
    <xf numFmtId="188" fontId="4" fillId="2" borderId="0" xfId="3" applyNumberFormat="1" applyFont="1" applyFill="1" applyAlignment="1" applyProtection="1">
      <protection locked="0"/>
    </xf>
    <xf numFmtId="3" fontId="7" fillId="4" borderId="1" xfId="28" applyNumberFormat="1" applyFont="1" applyFill="1" applyBorder="1" applyAlignment="1">
      <alignment horizontal="left" vertical="top"/>
    </xf>
    <xf numFmtId="188" fontId="7" fillId="4" borderId="1" xfId="28" applyNumberFormat="1" applyFont="1" applyFill="1" applyBorder="1" applyAlignment="1" applyProtection="1">
      <alignment vertical="top"/>
      <protection locked="0"/>
    </xf>
    <xf numFmtId="0" fontId="13" fillId="2" borderId="0" xfId="3" applyFont="1" applyFill="1" applyAlignment="1" applyProtection="1">
      <alignment horizontal="left"/>
      <protection locked="0"/>
    </xf>
    <xf numFmtId="188" fontId="11" fillId="0" borderId="0" xfId="28" applyNumberFormat="1" applyFont="1" applyAlignment="1">
      <alignment vertical="top"/>
    </xf>
    <xf numFmtId="166" fontId="4" fillId="2" borderId="0" xfId="3" applyNumberFormat="1" applyFont="1" applyFill="1" applyAlignment="1"/>
    <xf numFmtId="3" fontId="3" fillId="0" borderId="0" xfId="28" applyNumberFormat="1" applyFont="1" applyAlignment="1">
      <alignment horizontal="left" vertical="top" wrapText="1"/>
    </xf>
    <xf numFmtId="0" fontId="3" fillId="0" borderId="0" xfId="28" applyFont="1"/>
    <xf numFmtId="166" fontId="37" fillId="2" borderId="0" xfId="3" applyNumberFormat="1" applyFont="1" applyFill="1">
      <alignment vertical="top"/>
    </xf>
    <xf numFmtId="3" fontId="3" fillId="2" borderId="2" xfId="28" applyNumberFormat="1" applyFont="1" applyFill="1" applyBorder="1" applyAlignment="1">
      <alignment vertical="top" wrapText="1"/>
    </xf>
    <xf numFmtId="0" fontId="6" fillId="0" borderId="0" xfId="28" applyFont="1" applyAlignment="1">
      <alignment vertical="top"/>
    </xf>
    <xf numFmtId="3" fontId="6" fillId="0" borderId="0" xfId="28" applyNumberFormat="1" applyFont="1"/>
    <xf numFmtId="0" fontId="13" fillId="2" borderId="0" xfId="3" applyFont="1" applyFill="1" applyAlignment="1" applyProtection="1">
      <alignment horizontal="left" vertical="center"/>
      <protection locked="0"/>
    </xf>
    <xf numFmtId="186" fontId="6" fillId="0" borderId="0" xfId="28" quotePrefix="1" applyNumberFormat="1" applyFont="1" applyAlignment="1">
      <alignment horizontal="left" vertical="center" wrapText="1"/>
    </xf>
    <xf numFmtId="3" fontId="34" fillId="0" borderId="0" xfId="28" applyNumberFormat="1" applyFont="1"/>
    <xf numFmtId="3" fontId="6" fillId="0" borderId="0" xfId="28" quotePrefix="1" applyNumberFormat="1" applyFont="1"/>
    <xf numFmtId="0" fontId="5" fillId="0" borderId="0" xfId="28" applyFont="1"/>
    <xf numFmtId="0" fontId="6" fillId="0" borderId="0" xfId="0" applyFont="1" applyAlignment="1">
      <alignment vertical="center"/>
    </xf>
    <xf numFmtId="16" fontId="11" fillId="2" borderId="0" xfId="3" quotePrefix="1" applyNumberFormat="1" applyFont="1" applyFill="1" applyAlignment="1" applyProtection="1">
      <alignment horizontal="right" vertical="center"/>
      <protection locked="0"/>
    </xf>
    <xf numFmtId="16" fontId="3" fillId="2" borderId="0" xfId="3" quotePrefix="1" applyNumberFormat="1" applyFont="1" applyFill="1" applyAlignment="1" applyProtection="1">
      <alignment horizontal="right" vertical="center"/>
      <protection locked="0"/>
    </xf>
    <xf numFmtId="167" fontId="4" fillId="2" borderId="0" xfId="3" applyNumberFormat="1" applyFont="1" applyFill="1" applyAlignment="1" applyProtection="1">
      <alignment horizontal="right" vertical="center"/>
      <protection locked="0"/>
    </xf>
    <xf numFmtId="172" fontId="4" fillId="2" borderId="0" xfId="29" applyNumberFormat="1" applyFont="1" applyFill="1" applyBorder="1" applyAlignment="1" applyProtection="1">
      <alignment horizontal="right" vertical="center"/>
      <protection locked="0"/>
    </xf>
    <xf numFmtId="3" fontId="6" fillId="2" borderId="0" xfId="0" applyNumberFormat="1" applyFont="1" applyFill="1" applyAlignment="1">
      <alignment wrapText="1"/>
    </xf>
    <xf numFmtId="3" fontId="6" fillId="2" borderId="0" xfId="0" applyNumberFormat="1" applyFont="1" applyFill="1"/>
    <xf numFmtId="3" fontId="33" fillId="4" borderId="1" xfId="0" applyNumberFormat="1" applyFont="1" applyFill="1" applyBorder="1" applyAlignment="1">
      <alignment horizontal="left" vertical="top" wrapText="1"/>
    </xf>
    <xf numFmtId="3" fontId="34" fillId="0" borderId="0" xfId="0" applyNumberFormat="1" applyFont="1" applyAlignment="1">
      <alignment wrapText="1"/>
    </xf>
    <xf numFmtId="0" fontId="12" fillId="0" borderId="0" xfId="0" applyFont="1"/>
    <xf numFmtId="0" fontId="11" fillId="0" borderId="0" xfId="0" applyFont="1"/>
    <xf numFmtId="0" fontId="11" fillId="0" borderId="0" xfId="0" applyFont="1" applyAlignment="1">
      <alignment horizontal="right" wrapText="1"/>
    </xf>
    <xf numFmtId="0" fontId="11" fillId="0" borderId="0" xfId="0" applyFont="1" applyAlignment="1">
      <alignment horizontal="right" indent="1"/>
    </xf>
    <xf numFmtId="10" fontId="6" fillId="0" borderId="0" xfId="1" applyNumberFormat="1" applyFont="1" applyBorder="1"/>
    <xf numFmtId="170" fontId="6" fillId="0" borderId="0" xfId="1" applyNumberFormat="1" applyFont="1" applyBorder="1"/>
    <xf numFmtId="10" fontId="6" fillId="0" borderId="0" xfId="1" applyNumberFormat="1" applyFont="1"/>
    <xf numFmtId="0" fontId="6" fillId="0" borderId="0" xfId="0" applyFont="1" applyAlignment="1">
      <alignment wrapText="1"/>
    </xf>
    <xf numFmtId="10" fontId="6" fillId="0" borderId="0" xfId="1" applyNumberFormat="1" applyFont="1" applyAlignment="1">
      <alignment wrapText="1"/>
    </xf>
    <xf numFmtId="0" fontId="5" fillId="0" borderId="0" xfId="0" applyFont="1"/>
    <xf numFmtId="0" fontId="6" fillId="0" borderId="0" xfId="28" applyFont="1" applyAlignment="1">
      <alignment vertical="center"/>
    </xf>
    <xf numFmtId="3" fontId="3" fillId="2" borderId="0" xfId="28" applyNumberFormat="1" applyFont="1" applyFill="1" applyAlignment="1">
      <alignment wrapText="1"/>
    </xf>
    <xf numFmtId="49" fontId="3" fillId="2" borderId="2" xfId="28" applyNumberFormat="1" applyFont="1" applyFill="1" applyBorder="1" applyAlignment="1">
      <alignment horizontal="right" vertical="center" wrapText="1"/>
    </xf>
    <xf numFmtId="1" fontId="3" fillId="2" borderId="2" xfId="28" quotePrefix="1" applyNumberFormat="1" applyFont="1" applyFill="1" applyBorder="1" applyAlignment="1">
      <alignment horizontal="right" vertical="center" wrapText="1"/>
    </xf>
    <xf numFmtId="1" fontId="4" fillId="2" borderId="2" xfId="28" quotePrefix="1" applyNumberFormat="1" applyFont="1" applyFill="1" applyBorder="1" applyAlignment="1">
      <alignment horizontal="right" vertical="center" wrapText="1"/>
    </xf>
    <xf numFmtId="0" fontId="4" fillId="2" borderId="3" xfId="3" applyFont="1" applyFill="1" applyBorder="1" applyAlignment="1" applyProtection="1">
      <alignment vertical="center" wrapText="1"/>
      <protection locked="0"/>
    </xf>
    <xf numFmtId="3" fontId="4" fillId="2" borderId="0" xfId="3" applyNumberFormat="1" applyFont="1" applyFill="1" applyAlignment="1" applyProtection="1">
      <alignment horizontal="right" vertical="center"/>
      <protection locked="0"/>
    </xf>
    <xf numFmtId="0" fontId="7" fillId="4" borderId="0" xfId="3" applyFont="1" applyFill="1" applyAlignment="1" applyProtection="1">
      <alignment vertical="center" wrapText="1"/>
      <protection locked="0"/>
    </xf>
    <xf numFmtId="167" fontId="7" fillId="4" borderId="0" xfId="30" applyNumberFormat="1" applyFont="1" applyFill="1" applyBorder="1" applyAlignment="1" applyProtection="1">
      <alignment horizontal="right" vertical="center"/>
      <protection locked="0"/>
    </xf>
    <xf numFmtId="167" fontId="7" fillId="4" borderId="0" xfId="3" applyNumberFormat="1" applyFont="1" applyFill="1" applyAlignment="1" applyProtection="1">
      <alignment horizontal="right" vertical="center"/>
      <protection locked="0"/>
    </xf>
    <xf numFmtId="3" fontId="7" fillId="4" borderId="0" xfId="3" applyNumberFormat="1" applyFont="1" applyFill="1" applyAlignment="1" applyProtection="1">
      <alignment horizontal="right" vertical="center"/>
      <protection locked="0"/>
    </xf>
    <xf numFmtId="3" fontId="4" fillId="2" borderId="0" xfId="28" applyNumberFormat="1" applyFont="1" applyFill="1" applyAlignment="1">
      <alignment vertical="center" wrapText="1"/>
    </xf>
    <xf numFmtId="16" fontId="4" fillId="2" borderId="0" xfId="3" quotePrefix="1" applyNumberFormat="1" applyFont="1" applyFill="1" applyAlignment="1" applyProtection="1">
      <alignment horizontal="right" vertical="center"/>
      <protection locked="0"/>
    </xf>
    <xf numFmtId="3" fontId="4" fillId="2" borderId="0" xfId="3" quotePrefix="1" applyNumberFormat="1" applyFont="1" applyFill="1" applyAlignment="1" applyProtection="1">
      <alignment horizontal="right" vertical="center"/>
      <protection locked="0"/>
    </xf>
    <xf numFmtId="49" fontId="4" fillId="2" borderId="0" xfId="28" applyNumberFormat="1" applyFont="1" applyFill="1" applyAlignment="1">
      <alignment horizontal="right" vertical="center" wrapText="1"/>
    </xf>
    <xf numFmtId="3" fontId="4" fillId="2" borderId="0" xfId="28" applyNumberFormat="1" applyFont="1" applyFill="1" applyAlignment="1">
      <alignment horizontal="right" vertical="center" wrapText="1"/>
    </xf>
    <xf numFmtId="167" fontId="4" fillId="2" borderId="0" xfId="30" applyNumberFormat="1" applyFont="1" applyFill="1" applyBorder="1" applyAlignment="1" applyProtection="1">
      <alignment horizontal="right" vertical="center"/>
      <protection locked="0"/>
    </xf>
    <xf numFmtId="3" fontId="4" fillId="2" borderId="0" xfId="30" applyNumberFormat="1" applyFont="1" applyFill="1" applyBorder="1" applyAlignment="1" applyProtection="1">
      <alignment horizontal="right" vertical="center"/>
      <protection locked="0"/>
    </xf>
    <xf numFmtId="3" fontId="15" fillId="0" borderId="0" xfId="28" applyNumberFormat="1" applyFont="1"/>
    <xf numFmtId="3" fontId="119" fillId="0" borderId="0" xfId="28" applyNumberFormat="1" applyFont="1"/>
    <xf numFmtId="3" fontId="5" fillId="0" borderId="0" xfId="28" applyNumberFormat="1" applyFont="1"/>
    <xf numFmtId="3" fontId="28" fillId="2" borderId="0" xfId="28" applyNumberFormat="1" applyFont="1" applyFill="1" applyAlignment="1">
      <alignment vertical="center" wrapText="1"/>
    </xf>
    <xf numFmtId="16" fontId="11" fillId="2" borderId="0" xfId="3" quotePrefix="1" applyNumberFormat="1" applyFont="1" applyFill="1" applyAlignment="1">
      <alignment horizontal="right" vertical="center"/>
    </xf>
    <xf numFmtId="49" fontId="3" fillId="2" borderId="2" xfId="28" quotePrefix="1" applyNumberFormat="1" applyFont="1" applyFill="1" applyBorder="1" applyAlignment="1">
      <alignment horizontal="right" vertical="center" wrapText="1"/>
    </xf>
    <xf numFmtId="49" fontId="4" fillId="2" borderId="2" xfId="28" quotePrefix="1" applyNumberFormat="1" applyFont="1" applyFill="1" applyBorder="1" applyAlignment="1">
      <alignment horizontal="right" vertical="center" wrapText="1"/>
    </xf>
    <xf numFmtId="0" fontId="7" fillId="4" borderId="3" xfId="3" applyFont="1" applyFill="1" applyBorder="1" applyAlignment="1">
      <alignment vertical="center"/>
    </xf>
    <xf numFmtId="4" fontId="6" fillId="0" borderId="0" xfId="28" applyNumberFormat="1" applyFont="1" applyAlignment="1">
      <alignment vertical="center"/>
    </xf>
    <xf numFmtId="0" fontId="7" fillId="0" borderId="0" xfId="3" applyFont="1" applyAlignment="1">
      <alignment vertical="center"/>
    </xf>
    <xf numFmtId="167" fontId="7" fillId="0" borderId="0" xfId="3" applyNumberFormat="1" applyFont="1" applyAlignment="1" applyProtection="1">
      <alignment horizontal="right" vertical="center"/>
      <protection locked="0"/>
    </xf>
    <xf numFmtId="167" fontId="4" fillId="0" borderId="0" xfId="3" applyNumberFormat="1" applyFont="1" applyAlignment="1" applyProtection="1">
      <alignment horizontal="right" vertical="center"/>
      <protection locked="0"/>
    </xf>
    <xf numFmtId="0" fontId="7" fillId="4" borderId="0" xfId="3" applyFont="1" applyFill="1" applyAlignment="1">
      <alignment vertical="center"/>
    </xf>
    <xf numFmtId="0" fontId="4" fillId="2" borderId="0" xfId="3" applyFont="1" applyFill="1" applyAlignment="1">
      <alignment vertical="center"/>
    </xf>
    <xf numFmtId="167" fontId="4" fillId="2" borderId="0" xfId="3" applyNumberFormat="1" applyFont="1" applyFill="1" applyAlignment="1">
      <alignment horizontal="right" vertical="center"/>
    </xf>
    <xf numFmtId="3" fontId="28" fillId="2" borderId="0" xfId="28" applyNumberFormat="1" applyFont="1" applyFill="1" applyAlignment="1">
      <alignment vertical="center"/>
    </xf>
    <xf numFmtId="3" fontId="4" fillId="0" borderId="0" xfId="3" applyNumberFormat="1" applyFont="1" applyAlignment="1" applyProtection="1">
      <alignment horizontal="right" vertical="center"/>
      <protection locked="0"/>
    </xf>
    <xf numFmtId="0" fontId="6" fillId="2" borderId="0" xfId="28" applyFont="1" applyFill="1" applyAlignment="1">
      <alignment vertical="center"/>
    </xf>
    <xf numFmtId="167" fontId="4" fillId="4" borderId="0" xfId="3" applyNumberFormat="1" applyFont="1" applyFill="1" applyAlignment="1" applyProtection="1">
      <alignment horizontal="right" vertical="center"/>
      <protection locked="0"/>
    </xf>
    <xf numFmtId="0" fontId="7" fillId="4" borderId="0" xfId="3" applyFont="1" applyFill="1" applyAlignment="1">
      <alignment vertical="center" wrapText="1"/>
    </xf>
    <xf numFmtId="0" fontId="4" fillId="2" borderId="0" xfId="31" applyFont="1" applyFill="1" applyAlignment="1"/>
    <xf numFmtId="165" fontId="6" fillId="0" borderId="0" xfId="32" applyFont="1" applyProtection="1"/>
    <xf numFmtId="189" fontId="6" fillId="0" borderId="0" xfId="32" applyNumberFormat="1" applyFont="1" applyProtection="1"/>
    <xf numFmtId="9" fontId="6" fillId="0" borderId="0" xfId="1" applyFont="1" applyProtection="1"/>
    <xf numFmtId="181" fontId="6" fillId="0" borderId="0" xfId="28" applyNumberFormat="1" applyFont="1"/>
    <xf numFmtId="0" fontId="93" fillId="0" borderId="0" xfId="7" applyFont="1" applyAlignment="1">
      <alignment horizontal="left" vertical="top" wrapText="1"/>
    </xf>
    <xf numFmtId="0" fontId="6" fillId="0" borderId="0" xfId="33" applyFont="1"/>
    <xf numFmtId="0" fontId="3" fillId="0" borderId="0" xfId="7" applyFont="1"/>
    <xf numFmtId="0" fontId="3" fillId="0" borderId="2" xfId="7" applyFont="1" applyBorder="1"/>
    <xf numFmtId="0" fontId="3" fillId="0" borderId="2" xfId="7" quotePrefix="1" applyFont="1" applyBorder="1" applyAlignment="1">
      <alignment horizontal="right"/>
    </xf>
    <xf numFmtId="0" fontId="4" fillId="0" borderId="2" xfId="7" quotePrefix="1" applyFont="1" applyBorder="1" applyAlignment="1">
      <alignment horizontal="right"/>
    </xf>
    <xf numFmtId="3" fontId="7" fillId="4" borderId="3" xfId="33" applyNumberFormat="1" applyFont="1" applyFill="1" applyBorder="1" applyAlignment="1">
      <alignment horizontal="left" vertical="top"/>
    </xf>
    <xf numFmtId="3" fontId="7" fillId="4" borderId="0" xfId="33" applyNumberFormat="1" applyFont="1" applyFill="1" applyAlignment="1">
      <alignment horizontal="left" vertical="top"/>
    </xf>
    <xf numFmtId="3" fontId="7" fillId="4" borderId="0" xfId="33" applyNumberFormat="1" applyFont="1" applyFill="1" applyAlignment="1" applyProtection="1">
      <alignment horizontal="right" vertical="top" indent="1"/>
      <protection locked="0"/>
    </xf>
    <xf numFmtId="0" fontId="7" fillId="0" borderId="0" xfId="7" applyFont="1" applyAlignment="1">
      <alignment horizontal="left"/>
    </xf>
    <xf numFmtId="3" fontId="7" fillId="0" borderId="0" xfId="7" applyNumberFormat="1" applyFont="1" applyAlignment="1" applyProtection="1">
      <alignment horizontal="right" indent="1"/>
      <protection locked="0"/>
    </xf>
    <xf numFmtId="3" fontId="4" fillId="0" borderId="0" xfId="7" applyNumberFormat="1" applyFont="1" applyAlignment="1">
      <alignment horizontal="right" indent="1"/>
    </xf>
    <xf numFmtId="3" fontId="4" fillId="0" borderId="0" xfId="7" applyNumberFormat="1" applyFont="1" applyAlignment="1" applyProtection="1">
      <alignment horizontal="right" indent="1"/>
      <protection locked="0"/>
    </xf>
    <xf numFmtId="3" fontId="4" fillId="0" borderId="0" xfId="7" applyNumberFormat="1" applyFont="1" applyAlignment="1">
      <alignment horizontal="right"/>
    </xf>
    <xf numFmtId="3" fontId="6" fillId="0" borderId="0" xfId="33" applyNumberFormat="1" applyFont="1"/>
    <xf numFmtId="3" fontId="6" fillId="0" borderId="0" xfId="1" applyNumberFormat="1" applyFont="1" applyProtection="1"/>
    <xf numFmtId="0" fontId="7" fillId="0" borderId="0" xfId="7" applyFont="1" applyAlignment="1">
      <alignment horizontal="left" indent="1"/>
    </xf>
    <xf numFmtId="0" fontId="6" fillId="0" borderId="0" xfId="33" applyFont="1" applyAlignment="1">
      <alignment horizontal="right"/>
    </xf>
    <xf numFmtId="0" fontId="7" fillId="0" borderId="0" xfId="7" applyFont="1" applyAlignment="1">
      <alignment horizontal="left" wrapText="1"/>
    </xf>
    <xf numFmtId="0" fontId="7" fillId="0" borderId="0" xfId="7" applyFont="1" applyAlignment="1">
      <alignment horizontal="left" vertical="center" wrapText="1"/>
    </xf>
    <xf numFmtId="3" fontId="7" fillId="0" borderId="0" xfId="7" applyNumberFormat="1" applyFont="1" applyAlignment="1" applyProtection="1">
      <alignment horizontal="right" vertical="center" indent="1"/>
      <protection locked="0"/>
    </xf>
    <xf numFmtId="3" fontId="4" fillId="0" borderId="0" xfId="7" applyNumberFormat="1" applyFont="1" applyAlignment="1">
      <alignment horizontal="right" vertical="center" indent="1"/>
    </xf>
    <xf numFmtId="3" fontId="4" fillId="0" borderId="0" xfId="7" applyNumberFormat="1" applyFont="1" applyAlignment="1" applyProtection="1">
      <alignment horizontal="right" vertical="center" indent="1"/>
      <protection locked="0"/>
    </xf>
    <xf numFmtId="3" fontId="4" fillId="0" borderId="0" xfId="7" applyNumberFormat="1" applyFont="1" applyAlignment="1">
      <alignment horizontal="right" vertical="center"/>
    </xf>
    <xf numFmtId="3" fontId="7" fillId="4" borderId="0" xfId="33" applyNumberFormat="1" applyFont="1" applyFill="1" applyAlignment="1">
      <alignment horizontal="left" vertical="top" wrapText="1"/>
    </xf>
    <xf numFmtId="190" fontId="7" fillId="4" borderId="0" xfId="33" applyNumberFormat="1" applyFont="1" applyFill="1" applyAlignment="1">
      <alignment horizontal="left" vertical="top" wrapText="1"/>
    </xf>
    <xf numFmtId="3" fontId="11" fillId="0" borderId="0" xfId="33" applyNumberFormat="1" applyFont="1" applyAlignment="1">
      <alignment horizontal="left" vertical="top"/>
    </xf>
    <xf numFmtId="3" fontId="11" fillId="0" borderId="0" xfId="33" applyNumberFormat="1" applyFont="1" applyAlignment="1">
      <alignment horizontal="right" vertical="top"/>
    </xf>
    <xf numFmtId="0" fontId="12" fillId="0" borderId="0" xfId="33" applyFont="1" applyProtection="1">
      <protection locked="0"/>
    </xf>
    <xf numFmtId="0" fontId="12" fillId="0" borderId="0" xfId="33" applyFont="1"/>
    <xf numFmtId="0" fontId="15" fillId="0" borderId="0" xfId="33" applyFont="1"/>
    <xf numFmtId="0" fontId="8" fillId="0" borderId="0" xfId="33" applyFont="1" applyAlignment="1">
      <alignment horizontal="left" indent="2"/>
    </xf>
    <xf numFmtId="9" fontId="8" fillId="0" borderId="0" xfId="1" applyFont="1" applyAlignment="1" applyProtection="1">
      <alignment horizontal="left" indent="2"/>
    </xf>
    <xf numFmtId="3" fontId="6" fillId="0" borderId="0" xfId="33" applyNumberFormat="1" applyFont="1" applyAlignment="1">
      <alignment horizontal="right"/>
    </xf>
    <xf numFmtId="0" fontId="6" fillId="0" borderId="0" xfId="33" applyFont="1" applyAlignment="1">
      <alignment horizontal="left" indent="2"/>
    </xf>
    <xf numFmtId="0" fontId="5" fillId="0" borderId="0" xfId="33" applyFont="1"/>
    <xf numFmtId="3" fontId="3" fillId="2" borderId="0" xfId="28" applyNumberFormat="1" applyFont="1" applyFill="1" applyAlignment="1">
      <alignment vertical="center" wrapText="1"/>
    </xf>
    <xf numFmtId="0" fontId="7" fillId="4" borderId="0" xfId="3" applyFont="1" applyFill="1" applyAlignment="1" applyProtection="1">
      <alignment vertical="center"/>
      <protection locked="0"/>
    </xf>
    <xf numFmtId="0" fontId="7" fillId="4" borderId="0" xfId="28" applyFont="1" applyFill="1" applyAlignment="1">
      <alignment vertical="center"/>
    </xf>
    <xf numFmtId="0" fontId="4" fillId="2" borderId="0" xfId="3" applyFont="1" applyFill="1" applyAlignment="1" applyProtection="1">
      <alignment vertical="center"/>
      <protection locked="0"/>
    </xf>
    <xf numFmtId="0" fontId="4" fillId="0" borderId="0" xfId="28" applyFont="1" applyAlignment="1">
      <alignment vertical="center"/>
    </xf>
    <xf numFmtId="3" fontId="7" fillId="4" borderId="0" xfId="28" applyNumberFormat="1" applyFont="1" applyFill="1" applyAlignment="1">
      <alignment horizontal="right" wrapText="1"/>
    </xf>
    <xf numFmtId="3" fontId="4" fillId="0" borderId="0" xfId="28" applyNumberFormat="1" applyFont="1"/>
    <xf numFmtId="3" fontId="7" fillId="4" borderId="1" xfId="28" applyNumberFormat="1" applyFont="1" applyFill="1" applyBorder="1" applyAlignment="1">
      <alignment wrapText="1"/>
    </xf>
    <xf numFmtId="3" fontId="7" fillId="4" borderId="1" xfId="28" applyNumberFormat="1" applyFont="1" applyFill="1" applyBorder="1"/>
    <xf numFmtId="3" fontId="7" fillId="4" borderId="1" xfId="28" applyNumberFormat="1" applyFont="1" applyFill="1" applyBorder="1" applyAlignment="1">
      <alignment horizontal="right" wrapText="1"/>
    </xf>
    <xf numFmtId="3" fontId="8" fillId="0" borderId="0" xfId="28" applyNumberFormat="1" applyFont="1" applyAlignment="1">
      <alignment horizontal="left" indent="2"/>
    </xf>
    <xf numFmtId="0" fontId="11" fillId="0" borderId="0" xfId="26" applyFont="1"/>
    <xf numFmtId="0" fontId="121" fillId="0" borderId="0" xfId="7" applyFont="1"/>
    <xf numFmtId="0" fontId="122" fillId="0" borderId="0" xfId="7" applyFont="1"/>
    <xf numFmtId="0" fontId="11" fillId="0" borderId="2" xfId="26" applyFont="1" applyBorder="1" applyAlignment="1">
      <alignment wrapText="1"/>
    </xf>
    <xf numFmtId="0" fontId="122" fillId="0" borderId="2" xfId="7" applyFont="1" applyBorder="1" applyAlignment="1">
      <alignment wrapText="1"/>
    </xf>
    <xf numFmtId="0" fontId="11" fillId="0" borderId="2" xfId="26" applyFont="1" applyBorder="1" applyAlignment="1">
      <alignment horizontal="right" wrapText="1"/>
    </xf>
    <xf numFmtId="0" fontId="11" fillId="0" borderId="3" xfId="26" applyFont="1" applyBorder="1" applyAlignment="1">
      <alignment vertical="center" wrapText="1"/>
    </xf>
    <xf numFmtId="0" fontId="7" fillId="0" borderId="0" xfId="7" applyFont="1"/>
    <xf numFmtId="3" fontId="7" fillId="0" borderId="0" xfId="7" applyNumberFormat="1" applyFont="1"/>
    <xf numFmtId="0" fontId="6" fillId="0" borderId="0" xfId="26" applyFont="1" applyAlignment="1">
      <alignment vertical="center"/>
    </xf>
    <xf numFmtId="3" fontId="6" fillId="0" borderId="0" xfId="26" applyNumberFormat="1" applyFont="1" applyAlignment="1">
      <alignment vertical="center"/>
    </xf>
    <xf numFmtId="0" fontId="6" fillId="0" borderId="0" xfId="26" quotePrefix="1" applyFont="1" applyAlignment="1">
      <alignment horizontal="left" vertical="center" wrapText="1" indent="1"/>
    </xf>
    <xf numFmtId="0" fontId="6" fillId="0" borderId="0" xfId="26" quotePrefix="1" applyFont="1" applyAlignment="1">
      <alignment horizontal="left" vertical="center" wrapText="1" indent="3"/>
    </xf>
    <xf numFmtId="0" fontId="11" fillId="13" borderId="0" xfId="26" applyFont="1" applyFill="1" applyAlignment="1">
      <alignment vertical="center" wrapText="1"/>
    </xf>
    <xf numFmtId="0" fontId="11" fillId="13" borderId="0" xfId="26" applyFont="1" applyFill="1" applyAlignment="1">
      <alignment vertical="center"/>
    </xf>
    <xf numFmtId="172" fontId="11" fillId="13" borderId="0" xfId="26" applyNumberFormat="1" applyFont="1" applyFill="1" applyAlignment="1">
      <alignment vertical="center"/>
    </xf>
    <xf numFmtId="172" fontId="122" fillId="0" borderId="0" xfId="7" applyNumberFormat="1" applyFont="1"/>
    <xf numFmtId="0" fontId="123" fillId="0" borderId="0" xfId="26" applyFont="1" applyAlignment="1">
      <alignment vertical="center" wrapText="1"/>
    </xf>
    <xf numFmtId="0" fontId="123" fillId="0" borderId="0" xfId="26" applyFont="1" applyAlignment="1">
      <alignment vertical="center"/>
    </xf>
    <xf numFmtId="0" fontId="11" fillId="0" borderId="0" xfId="26" applyFont="1" applyAlignment="1">
      <alignment vertical="center" wrapText="1"/>
    </xf>
    <xf numFmtId="191" fontId="7" fillId="0" borderId="0" xfId="7" applyNumberFormat="1" applyFont="1"/>
    <xf numFmtId="3" fontId="122" fillId="0" borderId="0" xfId="7" applyNumberFormat="1" applyFont="1"/>
    <xf numFmtId="0" fontId="11" fillId="0" borderId="0" xfId="7" applyFont="1" applyAlignment="1">
      <alignment vertical="center" wrapText="1"/>
    </xf>
    <xf numFmtId="0" fontId="11" fillId="0" borderId="0" xfId="26" applyFont="1" applyAlignment="1">
      <alignment vertical="center"/>
    </xf>
    <xf numFmtId="0" fontId="11" fillId="0" borderId="0" xfId="26" applyFont="1" applyAlignment="1">
      <alignment horizontal="center"/>
    </xf>
    <xf numFmtId="0" fontId="4" fillId="0" borderId="2" xfId="26" applyFont="1" applyBorder="1" applyAlignment="1">
      <alignment wrapText="1"/>
    </xf>
    <xf numFmtId="0" fontId="4" fillId="0" borderId="2" xfId="7" applyFont="1" applyBorder="1" applyAlignment="1">
      <alignment wrapText="1"/>
    </xf>
    <xf numFmtId="0" fontId="4" fillId="0" borderId="2" xfId="26" applyFont="1" applyBorder="1" applyAlignment="1">
      <alignment horizontal="right" wrapText="1"/>
    </xf>
    <xf numFmtId="0" fontId="4" fillId="0" borderId="0" xfId="7" applyFont="1"/>
    <xf numFmtId="3" fontId="4" fillId="0" borderId="0" xfId="7" applyNumberFormat="1" applyFont="1"/>
    <xf numFmtId="0" fontId="7" fillId="11" borderId="0" xfId="7" applyFont="1" applyFill="1"/>
    <xf numFmtId="3" fontId="7" fillId="11" borderId="0" xfId="7" applyNumberFormat="1" applyFont="1" applyFill="1" applyAlignment="1">
      <alignment horizontal="right"/>
    </xf>
    <xf numFmtId="3" fontId="11" fillId="0" borderId="0" xfId="26" applyNumberFormat="1" applyFont="1" applyAlignment="1">
      <alignment vertical="center"/>
    </xf>
    <xf numFmtId="0" fontId="73" fillId="0" borderId="0" xfId="7" applyFont="1" applyAlignment="1">
      <alignment horizontal="left"/>
    </xf>
    <xf numFmtId="3" fontId="124" fillId="2" borderId="0" xfId="7" applyNumberFormat="1" applyFont="1" applyFill="1" applyAlignment="1">
      <alignment vertical="top"/>
    </xf>
    <xf numFmtId="3" fontId="125" fillId="2" borderId="0" xfId="7" applyNumberFormat="1" applyFont="1" applyFill="1" applyAlignment="1">
      <alignment vertical="top"/>
    </xf>
    <xf numFmtId="3" fontId="125" fillId="0" borderId="0" xfId="7" applyNumberFormat="1" applyFont="1" applyAlignment="1">
      <alignment vertical="top"/>
    </xf>
    <xf numFmtId="0" fontId="126" fillId="0" borderId="0" xfId="7" applyFont="1"/>
    <xf numFmtId="3" fontId="127" fillId="0" borderId="0" xfId="7" applyNumberFormat="1" applyFont="1" applyAlignment="1">
      <alignment vertical="top"/>
    </xf>
    <xf numFmtId="0" fontId="125" fillId="0" borderId="0" xfId="7" applyFont="1" applyAlignment="1">
      <alignment wrapText="1"/>
    </xf>
    <xf numFmtId="0" fontId="128" fillId="0" borderId="2" xfId="7" applyFont="1" applyBorder="1" applyAlignment="1">
      <alignment wrapText="1"/>
    </xf>
    <xf numFmtId="0" fontId="123" fillId="0" borderId="0" xfId="7" applyFont="1" applyAlignment="1">
      <alignment horizontal="center"/>
    </xf>
    <xf numFmtId="0" fontId="73" fillId="0" borderId="2" xfId="7" applyFont="1" applyBorder="1" applyAlignment="1">
      <alignment horizontal="left" wrapText="1"/>
    </xf>
    <xf numFmtId="0" fontId="129" fillId="0" borderId="2" xfId="7" applyFont="1" applyBorder="1" applyAlignment="1">
      <alignment horizontal="right" wrapText="1"/>
    </xf>
    <xf numFmtId="0" fontId="123" fillId="0" borderId="0" xfId="7" applyFont="1" applyAlignment="1">
      <alignment horizontal="right" wrapText="1"/>
    </xf>
    <xf numFmtId="0" fontId="131" fillId="0" borderId="0" xfId="7" applyFont="1" applyAlignment="1">
      <alignment vertical="center"/>
    </xf>
    <xf numFmtId="0" fontId="130" fillId="0" borderId="0" xfId="26" applyFont="1" applyAlignment="1">
      <alignment vertical="center" wrapText="1"/>
    </xf>
    <xf numFmtId="192" fontId="130" fillId="0" borderId="0" xfId="7" applyNumberFormat="1" applyFont="1" applyAlignment="1">
      <alignment vertical="center"/>
    </xf>
    <xf numFmtId="192" fontId="131" fillId="0" borderId="0" xfId="7" applyNumberFormat="1" applyFont="1" applyAlignment="1">
      <alignment vertical="center"/>
    </xf>
    <xf numFmtId="9" fontId="131" fillId="0" borderId="0" xfId="1" applyFont="1" applyFill="1" applyBorder="1" applyAlignment="1">
      <alignment vertical="center"/>
    </xf>
    <xf numFmtId="0" fontId="130" fillId="0" borderId="0" xfId="26" applyFont="1" applyAlignment="1">
      <alignment horizontal="left" vertical="center" wrapText="1" indent="1"/>
    </xf>
    <xf numFmtId="3" fontId="130" fillId="0" borderId="0" xfId="7" applyNumberFormat="1" applyFont="1" applyAlignment="1">
      <alignment vertical="center"/>
    </xf>
    <xf numFmtId="0" fontId="130" fillId="0" borderId="0" xfId="26" applyFont="1" applyAlignment="1">
      <alignment horizontal="left" vertical="center" wrapText="1" indent="3"/>
    </xf>
    <xf numFmtId="0" fontId="129" fillId="13" borderId="0" xfId="7" applyFont="1" applyFill="1" applyAlignment="1">
      <alignment vertical="center" wrapText="1"/>
    </xf>
    <xf numFmtId="192" fontId="129" fillId="13" borderId="0" xfId="7" applyNumberFormat="1" applyFont="1" applyFill="1" applyAlignment="1">
      <alignment vertical="center"/>
    </xf>
    <xf numFmtId="9" fontId="125" fillId="0" borderId="0" xfId="1" applyFont="1" applyFill="1" applyBorder="1" applyAlignment="1">
      <alignment vertical="center"/>
    </xf>
    <xf numFmtId="0" fontId="129" fillId="0" borderId="0" xfId="7" applyFont="1" applyAlignment="1">
      <alignment vertical="center" wrapText="1"/>
    </xf>
    <xf numFmtId="0" fontId="130" fillId="0" borderId="0" xfId="7" applyFont="1" applyAlignment="1">
      <alignment vertical="center"/>
    </xf>
    <xf numFmtId="164" fontId="131" fillId="0" borderId="0" xfId="34" applyFont="1" applyFill="1" applyBorder="1" applyAlignment="1">
      <alignment vertical="center"/>
    </xf>
    <xf numFmtId="9" fontId="122" fillId="0" borderId="0" xfId="1" applyFont="1"/>
    <xf numFmtId="0" fontId="130" fillId="0" borderId="0" xfId="26" applyFont="1" applyAlignment="1">
      <alignment vertical="center"/>
    </xf>
    <xf numFmtId="0" fontId="130" fillId="0" borderId="0" xfId="26" applyFont="1" applyAlignment="1">
      <alignment horizontal="left" vertical="center" indent="1"/>
    </xf>
    <xf numFmtId="9" fontId="126" fillId="0" borderId="0" xfId="1" applyFont="1"/>
    <xf numFmtId="192" fontId="129" fillId="0" borderId="0" xfId="7" applyNumberFormat="1" applyFont="1" applyAlignment="1">
      <alignment vertical="center"/>
    </xf>
    <xf numFmtId="192" fontId="125" fillId="0" borderId="0" xfId="7" applyNumberFormat="1" applyFont="1" applyAlignment="1">
      <alignment vertical="center"/>
    </xf>
    <xf numFmtId="0" fontId="117" fillId="0" borderId="0" xfId="26" applyFont="1" applyAlignment="1">
      <alignment horizontal="left" vertical="top" wrapText="1"/>
    </xf>
    <xf numFmtId="192" fontId="64" fillId="0" borderId="0" xfId="7" applyNumberFormat="1" applyFont="1" applyAlignment="1">
      <alignment vertical="center"/>
    </xf>
    <xf numFmtId="0" fontId="65" fillId="0" borderId="0" xfId="0" applyFont="1" applyAlignment="1">
      <alignment vertical="top" wrapText="1"/>
    </xf>
    <xf numFmtId="0" fontId="63" fillId="0" borderId="0" xfId="7" applyFont="1" applyAlignment="1">
      <alignment wrapText="1"/>
    </xf>
    <xf numFmtId="0" fontId="37" fillId="0" borderId="2" xfId="7" applyFont="1" applyBorder="1" applyAlignment="1">
      <alignment wrapText="1"/>
    </xf>
    <xf numFmtId="0" fontId="4" fillId="0" borderId="2" xfId="7" applyFont="1" applyBorder="1" applyAlignment="1">
      <alignment horizontal="left" wrapText="1"/>
    </xf>
    <xf numFmtId="0" fontId="92" fillId="0" borderId="2" xfId="7" applyFont="1" applyBorder="1" applyAlignment="1">
      <alignment horizontal="right" wrapText="1"/>
    </xf>
    <xf numFmtId="0" fontId="92" fillId="0" borderId="0" xfId="7" applyFont="1" applyAlignment="1">
      <alignment horizontal="right" wrapText="1"/>
    </xf>
    <xf numFmtId="0" fontId="92" fillId="0" borderId="3" xfId="7" applyFont="1" applyBorder="1" applyAlignment="1">
      <alignment vertical="center" wrapText="1"/>
    </xf>
    <xf numFmtId="0" fontId="132" fillId="0" borderId="3" xfId="7" applyFont="1" applyBorder="1" applyAlignment="1">
      <alignment vertical="center" wrapText="1"/>
    </xf>
    <xf numFmtId="0" fontId="92" fillId="0" borderId="3" xfId="7" applyFont="1" applyBorder="1" applyAlignment="1">
      <alignment vertical="center"/>
    </xf>
    <xf numFmtId="192" fontId="122" fillId="0" borderId="0" xfId="7" applyNumberFormat="1" applyFont="1"/>
    <xf numFmtId="0" fontId="133" fillId="11" borderId="0" xfId="7" applyFont="1" applyFill="1"/>
    <xf numFmtId="3" fontId="133" fillId="11" borderId="0" xfId="7" applyNumberFormat="1" applyFont="1" applyFill="1"/>
    <xf numFmtId="3" fontId="133" fillId="11" borderId="0" xfId="7" applyNumberFormat="1" applyFont="1" applyFill="1" applyAlignment="1">
      <alignment horizontal="right"/>
    </xf>
    <xf numFmtId="9" fontId="127" fillId="0" borderId="0" xfId="1" applyFont="1" applyFill="1" applyBorder="1" applyAlignment="1">
      <alignment vertical="center"/>
    </xf>
    <xf numFmtId="0" fontId="134" fillId="0" borderId="0" xfId="7" applyFont="1" applyAlignment="1">
      <alignment vertical="center" wrapText="1"/>
    </xf>
    <xf numFmtId="3" fontId="134" fillId="0" borderId="0" xfId="7" applyNumberFormat="1" applyFont="1" applyAlignment="1">
      <alignment vertical="center"/>
    </xf>
    <xf numFmtId="192" fontId="127" fillId="0" borderId="0" xfId="7" applyNumberFormat="1" applyFont="1" applyAlignment="1">
      <alignment vertical="center"/>
    </xf>
    <xf numFmtId="0" fontId="92" fillId="0" borderId="0" xfId="7" applyFont="1" applyAlignment="1">
      <alignment vertical="center" wrapText="1"/>
    </xf>
    <xf numFmtId="0" fontId="131" fillId="0" borderId="0" xfId="7" applyFont="1" applyAlignment="1">
      <alignment horizontal="left" vertical="center" wrapText="1" indent="1"/>
    </xf>
    <xf numFmtId="0" fontId="131" fillId="0" borderId="0" xfId="7" applyFont="1" applyAlignment="1">
      <alignment horizontal="left" wrapText="1" indent="1"/>
    </xf>
    <xf numFmtId="0" fontId="131" fillId="0" borderId="0" xfId="7" applyFont="1" applyAlignment="1">
      <alignment wrapText="1"/>
    </xf>
    <xf numFmtId="0" fontId="131" fillId="0" borderId="0" xfId="7" applyFont="1"/>
    <xf numFmtId="0" fontId="5" fillId="0" borderId="0" xfId="0" applyFont="1"/>
    <xf numFmtId="0" fontId="139" fillId="0" borderId="0" xfId="0" applyFont="1" applyAlignment="1">
      <alignment vertical="center"/>
    </xf>
    <xf numFmtId="0" fontId="138" fillId="0" borderId="3" xfId="0" applyFont="1" applyBorder="1" applyAlignment="1">
      <alignment vertical="top" wrapText="1"/>
    </xf>
    <xf numFmtId="0" fontId="140" fillId="0" borderId="0" xfId="0" applyFont="1" applyAlignment="1">
      <alignment vertical="top"/>
    </xf>
    <xf numFmtId="0" fontId="64" fillId="0" borderId="0" xfId="0" applyFont="1" applyAlignment="1">
      <alignment vertical="center"/>
    </xf>
    <xf numFmtId="0" fontId="140" fillId="0" borderId="0" xfId="0" applyFont="1" applyAlignment="1">
      <alignment vertical="top" wrapText="1"/>
    </xf>
    <xf numFmtId="0" fontId="138" fillId="13" borderId="0" xfId="0" applyFont="1" applyFill="1" applyAlignment="1">
      <alignment vertical="top" wrapText="1"/>
    </xf>
    <xf numFmtId="0" fontId="137" fillId="0" borderId="0" xfId="0" applyFont="1" applyAlignment="1">
      <alignment vertical="center"/>
    </xf>
    <xf numFmtId="0" fontId="141" fillId="0" borderId="0" xfId="0" applyFont="1" applyAlignment="1">
      <alignment vertical="top" wrapText="1"/>
    </xf>
    <xf numFmtId="3" fontId="138" fillId="0" borderId="0" xfId="7" applyNumberFormat="1" applyFont="1" applyAlignment="1">
      <alignment vertical="top"/>
    </xf>
    <xf numFmtId="0" fontId="138" fillId="0" borderId="0" xfId="0" applyFont="1" applyAlignment="1">
      <alignment vertical="top" wrapText="1"/>
    </xf>
    <xf numFmtId="3" fontId="64" fillId="0" borderId="0" xfId="0" applyNumberFormat="1" applyFont="1" applyAlignment="1">
      <alignment vertical="center"/>
    </xf>
    <xf numFmtId="0" fontId="126" fillId="0" borderId="0" xfId="0" applyFont="1"/>
    <xf numFmtId="0" fontId="142" fillId="0" borderId="0" xfId="0" applyFont="1" applyAlignment="1">
      <alignment vertical="top" wrapText="1"/>
    </xf>
    <xf numFmtId="3" fontId="142" fillId="0" borderId="0" xfId="7" applyNumberFormat="1" applyFont="1" applyAlignment="1">
      <alignment vertical="top"/>
    </xf>
    <xf numFmtId="0" fontId="131" fillId="0" borderId="0" xfId="0" applyFont="1"/>
    <xf numFmtId="0" fontId="143" fillId="0" borderId="2" xfId="0" applyFont="1" applyBorder="1" applyAlignment="1">
      <alignment horizontal="left" wrapText="1"/>
    </xf>
    <xf numFmtId="0" fontId="143" fillId="0" borderId="2" xfId="0" applyFont="1" applyBorder="1" applyAlignment="1">
      <alignment horizontal="right" textRotation="90"/>
    </xf>
    <xf numFmtId="0" fontId="137" fillId="0" borderId="0" xfId="0" applyFont="1"/>
    <xf numFmtId="0" fontId="143" fillId="0" borderId="3" xfId="0" applyFont="1" applyBorder="1" applyAlignment="1">
      <alignment vertical="center" wrapText="1"/>
    </xf>
    <xf numFmtId="0" fontId="143" fillId="0" borderId="0" xfId="0" applyFont="1" applyAlignment="1">
      <alignment vertical="top" wrapText="1"/>
    </xf>
    <xf numFmtId="172" fontId="143" fillId="11" borderId="0" xfId="32" applyNumberFormat="1" applyFont="1" applyFill="1" applyBorder="1" applyAlignment="1">
      <alignment wrapText="1"/>
    </xf>
    <xf numFmtId="172" fontId="64" fillId="0" borderId="0" xfId="32" applyNumberFormat="1" applyFont="1" applyAlignment="1">
      <alignment vertical="center"/>
    </xf>
    <xf numFmtId="0" fontId="144" fillId="0" borderId="0" xfId="0" applyFont="1" applyAlignment="1">
      <alignment vertical="top" wrapText="1"/>
    </xf>
    <xf numFmtId="0" fontId="143" fillId="0" borderId="0" xfId="0" applyFont="1" applyAlignment="1">
      <alignment horizontal="left" vertical="center" wrapText="1"/>
    </xf>
    <xf numFmtId="0" fontId="64" fillId="0" borderId="0" xfId="0" applyFont="1" applyAlignment="1">
      <alignment vertical="top"/>
    </xf>
    <xf numFmtId="0" fontId="145" fillId="11" borderId="0" xfId="7" applyFont="1" applyFill="1" applyAlignment="1">
      <alignment vertical="top" wrapText="1"/>
    </xf>
    <xf numFmtId="0" fontId="131" fillId="0" borderId="0" xfId="0" applyFont="1" applyAlignment="1">
      <alignment wrapText="1"/>
    </xf>
    <xf numFmtId="0" fontId="146" fillId="0" borderId="0" xfId="0" applyFont="1"/>
    <xf numFmtId="0" fontId="123" fillId="0" borderId="0" xfId="33" applyFont="1" applyAlignment="1">
      <alignment vertical="center" wrapText="1"/>
    </xf>
    <xf numFmtId="3" fontId="127" fillId="0" borderId="0" xfId="33" applyNumberFormat="1" applyFont="1" applyAlignment="1">
      <alignment vertical="top" wrapText="1"/>
    </xf>
    <xf numFmtId="170" fontId="0" fillId="0" borderId="0" xfId="35" applyNumberFormat="1" applyFont="1" applyAlignment="1">
      <alignment horizontal="right"/>
    </xf>
    <xf numFmtId="0" fontId="139" fillId="0" borderId="3" xfId="33" applyFont="1" applyBorder="1" applyAlignment="1">
      <alignment vertical="center" wrapText="1"/>
    </xf>
    <xf numFmtId="0" fontId="12" fillId="0" borderId="3" xfId="33" applyFont="1" applyBorder="1" applyAlignment="1">
      <alignment vertical="center"/>
    </xf>
    <xf numFmtId="0" fontId="12" fillId="0" borderId="0" xfId="33" applyFont="1" applyAlignment="1">
      <alignment vertical="center"/>
    </xf>
    <xf numFmtId="3" fontId="12" fillId="0" borderId="0" xfId="33" applyNumberFormat="1" applyFont="1" applyAlignment="1">
      <alignment vertical="center"/>
    </xf>
    <xf numFmtId="0" fontId="12" fillId="0" borderId="0" xfId="26" quotePrefix="1" applyFont="1" applyAlignment="1">
      <alignment horizontal="left" vertical="center" wrapText="1"/>
    </xf>
    <xf numFmtId="0" fontId="139" fillId="13" borderId="0" xfId="33" applyFont="1" applyFill="1" applyAlignment="1">
      <alignment vertical="center" wrapText="1"/>
    </xf>
    <xf numFmtId="3" fontId="139" fillId="13" borderId="0" xfId="33" applyNumberFormat="1" applyFont="1" applyFill="1" applyAlignment="1">
      <alignment vertical="center"/>
    </xf>
    <xf numFmtId="0" fontId="139" fillId="0" borderId="0" xfId="33" applyFont="1" applyAlignment="1">
      <alignment vertical="center" wrapText="1"/>
    </xf>
    <xf numFmtId="3" fontId="139" fillId="0" borderId="0" xfId="33" applyNumberFormat="1" applyFont="1" applyAlignment="1">
      <alignment vertical="center"/>
    </xf>
    <xf numFmtId="9" fontId="139" fillId="0" borderId="0" xfId="1" applyFont="1" applyFill="1" applyBorder="1" applyAlignment="1">
      <alignment vertical="center"/>
    </xf>
    <xf numFmtId="3" fontId="139" fillId="0" borderId="0" xfId="35" applyNumberFormat="1" applyFont="1" applyBorder="1" applyAlignment="1">
      <alignment vertical="center"/>
    </xf>
    <xf numFmtId="0" fontId="12" fillId="0" borderId="0" xfId="33" applyFont="1" applyAlignment="1">
      <alignment vertical="center" wrapText="1"/>
    </xf>
    <xf numFmtId="0" fontId="12" fillId="0" borderId="0" xfId="33" quotePrefix="1" applyFont="1" applyAlignment="1">
      <alignment horizontal="left" vertical="center"/>
    </xf>
    <xf numFmtId="0" fontId="12" fillId="0" borderId="0" xfId="33" quotePrefix="1" applyFont="1" applyAlignment="1">
      <alignment horizontal="left" vertical="center" wrapText="1"/>
    </xf>
    <xf numFmtId="0" fontId="80" fillId="13" borderId="0" xfId="33" applyFont="1" applyFill="1" applyAlignment="1">
      <alignment vertical="center" wrapText="1"/>
    </xf>
    <xf numFmtId="3" fontId="80" fillId="13" borderId="0" xfId="33" applyNumberFormat="1" applyFont="1" applyFill="1" applyAlignment="1">
      <alignment vertical="center"/>
    </xf>
    <xf numFmtId="0" fontId="80" fillId="0" borderId="0" xfId="33" applyFont="1" applyAlignment="1">
      <alignment vertical="center" wrapText="1"/>
    </xf>
    <xf numFmtId="3" fontId="80" fillId="0" borderId="0" xfId="33" applyNumberFormat="1" applyFont="1" applyAlignment="1">
      <alignment vertical="center"/>
    </xf>
    <xf numFmtId="0" fontId="80" fillId="2" borderId="0" xfId="33" applyFont="1" applyFill="1" applyAlignment="1">
      <alignment vertical="center" wrapText="1"/>
    </xf>
    <xf numFmtId="3" fontId="80" fillId="2" borderId="0" xfId="33" applyNumberFormat="1" applyFont="1" applyFill="1" applyAlignment="1">
      <alignment vertical="center"/>
    </xf>
    <xf numFmtId="0" fontId="19" fillId="0" borderId="0" xfId="33"/>
    <xf numFmtId="0" fontId="11" fillId="0" borderId="0" xfId="33" applyFont="1" applyAlignment="1">
      <alignment vertical="center" wrapText="1"/>
    </xf>
    <xf numFmtId="3" fontId="11" fillId="0" borderId="0" xfId="33" applyNumberFormat="1" applyFont="1" applyAlignment="1">
      <alignment vertical="center"/>
    </xf>
    <xf numFmtId="0" fontId="4" fillId="0" borderId="0" xfId="33" applyFont="1" applyAlignment="1">
      <alignment wrapText="1"/>
    </xf>
    <xf numFmtId="0" fontId="123" fillId="0" borderId="0" xfId="33" applyFont="1" applyAlignment="1">
      <alignment horizontal="center" wrapText="1"/>
    </xf>
    <xf numFmtId="0" fontId="37" fillId="0" borderId="3" xfId="33" applyFont="1" applyBorder="1" applyAlignment="1">
      <alignment wrapText="1"/>
    </xf>
    <xf numFmtId="0" fontId="4" fillId="0" borderId="0" xfId="33" applyFont="1"/>
    <xf numFmtId="0" fontId="13" fillId="0" borderId="0" xfId="33" applyFont="1" applyAlignment="1">
      <alignment horizontal="left" vertical="center" wrapText="1"/>
    </xf>
    <xf numFmtId="0" fontId="4" fillId="0" borderId="2" xfId="33" applyFont="1" applyBorder="1" applyAlignment="1">
      <alignment horizontal="right" wrapText="1"/>
    </xf>
    <xf numFmtId="0" fontId="123" fillId="0" borderId="0" xfId="33" applyFont="1" applyAlignment="1">
      <alignment horizontal="right" wrapText="1"/>
    </xf>
    <xf numFmtId="0" fontId="4" fillId="0" borderId="3" xfId="33" applyFont="1" applyBorder="1" applyAlignment="1">
      <alignment vertical="center" wrapText="1"/>
    </xf>
    <xf numFmtId="0" fontId="4" fillId="0" borderId="3" xfId="33" applyFont="1" applyBorder="1" applyAlignment="1">
      <alignment vertical="center"/>
    </xf>
    <xf numFmtId="0" fontId="4" fillId="0" borderId="0" xfId="33" applyFont="1" applyAlignment="1">
      <alignment vertical="center"/>
    </xf>
    <xf numFmtId="0" fontId="131" fillId="0" borderId="0" xfId="33" applyFont="1" applyAlignment="1">
      <alignment vertical="center"/>
    </xf>
    <xf numFmtId="3" fontId="4" fillId="0" borderId="0" xfId="33" applyNumberFormat="1" applyFont="1" applyAlignment="1">
      <alignment vertical="center"/>
    </xf>
    <xf numFmtId="9" fontId="131" fillId="0" borderId="0" xfId="35" applyFont="1" applyFill="1" applyBorder="1" applyAlignment="1">
      <alignment vertical="center"/>
    </xf>
    <xf numFmtId="0" fontId="4" fillId="0" borderId="0" xfId="26" quotePrefix="1" applyFont="1" applyAlignment="1">
      <alignment horizontal="left" vertical="center" wrapText="1"/>
    </xf>
    <xf numFmtId="0" fontId="4" fillId="11" borderId="0" xfId="7" applyFont="1" applyFill="1"/>
    <xf numFmtId="3" fontId="4" fillId="11" borderId="0" xfId="7" applyNumberFormat="1" applyFont="1" applyFill="1"/>
    <xf numFmtId="3" fontId="4" fillId="11" borderId="0" xfId="7" applyNumberFormat="1" applyFont="1" applyFill="1" applyAlignment="1">
      <alignment horizontal="right"/>
    </xf>
    <xf numFmtId="3" fontId="127" fillId="0" borderId="0" xfId="33" applyNumberFormat="1" applyFont="1" applyAlignment="1">
      <alignment vertical="center"/>
    </xf>
    <xf numFmtId="0" fontId="4" fillId="0" borderId="0" xfId="33" applyFont="1" applyAlignment="1">
      <alignment vertical="center" wrapText="1"/>
    </xf>
    <xf numFmtId="3" fontId="4" fillId="0" borderId="0" xfId="35" applyNumberFormat="1" applyFont="1" applyBorder="1" applyAlignment="1">
      <alignment vertical="center"/>
    </xf>
    <xf numFmtId="3" fontId="131" fillId="0" borderId="0" xfId="33" applyNumberFormat="1" applyFont="1" applyAlignment="1">
      <alignment vertical="center"/>
    </xf>
    <xf numFmtId="0" fontId="6" fillId="0" borderId="0" xfId="33" applyFont="1" applyAlignment="1">
      <alignment vertical="center" wrapText="1"/>
    </xf>
    <xf numFmtId="3" fontId="6" fillId="0" borderId="0" xfId="33" applyNumberFormat="1" applyFont="1" applyAlignment="1">
      <alignment vertical="center"/>
    </xf>
    <xf numFmtId="0" fontId="6" fillId="0" borderId="0" xfId="33" quotePrefix="1" applyFont="1" applyAlignment="1">
      <alignment horizontal="left" vertical="center"/>
    </xf>
    <xf numFmtId="0" fontId="6" fillId="0" borderId="0" xfId="33" quotePrefix="1" applyFont="1" applyAlignment="1">
      <alignment horizontal="left" vertical="center" wrapText="1"/>
    </xf>
    <xf numFmtId="0" fontId="6" fillId="0" borderId="0" xfId="33" applyFont="1" applyAlignment="1">
      <alignment vertical="center"/>
    </xf>
    <xf numFmtId="3" fontId="7" fillId="11" borderId="0" xfId="7" applyNumberFormat="1" applyFont="1" applyFill="1"/>
    <xf numFmtId="170" fontId="0" fillId="0" borderId="0" xfId="35" applyNumberFormat="1" applyFont="1" applyFill="1" applyAlignment="1">
      <alignment horizontal="right"/>
    </xf>
    <xf numFmtId="0" fontId="131" fillId="0" borderId="0" xfId="33" applyFont="1" applyAlignment="1">
      <alignment vertical="center" wrapText="1"/>
    </xf>
    <xf numFmtId="0" fontId="19" fillId="0" borderId="0" xfId="33" applyAlignment="1">
      <alignment wrapText="1"/>
    </xf>
    <xf numFmtId="1" fontId="76" fillId="2" borderId="1" xfId="6" applyNumberFormat="1" applyFont="1" applyFill="1" applyBorder="1" applyAlignment="1">
      <alignment horizontal="left" vertical="top" wrapText="1"/>
    </xf>
    <xf numFmtId="0" fontId="6" fillId="0" borderId="0" xfId="6" applyFont="1" applyAlignment="1">
      <alignment wrapText="1"/>
    </xf>
    <xf numFmtId="0" fontId="76" fillId="0" borderId="0" xfId="6" applyFont="1" applyAlignment="1">
      <alignment wrapText="1"/>
    </xf>
    <xf numFmtId="0" fontId="6" fillId="0" borderId="0" xfId="6" applyFont="1"/>
    <xf numFmtId="0" fontId="8" fillId="0" borderId="0" xfId="6" applyFont="1"/>
    <xf numFmtId="0" fontId="76" fillId="0" borderId="3" xfId="6" applyFont="1" applyBorder="1" applyAlignment="1">
      <alignment vertical="center" wrapText="1"/>
    </xf>
    <xf numFmtId="0" fontId="76" fillId="0" borderId="3" xfId="6" applyFont="1" applyBorder="1" applyAlignment="1" applyProtection="1">
      <alignment vertical="center"/>
      <protection locked="0"/>
    </xf>
    <xf numFmtId="3" fontId="18" fillId="0" borderId="0" xfId="6" applyNumberFormat="1" applyFont="1" applyAlignment="1" applyProtection="1">
      <alignment vertical="center"/>
      <protection locked="0"/>
    </xf>
    <xf numFmtId="0" fontId="6" fillId="0" borderId="0" xfId="6" applyFont="1" applyAlignment="1">
      <alignment vertical="center"/>
    </xf>
    <xf numFmtId="3" fontId="13" fillId="0" borderId="0" xfId="6" applyNumberFormat="1" applyFont="1" applyAlignment="1" applyProtection="1">
      <alignment horizontal="right" vertical="center"/>
      <protection locked="0"/>
    </xf>
    <xf numFmtId="3" fontId="12" fillId="0" borderId="0" xfId="6" applyNumberFormat="1" applyFont="1" applyAlignment="1" applyProtection="1">
      <alignment vertical="center"/>
      <protection locked="0"/>
    </xf>
    <xf numFmtId="0" fontId="12" fillId="0" borderId="0" xfId="26" applyFont="1" applyAlignment="1">
      <alignment horizontal="left" vertical="center" wrapText="1" indent="1"/>
    </xf>
    <xf numFmtId="3" fontId="12" fillId="0" borderId="0" xfId="6" applyNumberFormat="1" applyFont="1" applyAlignment="1">
      <alignment vertical="center"/>
    </xf>
    <xf numFmtId="0" fontId="12" fillId="0" borderId="0" xfId="26" applyFont="1" applyAlignment="1">
      <alignment horizontal="left" vertical="center" indent="1"/>
    </xf>
    <xf numFmtId="0" fontId="12" fillId="0" borderId="0" xfId="26" applyFont="1" applyAlignment="1">
      <alignment horizontal="left" vertical="center" wrapText="1" indent="3"/>
    </xf>
    <xf numFmtId="3" fontId="13" fillId="0" borderId="0" xfId="0" applyNumberFormat="1" applyFont="1" applyAlignment="1" applyProtection="1">
      <alignment horizontal="right"/>
      <protection locked="0"/>
    </xf>
    <xf numFmtId="166" fontId="6" fillId="0" borderId="0" xfId="6" applyNumberFormat="1" applyFont="1" applyAlignment="1">
      <alignment vertical="center"/>
    </xf>
    <xf numFmtId="170" fontId="6" fillId="0" borderId="0" xfId="1" applyNumberFormat="1" applyFont="1" applyAlignment="1">
      <alignment vertical="center"/>
    </xf>
    <xf numFmtId="0" fontId="14" fillId="4" borderId="0" xfId="6" applyFont="1" applyFill="1" applyAlignment="1">
      <alignment vertical="center" wrapText="1"/>
    </xf>
    <xf numFmtId="3" fontId="13" fillId="4" borderId="0" xfId="6" applyNumberFormat="1" applyFont="1" applyFill="1" applyAlignment="1" applyProtection="1">
      <alignment horizontal="right" vertical="center"/>
      <protection locked="0"/>
    </xf>
    <xf numFmtId="3" fontId="14" fillId="4" borderId="0" xfId="6" applyNumberFormat="1" applyFont="1" applyFill="1" applyAlignment="1" applyProtection="1">
      <alignment horizontal="right" vertical="center"/>
      <protection locked="0"/>
    </xf>
    <xf numFmtId="0" fontId="80" fillId="0" borderId="0" xfId="6" applyFont="1" applyAlignment="1">
      <alignment vertical="center" wrapText="1"/>
    </xf>
    <xf numFmtId="3" fontId="80" fillId="0" borderId="0" xfId="6" applyNumberFormat="1" applyFont="1" applyAlignment="1" applyProtection="1">
      <alignment horizontal="right" vertical="center"/>
      <protection locked="0"/>
    </xf>
    <xf numFmtId="0" fontId="76" fillId="0" borderId="0" xfId="6" applyFont="1" applyAlignment="1">
      <alignment vertical="center" wrapText="1"/>
    </xf>
    <xf numFmtId="0" fontId="12" fillId="0" borderId="0" xfId="26" applyFont="1" applyAlignment="1">
      <alignment vertical="center"/>
    </xf>
    <xf numFmtId="1" fontId="12" fillId="0" borderId="0" xfId="6" applyNumberFormat="1" applyFont="1" applyAlignment="1">
      <alignment vertical="center"/>
    </xf>
    <xf numFmtId="0" fontId="12" fillId="0" borderId="0" xfId="26" quotePrefix="1" applyFont="1" applyAlignment="1">
      <alignment horizontal="left" vertical="center" wrapText="1" indent="1"/>
    </xf>
    <xf numFmtId="170" fontId="6" fillId="0" borderId="0" xfId="1" applyNumberFormat="1" applyFont="1" applyBorder="1" applyAlignment="1">
      <alignment vertical="center"/>
    </xf>
    <xf numFmtId="0" fontId="14" fillId="4" borderId="0" xfId="7" applyFont="1" applyFill="1" applyAlignment="1">
      <alignment vertical="center" wrapText="1"/>
    </xf>
    <xf numFmtId="3" fontId="14" fillId="4" borderId="0" xfId="6" applyNumberFormat="1" applyFont="1" applyFill="1" applyAlignment="1" applyProtection="1">
      <alignment vertical="center"/>
      <protection locked="0"/>
    </xf>
    <xf numFmtId="0" fontId="21" fillId="2" borderId="0" xfId="6" applyFont="1" applyFill="1" applyAlignment="1">
      <alignment vertical="center"/>
    </xf>
    <xf numFmtId="0" fontId="12" fillId="2" borderId="0" xfId="6" quotePrefix="1" applyFont="1" applyFill="1" applyAlignment="1">
      <alignment vertical="center" wrapText="1"/>
    </xf>
    <xf numFmtId="3" fontId="13" fillId="2" borderId="0" xfId="6" applyNumberFormat="1" applyFont="1" applyFill="1" applyAlignment="1" applyProtection="1">
      <alignment horizontal="right" vertical="center"/>
      <protection locked="0"/>
    </xf>
    <xf numFmtId="3" fontId="12" fillId="2" borderId="0" xfId="6" applyNumberFormat="1" applyFont="1" applyFill="1" applyAlignment="1" applyProtection="1">
      <alignment vertical="center"/>
      <protection locked="0"/>
    </xf>
    <xf numFmtId="1" fontId="12" fillId="0" borderId="0" xfId="6" applyNumberFormat="1" applyFont="1" applyAlignment="1" applyProtection="1">
      <alignment vertical="center"/>
      <protection locked="0"/>
    </xf>
    <xf numFmtId="0" fontId="12" fillId="0" borderId="0" xfId="6" applyFont="1" applyAlignment="1">
      <alignment wrapText="1"/>
    </xf>
    <xf numFmtId="1" fontId="4" fillId="2" borderId="1" xfId="6" applyNumberFormat="1" applyFont="1" applyFill="1" applyBorder="1" applyAlignment="1">
      <alignment horizontal="left" vertical="top" wrapText="1"/>
    </xf>
    <xf numFmtId="0" fontId="4" fillId="0" borderId="1" xfId="6" applyFont="1" applyBorder="1" applyAlignment="1">
      <alignment horizontal="center" wrapText="1"/>
    </xf>
    <xf numFmtId="0" fontId="4" fillId="0" borderId="0" xfId="6" applyFont="1" applyAlignment="1">
      <alignment wrapText="1"/>
    </xf>
    <xf numFmtId="0" fontId="4" fillId="0" borderId="2" xfId="6" applyFont="1" applyBorder="1" applyAlignment="1">
      <alignment wrapText="1"/>
    </xf>
    <xf numFmtId="0" fontId="4" fillId="0" borderId="3" xfId="6" applyFont="1" applyBorder="1" applyAlignment="1">
      <alignment vertical="center" wrapText="1"/>
    </xf>
    <xf numFmtId="0" fontId="4" fillId="0" borderId="3" xfId="6" applyFont="1" applyBorder="1" applyAlignment="1" applyProtection="1">
      <alignment vertical="center"/>
      <protection locked="0"/>
    </xf>
    <xf numFmtId="3" fontId="4" fillId="0" borderId="0" xfId="6" applyNumberFormat="1" applyFont="1" applyAlignment="1" applyProtection="1">
      <alignment vertical="center"/>
      <protection locked="0"/>
    </xf>
    <xf numFmtId="0" fontId="4" fillId="0" borderId="0" xfId="6" applyFont="1" applyAlignment="1" applyProtection="1">
      <alignment vertical="center"/>
      <protection locked="0"/>
    </xf>
    <xf numFmtId="3" fontId="6" fillId="0" borderId="0" xfId="6" applyNumberFormat="1" applyFont="1" applyAlignment="1" applyProtection="1">
      <alignment vertical="center"/>
      <protection locked="0"/>
    </xf>
    <xf numFmtId="0" fontId="6" fillId="0" borderId="0" xfId="26" applyFont="1" applyAlignment="1">
      <alignment horizontal="left" vertical="center" wrapText="1" indent="1"/>
    </xf>
    <xf numFmtId="0" fontId="6" fillId="0" borderId="0" xfId="26" applyFont="1" applyAlignment="1">
      <alignment horizontal="left" vertical="center" wrapText="1" indent="3"/>
    </xf>
    <xf numFmtId="3" fontId="6" fillId="0" borderId="0" xfId="0" applyNumberFormat="1" applyFont="1" applyProtection="1">
      <protection locked="0"/>
    </xf>
    <xf numFmtId="0" fontId="7" fillId="11" borderId="0" xfId="6" applyFont="1" applyFill="1" applyAlignment="1">
      <alignment vertical="center" wrapText="1"/>
    </xf>
    <xf numFmtId="3" fontId="7" fillId="11" borderId="0" xfId="6" applyNumberFormat="1" applyFont="1" applyFill="1" applyAlignment="1" applyProtection="1">
      <alignment horizontal="right" vertical="center"/>
      <protection locked="0"/>
    </xf>
    <xf numFmtId="0" fontId="11" fillId="0" borderId="0" xfId="6" applyFont="1" applyAlignment="1">
      <alignment vertical="center" wrapText="1"/>
    </xf>
    <xf numFmtId="3" fontId="11" fillId="0" borderId="0" xfId="6" applyNumberFormat="1" applyFont="1" applyAlignment="1" applyProtection="1">
      <alignment horizontal="right" vertical="center"/>
      <protection locked="0"/>
    </xf>
    <xf numFmtId="0" fontId="4" fillId="0" borderId="0" xfId="6" applyFont="1" applyAlignment="1">
      <alignment vertical="center" wrapText="1"/>
    </xf>
    <xf numFmtId="0" fontId="7" fillId="11" borderId="0" xfId="7" applyFont="1" applyFill="1" applyAlignment="1">
      <alignment vertical="center" wrapText="1"/>
    </xf>
    <xf numFmtId="3" fontId="7" fillId="11" borderId="0" xfId="6" applyNumberFormat="1" applyFont="1" applyFill="1" applyAlignment="1" applyProtection="1">
      <alignment vertical="center"/>
      <protection locked="0"/>
    </xf>
    <xf numFmtId="1" fontId="7" fillId="11" borderId="0" xfId="6" applyNumberFormat="1" applyFont="1" applyFill="1" applyAlignment="1" applyProtection="1">
      <alignment vertical="center"/>
      <protection locked="0"/>
    </xf>
    <xf numFmtId="0" fontId="6" fillId="0" borderId="2" xfId="6" applyFont="1" applyBorder="1"/>
    <xf numFmtId="0" fontId="6" fillId="2" borderId="0" xfId="6" quotePrefix="1" applyFont="1" applyFill="1" applyAlignment="1">
      <alignment vertical="center" wrapText="1"/>
    </xf>
    <xf numFmtId="1" fontId="6" fillId="0" borderId="0" xfId="6" applyNumberFormat="1" applyFont="1" applyAlignment="1" applyProtection="1">
      <alignment vertical="center"/>
      <protection locked="0"/>
    </xf>
    <xf numFmtId="1" fontId="6" fillId="0" borderId="0" xfId="6" applyNumberFormat="1" applyFont="1" applyAlignment="1">
      <alignment vertical="center"/>
    </xf>
    <xf numFmtId="3" fontId="6" fillId="0" borderId="0" xfId="6" applyNumberFormat="1" applyFont="1" applyProtection="1">
      <protection locked="0"/>
    </xf>
    <xf numFmtId="0" fontId="5" fillId="0" borderId="0" xfId="6" applyFont="1"/>
    <xf numFmtId="170" fontId="6" fillId="0" borderId="0" xfId="0" applyNumberFormat="1" applyFont="1"/>
    <xf numFmtId="0" fontId="3" fillId="0" borderId="1" xfId="0" applyFont="1" applyBorder="1" applyAlignment="1">
      <alignment horizontal="center"/>
    </xf>
    <xf numFmtId="3" fontId="4" fillId="0" borderId="0" xfId="28" applyNumberFormat="1" applyFont="1" applyAlignment="1" applyProtection="1">
      <alignment horizontal="right" vertical="center"/>
      <protection locked="0"/>
    </xf>
    <xf numFmtId="1" fontId="4" fillId="0" borderId="0" xfId="28" applyNumberFormat="1" applyFont="1" applyAlignment="1" applyProtection="1">
      <alignment horizontal="right" vertical="center"/>
      <protection locked="0"/>
    </xf>
    <xf numFmtId="170" fontId="6" fillId="0" borderId="0" xfId="0" applyNumberFormat="1" applyFont="1" applyAlignment="1">
      <alignment vertical="center"/>
    </xf>
    <xf numFmtId="0" fontId="7" fillId="4" borderId="1" xfId="28" applyFont="1" applyFill="1" applyBorder="1" applyAlignment="1">
      <alignment vertical="center"/>
    </xf>
    <xf numFmtId="3" fontId="4" fillId="4" borderId="1" xfId="28" applyNumberFormat="1" applyFont="1" applyFill="1" applyBorder="1" applyAlignment="1" applyProtection="1">
      <alignment horizontal="right" vertical="center"/>
      <protection locked="0"/>
    </xf>
    <xf numFmtId="0" fontId="4" fillId="0" borderId="1" xfId="0" applyFont="1" applyBorder="1" applyAlignment="1">
      <alignment horizontal="center"/>
    </xf>
    <xf numFmtId="3" fontId="6" fillId="0" borderId="0" xfId="28" applyNumberFormat="1" applyFont="1" applyAlignment="1">
      <alignment vertical="center"/>
    </xf>
    <xf numFmtId="1" fontId="6" fillId="0" borderId="0" xfId="28" applyNumberFormat="1" applyFont="1" applyAlignment="1">
      <alignment vertical="center"/>
    </xf>
    <xf numFmtId="0" fontId="7" fillId="11" borderId="1" xfId="28" applyFont="1" applyFill="1" applyBorder="1" applyAlignment="1">
      <alignment vertical="center" wrapText="1"/>
    </xf>
    <xf numFmtId="3" fontId="7" fillId="11" borderId="1" xfId="28" applyNumberFormat="1" applyFont="1" applyFill="1" applyBorder="1" applyAlignment="1">
      <alignment vertical="center"/>
    </xf>
    <xf numFmtId="1" fontId="7" fillId="11" borderId="1" xfId="28" applyNumberFormat="1" applyFont="1" applyFill="1" applyBorder="1" applyAlignment="1">
      <alignment vertical="center"/>
    </xf>
    <xf numFmtId="0" fontId="8" fillId="0" borderId="0" xfId="28" applyFont="1" applyAlignment="1">
      <alignment vertical="center"/>
    </xf>
    <xf numFmtId="0" fontId="8" fillId="0" borderId="0" xfId="28" applyFont="1" applyAlignment="1">
      <alignment vertical="center" wrapText="1"/>
    </xf>
    <xf numFmtId="0" fontId="8" fillId="0" borderId="0" xfId="0" applyFont="1"/>
    <xf numFmtId="166" fontId="6" fillId="0" borderId="0" xfId="6" applyNumberFormat="1" applyFont="1"/>
    <xf numFmtId="0" fontId="3" fillId="0" borderId="1" xfId="6" applyFont="1" applyBorder="1" applyAlignment="1">
      <alignment horizontal="left"/>
    </xf>
    <xf numFmtId="0" fontId="76" fillId="0" borderId="1" xfId="6" applyFont="1" applyBorder="1" applyAlignment="1">
      <alignment horizontal="center"/>
    </xf>
    <xf numFmtId="0" fontId="3" fillId="0" borderId="0" xfId="6" applyFont="1" applyAlignment="1">
      <alignment wrapText="1"/>
    </xf>
    <xf numFmtId="0" fontId="3" fillId="0" borderId="2" xfId="6" applyFont="1" applyBorder="1" applyAlignment="1">
      <alignment wrapText="1"/>
    </xf>
    <xf numFmtId="0" fontId="6" fillId="0" borderId="0" xfId="6" applyFont="1" applyAlignment="1">
      <alignment vertical="center" wrapText="1"/>
    </xf>
    <xf numFmtId="3" fontId="6" fillId="0" borderId="3" xfId="6" applyNumberFormat="1" applyFont="1" applyBorder="1" applyAlignment="1" applyProtection="1">
      <alignment vertical="center"/>
      <protection locked="0"/>
    </xf>
    <xf numFmtId="0" fontId="6" fillId="0" borderId="0" xfId="6" quotePrefix="1" applyFont="1" applyAlignment="1">
      <alignment vertical="center" wrapText="1"/>
    </xf>
    <xf numFmtId="9" fontId="8" fillId="0" borderId="0" xfId="1" applyFont="1" applyAlignment="1">
      <alignment vertical="center"/>
    </xf>
    <xf numFmtId="9" fontId="6" fillId="0" borderId="0" xfId="1" applyFont="1" applyAlignment="1">
      <alignment vertical="center"/>
    </xf>
    <xf numFmtId="0" fontId="7" fillId="4" borderId="1" xfId="6" applyFont="1" applyFill="1" applyBorder="1" applyAlignment="1">
      <alignment vertical="center" wrapText="1"/>
    </xf>
    <xf numFmtId="3" fontId="7" fillId="4" borderId="1" xfId="6" applyNumberFormat="1" applyFont="1" applyFill="1" applyBorder="1" applyAlignment="1" applyProtection="1">
      <alignment vertical="center"/>
      <protection locked="0"/>
    </xf>
    <xf numFmtId="3" fontId="6" fillId="0" borderId="0" xfId="6" applyNumberFormat="1" applyFont="1" applyAlignment="1">
      <alignment wrapText="1"/>
    </xf>
    <xf numFmtId="0" fontId="7" fillId="11" borderId="1" xfId="6" applyFont="1" applyFill="1" applyBorder="1" applyAlignment="1">
      <alignment vertical="center" wrapText="1"/>
    </xf>
    <xf numFmtId="3" fontId="7" fillId="11" borderId="1" xfId="6" applyNumberFormat="1" applyFont="1" applyFill="1" applyBorder="1" applyAlignment="1">
      <alignment vertical="center"/>
    </xf>
    <xf numFmtId="0" fontId="3" fillId="0" borderId="1" xfId="0" applyFont="1" applyBorder="1" applyAlignment="1">
      <alignment horizontal="left" vertical="top" wrapText="1"/>
    </xf>
    <xf numFmtId="0" fontId="6" fillId="0" borderId="0" xfId="28" applyFont="1" applyAlignment="1">
      <alignment wrapText="1"/>
    </xf>
    <xf numFmtId="0" fontId="3" fillId="0" borderId="1" xfId="26" applyFont="1" applyBorder="1" applyAlignment="1">
      <alignment vertical="top" wrapText="1"/>
    </xf>
    <xf numFmtId="0" fontId="3" fillId="0" borderId="1" xfId="0" applyFont="1" applyBorder="1" applyAlignment="1">
      <alignment wrapText="1"/>
    </xf>
    <xf numFmtId="0" fontId="3" fillId="0" borderId="1" xfId="26" applyFont="1" applyBorder="1"/>
    <xf numFmtId="0" fontId="3" fillId="0" borderId="2" xfId="26" applyFont="1" applyBorder="1" applyAlignment="1">
      <alignment wrapText="1"/>
    </xf>
    <xf numFmtId="0" fontId="76" fillId="0" borderId="2" xfId="26" applyFont="1" applyBorder="1" applyAlignment="1">
      <alignment horizontal="right" wrapText="1"/>
    </xf>
    <xf numFmtId="3" fontId="12" fillId="0" borderId="0" xfId="26" applyNumberFormat="1" applyFont="1" applyAlignment="1">
      <alignment horizontal="left" wrapText="1"/>
    </xf>
    <xf numFmtId="3" fontId="6" fillId="0" borderId="0" xfId="26" applyNumberFormat="1" applyFont="1" applyAlignment="1" applyProtection="1">
      <alignment horizontal="right"/>
      <protection locked="0"/>
    </xf>
    <xf numFmtId="9" fontId="6" fillId="0" borderId="0" xfId="36" applyFont="1" applyAlignment="1" applyProtection="1">
      <alignment horizontal="right"/>
      <protection locked="0"/>
    </xf>
    <xf numFmtId="3" fontId="12" fillId="0" borderId="0" xfId="26" applyNumberFormat="1" applyFont="1" applyAlignment="1">
      <alignment horizontal="left"/>
    </xf>
    <xf numFmtId="3" fontId="6" fillId="2" borderId="0" xfId="26" applyNumberFormat="1" applyFont="1" applyFill="1" applyAlignment="1" applyProtection="1">
      <alignment horizontal="right"/>
      <protection locked="0"/>
    </xf>
    <xf numFmtId="9" fontId="6" fillId="2" borderId="0" xfId="36" applyFont="1" applyFill="1" applyAlignment="1" applyProtection="1">
      <alignment horizontal="right"/>
      <protection locked="0"/>
    </xf>
    <xf numFmtId="0" fontId="4" fillId="2" borderId="1" xfId="0" applyFont="1" applyFill="1" applyBorder="1" applyAlignment="1">
      <alignment horizontal="left" vertical="top" wrapText="1"/>
    </xf>
    <xf numFmtId="0" fontId="4" fillId="0" borderId="1" xfId="7" applyFont="1" applyBorder="1"/>
    <xf numFmtId="0" fontId="4" fillId="0" borderId="1" xfId="26" applyFont="1" applyBorder="1"/>
    <xf numFmtId="0" fontId="4" fillId="0" borderId="1" xfId="26" applyFont="1" applyBorder="1" applyAlignment="1">
      <alignment wrapText="1"/>
    </xf>
    <xf numFmtId="0" fontId="13" fillId="0" borderId="1" xfId="26" applyFont="1" applyBorder="1" applyAlignment="1">
      <alignment horizontal="right" wrapText="1"/>
    </xf>
    <xf numFmtId="3" fontId="6" fillId="0" borderId="0" xfId="26" applyNumberFormat="1" applyFont="1"/>
    <xf numFmtId="9" fontId="6" fillId="0" borderId="0" xfId="36" applyFont="1"/>
    <xf numFmtId="0" fontId="7" fillId="2" borderId="0" xfId="28" applyFont="1" applyFill="1" applyAlignment="1">
      <alignment vertical="center" wrapText="1"/>
    </xf>
    <xf numFmtId="3" fontId="7" fillId="2" borderId="0" xfId="28" applyNumberFormat="1" applyFont="1" applyFill="1" applyAlignment="1">
      <alignment vertical="center"/>
    </xf>
    <xf numFmtId="9" fontId="7" fillId="2" borderId="0" xfId="37" applyFont="1" applyFill="1"/>
    <xf numFmtId="1" fontId="7" fillId="0" borderId="0" xfId="7" applyNumberFormat="1" applyFont="1"/>
    <xf numFmtId="0" fontId="5" fillId="0" borderId="0" xfId="7" applyFont="1"/>
    <xf numFmtId="0" fontId="90" fillId="0" borderId="0" xfId="26" applyFont="1" applyAlignment="1">
      <alignment horizontal="left" vertical="top" wrapText="1"/>
    </xf>
    <xf numFmtId="0" fontId="90" fillId="0" borderId="0" xfId="26" applyFont="1" applyAlignment="1">
      <alignment vertical="top" wrapText="1"/>
    </xf>
    <xf numFmtId="0" fontId="90" fillId="0" borderId="1" xfId="26" applyFont="1" applyBorder="1" applyAlignment="1">
      <alignment wrapText="1"/>
    </xf>
    <xf numFmtId="0" fontId="90" fillId="0" borderId="1" xfId="26" applyFont="1" applyBorder="1" applyAlignment="1">
      <alignment horizontal="right" wrapText="1"/>
    </xf>
    <xf numFmtId="0" fontId="90" fillId="0" borderId="2" xfId="26" applyFont="1" applyBorder="1" applyAlignment="1">
      <alignment wrapText="1"/>
    </xf>
    <xf numFmtId="9" fontId="90" fillId="0" borderId="2" xfId="36" applyFont="1" applyBorder="1" applyAlignment="1">
      <alignment horizontal="right" wrapText="1"/>
    </xf>
    <xf numFmtId="0" fontId="90" fillId="0" borderId="2" xfId="26" applyFont="1" applyBorder="1" applyAlignment="1">
      <alignment horizontal="right" wrapText="1"/>
    </xf>
    <xf numFmtId="0" fontId="130" fillId="2" borderId="0" xfId="38" applyFont="1" applyFill="1" applyAlignment="1">
      <alignment vertical="top" wrapText="1"/>
    </xf>
    <xf numFmtId="192" fontId="92" fillId="0" borderId="0" xfId="7" applyNumberFormat="1" applyFont="1" applyAlignment="1" applyProtection="1">
      <alignment vertical="top"/>
      <protection locked="0"/>
    </xf>
    <xf numFmtId="0" fontId="130" fillId="2" borderId="0" xfId="38" applyFont="1" applyFill="1" applyAlignment="1">
      <alignment horizontal="left" vertical="top" wrapText="1"/>
    </xf>
    <xf numFmtId="192" fontId="132" fillId="0" borderId="0" xfId="7" applyNumberFormat="1" applyFont="1" applyAlignment="1" applyProtection="1">
      <alignment vertical="top"/>
      <protection locked="0"/>
    </xf>
    <xf numFmtId="0" fontId="130" fillId="0" borderId="0" xfId="38" applyFont="1" applyAlignment="1">
      <alignment vertical="top" wrapText="1"/>
    </xf>
    <xf numFmtId="0" fontId="7" fillId="0" borderId="0" xfId="7" applyFont="1" applyAlignment="1">
      <alignment vertical="top"/>
    </xf>
    <xf numFmtId="0" fontId="14" fillId="0" borderId="0" xfId="7" applyFont="1"/>
    <xf numFmtId="3" fontId="14" fillId="0" borderId="0" xfId="7" applyNumberFormat="1" applyFont="1"/>
    <xf numFmtId="0" fontId="92" fillId="0" borderId="0" xfId="26" applyFont="1" applyAlignment="1">
      <alignment wrapText="1"/>
    </xf>
    <xf numFmtId="0" fontId="92" fillId="0" borderId="2" xfId="26" applyFont="1" applyBorder="1" applyAlignment="1">
      <alignment horizontal="right" wrapText="1"/>
    </xf>
    <xf numFmtId="0" fontId="92" fillId="0" borderId="1" xfId="26" applyFont="1" applyBorder="1" applyAlignment="1">
      <alignment wrapText="1"/>
    </xf>
    <xf numFmtId="9" fontId="92" fillId="0" borderId="2" xfId="36" applyFont="1" applyBorder="1" applyAlignment="1">
      <alignment horizontal="right" wrapText="1"/>
    </xf>
    <xf numFmtId="192" fontId="92" fillId="0" borderId="0" xfId="7" applyNumberFormat="1" applyFont="1" applyAlignment="1">
      <alignment vertical="top"/>
    </xf>
    <xf numFmtId="0" fontId="133" fillId="2" borderId="0" xfId="26" applyFont="1" applyFill="1" applyAlignment="1">
      <alignment vertical="top" wrapText="1"/>
    </xf>
    <xf numFmtId="0" fontId="133" fillId="0" borderId="0" xfId="7" applyFont="1"/>
    <xf numFmtId="0" fontId="90" fillId="0" borderId="2" xfId="33" applyFont="1" applyBorder="1" applyAlignment="1">
      <alignment wrapText="1"/>
    </xf>
    <xf numFmtId="0" fontId="90" fillId="0" borderId="0" xfId="33" applyFont="1"/>
    <xf numFmtId="0" fontId="90" fillId="0" borderId="0" xfId="8" applyFont="1"/>
    <xf numFmtId="0" fontId="3" fillId="0" borderId="0" xfId="8" applyFont="1"/>
    <xf numFmtId="9" fontId="90" fillId="0" borderId="0" xfId="39" applyFont="1" applyFill="1" applyAlignment="1">
      <alignment horizontal="right"/>
    </xf>
    <xf numFmtId="0" fontId="130" fillId="0" borderId="0" xfId="8" applyFont="1"/>
    <xf numFmtId="3" fontId="130" fillId="0" borderId="0" xfId="33" applyNumberFormat="1" applyFont="1" applyAlignment="1">
      <alignment horizontal="right" vertical="center"/>
    </xf>
    <xf numFmtId="9" fontId="92" fillId="0" borderId="0" xfId="35" applyFont="1" applyBorder="1" applyAlignment="1">
      <alignment horizontal="right" vertical="center"/>
    </xf>
    <xf numFmtId="10" fontId="130" fillId="0" borderId="0" xfId="35" applyNumberFormat="1" applyFont="1" applyBorder="1" applyAlignment="1">
      <alignment horizontal="right" vertical="center"/>
    </xf>
    <xf numFmtId="170" fontId="130" fillId="0" borderId="0" xfId="35" applyNumberFormat="1" applyFont="1" applyBorder="1" applyAlignment="1">
      <alignment horizontal="right" vertical="center"/>
    </xf>
    <xf numFmtId="167" fontId="130" fillId="0" borderId="0" xfId="33" applyNumberFormat="1" applyFont="1" applyAlignment="1">
      <alignment horizontal="right" vertical="center"/>
    </xf>
    <xf numFmtId="9" fontId="130" fillId="0" borderId="0" xfId="35" applyFont="1" applyBorder="1" applyAlignment="1">
      <alignment horizontal="right" vertical="center"/>
    </xf>
    <xf numFmtId="3" fontId="130" fillId="0" borderId="0" xfId="33" applyNumberFormat="1" applyFont="1" applyAlignment="1" applyProtection="1">
      <alignment horizontal="right" vertical="center"/>
      <protection locked="0"/>
    </xf>
    <xf numFmtId="9" fontId="130" fillId="0" borderId="0" xfId="35" applyFont="1" applyBorder="1" applyAlignment="1" applyProtection="1">
      <alignment horizontal="right" vertical="center"/>
      <protection locked="0"/>
    </xf>
    <xf numFmtId="0" fontId="92" fillId="0" borderId="0" xfId="33" applyFont="1"/>
    <xf numFmtId="0" fontId="6" fillId="2" borderId="0" xfId="33" applyFont="1" applyFill="1"/>
    <xf numFmtId="0" fontId="92" fillId="0" borderId="2" xfId="33" applyFont="1" applyBorder="1"/>
    <xf numFmtId="0" fontId="92" fillId="0" borderId="2" xfId="33" applyFont="1" applyBorder="1" applyAlignment="1">
      <alignment horizontal="right" wrapText="1"/>
    </xf>
    <xf numFmtId="9" fontId="92" fillId="0" borderId="2" xfId="35" applyFont="1" applyBorder="1" applyAlignment="1">
      <alignment horizontal="right" wrapText="1"/>
    </xf>
    <xf numFmtId="10" fontId="92" fillId="0" borderId="2" xfId="35" applyNumberFormat="1" applyFont="1" applyBorder="1" applyAlignment="1">
      <alignment horizontal="right" wrapText="1"/>
    </xf>
    <xf numFmtId="170" fontId="92" fillId="0" borderId="2" xfId="35" applyNumberFormat="1" applyFont="1" applyBorder="1" applyAlignment="1">
      <alignment horizontal="right" wrapText="1"/>
    </xf>
    <xf numFmtId="167" fontId="92" fillId="0" borderId="2" xfId="33" applyNumberFormat="1" applyFont="1" applyBorder="1" applyAlignment="1">
      <alignment horizontal="right" wrapText="1"/>
    </xf>
    <xf numFmtId="0" fontId="92" fillId="0" borderId="2" xfId="33" applyFont="1" applyBorder="1" applyAlignment="1">
      <alignment horizontal="left" wrapText="1"/>
    </xf>
    <xf numFmtId="0" fontId="14" fillId="0" borderId="0" xfId="33" applyFont="1"/>
    <xf numFmtId="0" fontId="7" fillId="0" borderId="0" xfId="33" applyFont="1"/>
    <xf numFmtId="0" fontId="3" fillId="0" borderId="1" xfId="33" applyFont="1" applyBorder="1" applyAlignment="1">
      <alignment horizontal="left" vertical="top" wrapText="1"/>
    </xf>
    <xf numFmtId="0" fontId="76" fillId="0" borderId="0" xfId="33" applyFont="1"/>
    <xf numFmtId="0" fontId="76" fillId="0" borderId="0" xfId="33" applyFont="1" applyAlignment="1">
      <alignment horizontal="right"/>
    </xf>
    <xf numFmtId="9" fontId="76" fillId="0" borderId="0" xfId="35" applyFont="1" applyAlignment="1">
      <alignment horizontal="right"/>
    </xf>
    <xf numFmtId="10" fontId="76" fillId="0" borderId="0" xfId="35" applyNumberFormat="1" applyFont="1" applyAlignment="1">
      <alignment horizontal="right"/>
    </xf>
    <xf numFmtId="170" fontId="76" fillId="0" borderId="0" xfId="35" applyNumberFormat="1" applyFont="1" applyAlignment="1">
      <alignment horizontal="right"/>
    </xf>
    <xf numFmtId="167" fontId="76" fillId="0" borderId="0" xfId="33" applyNumberFormat="1" applyFont="1" applyAlignment="1">
      <alignment horizontal="right"/>
    </xf>
    <xf numFmtId="3" fontId="6" fillId="0" borderId="0" xfId="33" applyNumberFormat="1" applyFont="1" applyAlignment="1" applyProtection="1">
      <alignment horizontal="right" vertical="center"/>
      <protection locked="0"/>
    </xf>
    <xf numFmtId="3" fontId="12" fillId="0" borderId="0" xfId="33" applyNumberFormat="1" applyFont="1" applyAlignment="1" applyProtection="1">
      <alignment horizontal="right" vertical="center"/>
      <protection locked="0"/>
    </xf>
    <xf numFmtId="9" fontId="12" fillId="0" borderId="0" xfId="35" applyFont="1" applyBorder="1" applyAlignment="1" applyProtection="1">
      <alignment horizontal="right" vertical="center"/>
      <protection locked="0"/>
    </xf>
    <xf numFmtId="10" fontId="12" fillId="0" borderId="0" xfId="35" applyNumberFormat="1" applyFont="1" applyBorder="1" applyAlignment="1" applyProtection="1">
      <alignment horizontal="right" vertical="center"/>
      <protection locked="0"/>
    </xf>
    <xf numFmtId="170" fontId="12" fillId="0" borderId="0" xfId="35" applyNumberFormat="1" applyFont="1" applyBorder="1" applyAlignment="1" applyProtection="1">
      <alignment horizontal="right" vertical="center"/>
      <protection locked="0"/>
    </xf>
    <xf numFmtId="167" fontId="12" fillId="0" borderId="0" xfId="33" applyNumberFormat="1" applyFont="1" applyAlignment="1" applyProtection="1">
      <alignment horizontal="right" vertical="center"/>
      <protection locked="0"/>
    </xf>
    <xf numFmtId="3" fontId="12" fillId="0" borderId="0" xfId="33" applyNumberFormat="1" applyFont="1" applyAlignment="1">
      <alignment horizontal="right" vertical="center"/>
    </xf>
    <xf numFmtId="10" fontId="14" fillId="0" borderId="0" xfId="33" applyNumberFormat="1" applyFont="1"/>
    <xf numFmtId="170" fontId="14" fillId="0" borderId="0" xfId="33" applyNumberFormat="1" applyFont="1"/>
    <xf numFmtId="0" fontId="92" fillId="0" borderId="1" xfId="33" applyFont="1" applyBorder="1" applyAlignment="1">
      <alignment horizontal="left" wrapText="1"/>
    </xf>
    <xf numFmtId="0" fontId="92" fillId="0" borderId="1" xfId="33" applyFont="1" applyBorder="1" applyAlignment="1">
      <alignment horizontal="right" wrapText="1"/>
    </xf>
    <xf numFmtId="9" fontId="92" fillId="0" borderId="1" xfId="35" applyFont="1" applyBorder="1" applyAlignment="1">
      <alignment horizontal="right" wrapText="1"/>
    </xf>
    <xf numFmtId="10" fontId="92" fillId="0" borderId="1" xfId="35" applyNumberFormat="1" applyFont="1" applyBorder="1" applyAlignment="1">
      <alignment horizontal="right" wrapText="1"/>
    </xf>
    <xf numFmtId="170" fontId="92" fillId="0" borderId="1" xfId="35" applyNumberFormat="1" applyFont="1" applyBorder="1" applyAlignment="1">
      <alignment horizontal="right" wrapText="1"/>
    </xf>
    <xf numFmtId="167" fontId="92" fillId="0" borderId="1" xfId="33" applyNumberFormat="1" applyFont="1" applyBorder="1" applyAlignment="1">
      <alignment horizontal="right" wrapText="1"/>
    </xf>
    <xf numFmtId="0" fontId="13" fillId="0" borderId="0" xfId="8" applyFont="1"/>
    <xf numFmtId="0" fontId="13" fillId="0" borderId="0" xfId="33" applyFont="1"/>
    <xf numFmtId="0" fontId="12" fillId="0" borderId="0" xfId="8" applyFont="1"/>
    <xf numFmtId="9" fontId="12" fillId="0" borderId="0" xfId="35" applyFont="1" applyBorder="1" applyAlignment="1">
      <alignment horizontal="right" vertical="center"/>
    </xf>
    <xf numFmtId="10" fontId="12" fillId="0" borderId="0" xfId="35" applyNumberFormat="1" applyFont="1" applyBorder="1" applyAlignment="1">
      <alignment horizontal="right" vertical="center"/>
    </xf>
    <xf numFmtId="170" fontId="12" fillId="0" borderId="0" xfId="35" applyNumberFormat="1" applyFont="1" applyBorder="1" applyAlignment="1">
      <alignment horizontal="right" vertical="center"/>
    </xf>
    <xf numFmtId="167" fontId="12" fillId="0" borderId="0" xfId="33" applyNumberFormat="1" applyFont="1" applyAlignment="1">
      <alignment horizontal="right" vertical="center"/>
    </xf>
    <xf numFmtId="0" fontId="90" fillId="0" borderId="0" xfId="33" applyFont="1" applyAlignment="1">
      <alignment horizontal="right"/>
    </xf>
    <xf numFmtId="9" fontId="90" fillId="0" borderId="0" xfId="35" applyFont="1" applyAlignment="1">
      <alignment horizontal="right"/>
    </xf>
    <xf numFmtId="10" fontId="90" fillId="0" borderId="0" xfId="35" applyNumberFormat="1" applyFont="1" applyAlignment="1">
      <alignment horizontal="right"/>
    </xf>
    <xf numFmtId="170" fontId="90" fillId="0" borderId="0" xfId="35" applyNumberFormat="1" applyFont="1" applyAlignment="1">
      <alignment horizontal="right"/>
    </xf>
    <xf numFmtId="167" fontId="90" fillId="0" borderId="0" xfId="33" applyNumberFormat="1" applyFont="1" applyAlignment="1">
      <alignment horizontal="right"/>
    </xf>
    <xf numFmtId="0" fontId="130" fillId="0" borderId="0" xfId="33" applyFont="1"/>
    <xf numFmtId="10" fontId="130" fillId="0" borderId="0" xfId="35" applyNumberFormat="1" applyFont="1" applyBorder="1" applyAlignment="1" applyProtection="1">
      <alignment horizontal="right" vertical="center"/>
      <protection locked="0"/>
    </xf>
    <xf numFmtId="170" fontId="130" fillId="0" borderId="0" xfId="35" applyNumberFormat="1" applyFont="1" applyBorder="1" applyAlignment="1" applyProtection="1">
      <alignment horizontal="right" vertical="center"/>
      <protection locked="0"/>
    </xf>
    <xf numFmtId="167" fontId="130" fillId="0" borderId="0" xfId="33" applyNumberFormat="1" applyFont="1" applyAlignment="1" applyProtection="1">
      <alignment horizontal="right" vertical="center"/>
      <protection locked="0"/>
    </xf>
    <xf numFmtId="9" fontId="130" fillId="0" borderId="0" xfId="35" applyFont="1" applyFill="1" applyBorder="1" applyAlignment="1" applyProtection="1">
      <alignment horizontal="right" vertical="center"/>
      <protection locked="0"/>
    </xf>
    <xf numFmtId="0" fontId="133" fillId="4" borderId="1" xfId="33" applyFont="1" applyFill="1" applyBorder="1"/>
    <xf numFmtId="3" fontId="133" fillId="4" borderId="1" xfId="33" applyNumberFormat="1" applyFont="1" applyFill="1" applyBorder="1" applyAlignment="1" applyProtection="1">
      <alignment horizontal="right" vertical="center"/>
      <protection locked="0"/>
    </xf>
    <xf numFmtId="9" fontId="133" fillId="4" borderId="1" xfId="35" applyFont="1" applyFill="1" applyBorder="1" applyAlignment="1" applyProtection="1">
      <alignment horizontal="right" vertical="center"/>
      <protection locked="0"/>
    </xf>
    <xf numFmtId="10" fontId="133" fillId="4" borderId="1" xfId="35" applyNumberFormat="1" applyFont="1" applyFill="1" applyBorder="1" applyAlignment="1" applyProtection="1">
      <alignment horizontal="right" vertical="center"/>
      <protection locked="0"/>
    </xf>
    <xf numFmtId="170" fontId="133" fillId="4" borderId="1" xfId="35" applyNumberFormat="1" applyFont="1" applyFill="1" applyBorder="1" applyAlignment="1" applyProtection="1">
      <alignment horizontal="right" vertical="center"/>
      <protection locked="0"/>
    </xf>
    <xf numFmtId="167" fontId="133" fillId="4" borderId="1" xfId="33" applyNumberFormat="1" applyFont="1" applyFill="1" applyBorder="1" applyAlignment="1" applyProtection="1">
      <alignment horizontal="right" vertical="center"/>
      <protection locked="0"/>
    </xf>
    <xf numFmtId="0" fontId="134" fillId="0" borderId="0" xfId="33" applyFont="1"/>
    <xf numFmtId="3" fontId="134" fillId="0" borderId="0" xfId="33" applyNumberFormat="1" applyFont="1" applyAlignment="1">
      <alignment horizontal="right" vertical="center"/>
    </xf>
    <xf numFmtId="9" fontId="134" fillId="0" borderId="0" xfId="35" applyFont="1" applyFill="1" applyBorder="1" applyAlignment="1">
      <alignment horizontal="right" vertical="center"/>
    </xf>
    <xf numFmtId="10" fontId="134" fillId="0" borderId="0" xfId="35" applyNumberFormat="1" applyFont="1" applyFill="1" applyBorder="1" applyAlignment="1">
      <alignment horizontal="right" vertical="center"/>
    </xf>
    <xf numFmtId="170" fontId="134" fillId="0" borderId="0" xfId="35" applyNumberFormat="1" applyFont="1" applyFill="1" applyBorder="1" applyAlignment="1">
      <alignment horizontal="right" vertical="center"/>
    </xf>
    <xf numFmtId="167" fontId="134" fillId="0" borderId="0" xfId="33" applyNumberFormat="1" applyFont="1" applyAlignment="1">
      <alignment horizontal="right" vertical="center"/>
    </xf>
    <xf numFmtId="0" fontId="134" fillId="0" borderId="0" xfId="33" applyFont="1" applyAlignment="1">
      <alignment horizontal="right"/>
    </xf>
    <xf numFmtId="9" fontId="134" fillId="0" borderId="0" xfId="35" applyFont="1" applyBorder="1" applyAlignment="1">
      <alignment horizontal="right"/>
    </xf>
    <xf numFmtId="10" fontId="134" fillId="0" borderId="0" xfId="35" applyNumberFormat="1" applyFont="1" applyBorder="1" applyAlignment="1">
      <alignment horizontal="right"/>
    </xf>
    <xf numFmtId="170" fontId="134" fillId="0" borderId="0" xfId="35" applyNumberFormat="1" applyFont="1" applyBorder="1" applyAlignment="1">
      <alignment horizontal="right"/>
    </xf>
    <xf numFmtId="167" fontId="134" fillId="0" borderId="0" xfId="33" applyNumberFormat="1" applyFont="1" applyAlignment="1">
      <alignment horizontal="right"/>
    </xf>
    <xf numFmtId="3" fontId="92" fillId="0" borderId="0" xfId="33" applyNumberFormat="1" applyFont="1" applyAlignment="1" applyProtection="1">
      <alignment horizontal="right" vertical="center"/>
      <protection locked="0"/>
    </xf>
    <xf numFmtId="170" fontId="92" fillId="0" borderId="0" xfId="35" applyNumberFormat="1" applyFont="1" applyBorder="1" applyAlignment="1" applyProtection="1">
      <alignment horizontal="right" vertical="center"/>
      <protection locked="0"/>
    </xf>
    <xf numFmtId="9" fontId="6" fillId="0" borderId="0" xfId="33" applyNumberFormat="1" applyFont="1"/>
    <xf numFmtId="0" fontId="133" fillId="4" borderId="0" xfId="33" applyFont="1" applyFill="1"/>
    <xf numFmtId="3" fontId="133" fillId="4" borderId="0" xfId="33" applyNumberFormat="1" applyFont="1" applyFill="1" applyAlignment="1" applyProtection="1">
      <alignment horizontal="right" vertical="center"/>
      <protection locked="0"/>
    </xf>
    <xf numFmtId="9" fontId="133" fillId="4" borderId="0" xfId="35" applyFont="1" applyFill="1" applyBorder="1" applyAlignment="1" applyProtection="1">
      <alignment horizontal="right" vertical="center"/>
      <protection locked="0"/>
    </xf>
    <xf numFmtId="10" fontId="133" fillId="4" borderId="0" xfId="35" applyNumberFormat="1" applyFont="1" applyFill="1" applyBorder="1" applyAlignment="1" applyProtection="1">
      <alignment horizontal="right" vertical="center"/>
      <protection locked="0"/>
    </xf>
    <xf numFmtId="3" fontId="92" fillId="4" borderId="0" xfId="33" applyNumberFormat="1" applyFont="1" applyFill="1" applyAlignment="1" applyProtection="1">
      <alignment horizontal="right" vertical="center"/>
      <protection locked="0"/>
    </xf>
    <xf numFmtId="170" fontId="92" fillId="4" borderId="0" xfId="35" applyNumberFormat="1" applyFont="1" applyFill="1" applyBorder="1" applyAlignment="1" applyProtection="1">
      <alignment horizontal="right" vertical="center"/>
      <protection locked="0"/>
    </xf>
    <xf numFmtId="167" fontId="133" fillId="4" borderId="0" xfId="33" applyNumberFormat="1" applyFont="1" applyFill="1" applyAlignment="1" applyProtection="1">
      <alignment horizontal="right" vertical="center"/>
      <protection locked="0"/>
    </xf>
    <xf numFmtId="3" fontId="92" fillId="0" borderId="0" xfId="33" applyNumberFormat="1" applyFont="1" applyAlignment="1">
      <alignment horizontal="right" vertical="center"/>
    </xf>
    <xf numFmtId="170" fontId="92" fillId="0" borderId="0" xfId="35" applyNumberFormat="1" applyFont="1" applyFill="1" applyBorder="1" applyAlignment="1">
      <alignment horizontal="right" vertical="center"/>
    </xf>
    <xf numFmtId="0" fontId="149" fillId="0" borderId="0" xfId="8" applyFont="1"/>
    <xf numFmtId="9" fontId="134" fillId="0" borderId="0" xfId="35" applyFont="1" applyAlignment="1">
      <alignment horizontal="right"/>
    </xf>
    <xf numFmtId="10" fontId="134" fillId="0" borderId="0" xfId="35" applyNumberFormat="1" applyFont="1" applyAlignment="1">
      <alignment horizontal="right"/>
    </xf>
    <xf numFmtId="0" fontId="92" fillId="0" borderId="0" xfId="33" applyFont="1" applyAlignment="1">
      <alignment horizontal="right"/>
    </xf>
    <xf numFmtId="170" fontId="92" fillId="0" borderId="0" xfId="35" applyNumberFormat="1" applyFont="1" applyAlignment="1">
      <alignment horizontal="right"/>
    </xf>
    <xf numFmtId="0" fontId="133" fillId="0" borderId="0" xfId="33" applyFont="1"/>
    <xf numFmtId="10" fontId="133" fillId="0" borderId="0" xfId="33" applyNumberFormat="1" applyFont="1"/>
    <xf numFmtId="170" fontId="92" fillId="0" borderId="0" xfId="33" applyNumberFormat="1" applyFont="1"/>
    <xf numFmtId="3" fontId="133" fillId="0" borderId="0" xfId="33" applyNumberFormat="1" applyFont="1" applyAlignment="1" applyProtection="1">
      <alignment horizontal="right" vertical="center"/>
      <protection locked="0"/>
    </xf>
    <xf numFmtId="9" fontId="133" fillId="0" borderId="0" xfId="35" applyFont="1" applyFill="1" applyBorder="1" applyAlignment="1" applyProtection="1">
      <alignment horizontal="right" vertical="center"/>
      <protection locked="0"/>
    </xf>
    <xf numFmtId="10" fontId="133" fillId="0" borderId="0" xfId="35" applyNumberFormat="1" applyFont="1" applyFill="1" applyBorder="1" applyAlignment="1" applyProtection="1">
      <alignment horizontal="right" vertical="center"/>
      <protection locked="0"/>
    </xf>
    <xf numFmtId="170" fontId="92" fillId="0" borderId="0" xfId="35" applyNumberFormat="1" applyFont="1" applyFill="1" applyBorder="1" applyAlignment="1" applyProtection="1">
      <alignment horizontal="right" vertical="center"/>
      <protection locked="0"/>
    </xf>
    <xf numFmtId="167" fontId="133" fillId="0" borderId="0" xfId="33" applyNumberFormat="1" applyFont="1" applyAlignment="1" applyProtection="1">
      <alignment horizontal="right" vertical="center"/>
      <protection locked="0"/>
    </xf>
    <xf numFmtId="0" fontId="6" fillId="0" borderId="0" xfId="33" applyFont="1" applyAlignment="1">
      <alignment horizontal="left"/>
    </xf>
    <xf numFmtId="10" fontId="92" fillId="0" borderId="0" xfId="1" applyNumberFormat="1" applyFont="1" applyFill="1" applyBorder="1" applyAlignment="1">
      <alignment horizontal="right" vertical="center"/>
    </xf>
    <xf numFmtId="170" fontId="92" fillId="0" borderId="0" xfId="35" applyNumberFormat="1" applyFont="1" applyBorder="1" applyAlignment="1">
      <alignment horizontal="right"/>
    </xf>
    <xf numFmtId="170" fontId="133" fillId="0" borderId="0" xfId="33" applyNumberFormat="1" applyFont="1"/>
    <xf numFmtId="170" fontId="134" fillId="0" borderId="0" xfId="35" applyNumberFormat="1" applyFont="1" applyAlignment="1">
      <alignment horizontal="right"/>
    </xf>
    <xf numFmtId="170" fontId="133" fillId="4" borderId="0" xfId="35" applyNumberFormat="1" applyFont="1" applyFill="1" applyBorder="1" applyAlignment="1" applyProtection="1">
      <alignment horizontal="right" vertical="center"/>
      <protection locked="0"/>
    </xf>
    <xf numFmtId="0" fontId="92" fillId="0" borderId="2" xfId="33" applyFont="1" applyBorder="1" applyAlignment="1">
      <alignment horizontal="left" vertical="top"/>
    </xf>
    <xf numFmtId="0" fontId="92" fillId="0" borderId="2" xfId="33" applyFont="1" applyBorder="1" applyAlignment="1">
      <alignment horizontal="right" vertical="top" wrapText="1"/>
    </xf>
    <xf numFmtId="9" fontId="92" fillId="0" borderId="2" xfId="35" applyFont="1" applyBorder="1" applyAlignment="1">
      <alignment horizontal="right" vertical="top" wrapText="1"/>
    </xf>
    <xf numFmtId="10" fontId="92" fillId="0" borderId="2" xfId="35" applyNumberFormat="1" applyFont="1" applyBorder="1" applyAlignment="1">
      <alignment horizontal="right" vertical="top" wrapText="1"/>
    </xf>
    <xf numFmtId="170" fontId="92" fillId="0" borderId="2" xfId="35" applyNumberFormat="1" applyFont="1" applyBorder="1" applyAlignment="1">
      <alignment horizontal="right" vertical="top" wrapText="1"/>
    </xf>
    <xf numFmtId="167" fontId="92" fillId="0" borderId="2" xfId="33" applyNumberFormat="1" applyFont="1" applyBorder="1" applyAlignment="1">
      <alignment horizontal="right" vertical="top" wrapText="1"/>
    </xf>
    <xf numFmtId="0" fontId="92" fillId="0" borderId="0" xfId="8" applyFont="1"/>
    <xf numFmtId="9" fontId="92" fillId="0" borderId="0" xfId="35" applyFont="1" applyAlignment="1">
      <alignment horizontal="right"/>
    </xf>
    <xf numFmtId="10" fontId="92" fillId="0" borderId="0" xfId="35" applyNumberFormat="1" applyFont="1" applyAlignment="1">
      <alignment horizontal="right"/>
    </xf>
    <xf numFmtId="167" fontId="92" fillId="0" borderId="0" xfId="33" applyNumberFormat="1" applyFont="1" applyAlignment="1">
      <alignment horizontal="right"/>
    </xf>
    <xf numFmtId="9" fontId="92" fillId="0" borderId="0" xfId="35" applyFont="1" applyFill="1" applyBorder="1" applyAlignment="1" applyProtection="1">
      <alignment horizontal="right" vertical="center"/>
      <protection locked="0"/>
    </xf>
    <xf numFmtId="10" fontId="92" fillId="0" borderId="0" xfId="35" applyNumberFormat="1" applyFont="1" applyFill="1" applyBorder="1" applyAlignment="1" applyProtection="1">
      <alignment horizontal="right" vertical="center"/>
      <protection locked="0"/>
    </xf>
    <xf numFmtId="167" fontId="92" fillId="0" borderId="0" xfId="33" applyNumberFormat="1" applyFont="1" applyAlignment="1" applyProtection="1">
      <alignment horizontal="right" vertical="center"/>
      <protection locked="0"/>
    </xf>
    <xf numFmtId="9" fontId="92" fillId="0" borderId="0" xfId="35" applyFont="1" applyFill="1" applyBorder="1" applyAlignment="1">
      <alignment horizontal="right" vertical="center"/>
    </xf>
    <xf numFmtId="10" fontId="92" fillId="0" borderId="0" xfId="35" applyNumberFormat="1" applyFont="1" applyFill="1" applyBorder="1" applyAlignment="1">
      <alignment horizontal="right" vertical="center"/>
    </xf>
    <xf numFmtId="167" fontId="92" fillId="0" borderId="0" xfId="33" applyNumberFormat="1" applyFont="1" applyAlignment="1">
      <alignment horizontal="right" vertical="center"/>
    </xf>
    <xf numFmtId="0" fontId="92" fillId="0" borderId="0" xfId="33" applyFont="1" applyAlignment="1" applyProtection="1">
      <alignment horizontal="right"/>
      <protection locked="0"/>
    </xf>
    <xf numFmtId="9" fontId="92" fillId="0" borderId="0" xfId="35" applyFont="1" applyAlignment="1" applyProtection="1">
      <alignment horizontal="right"/>
      <protection locked="0"/>
    </xf>
    <xf numFmtId="10" fontId="92" fillId="0" borderId="0" xfId="35" applyNumberFormat="1" applyFont="1" applyAlignment="1" applyProtection="1">
      <alignment horizontal="right"/>
      <protection locked="0"/>
    </xf>
    <xf numFmtId="170" fontId="92" fillId="0" borderId="0" xfId="35" applyNumberFormat="1" applyFont="1" applyAlignment="1" applyProtection="1">
      <alignment horizontal="right"/>
      <protection locked="0"/>
    </xf>
    <xf numFmtId="167" fontId="92" fillId="0" borderId="0" xfId="33" applyNumberFormat="1" applyFont="1" applyAlignment="1" applyProtection="1">
      <alignment horizontal="right"/>
      <protection locked="0"/>
    </xf>
    <xf numFmtId="0" fontId="152" fillId="0" borderId="0" xfId="8" applyFont="1"/>
    <xf numFmtId="10" fontId="92" fillId="0" borderId="0" xfId="35" applyNumberFormat="1" applyFont="1" applyBorder="1" applyAlignment="1">
      <alignment horizontal="right" vertical="center"/>
    </xf>
    <xf numFmtId="170" fontId="92" fillId="0" borderId="0" xfId="35" applyNumberFormat="1" applyFont="1" applyBorder="1" applyAlignment="1">
      <alignment horizontal="right" vertical="center"/>
    </xf>
    <xf numFmtId="10" fontId="92" fillId="0" borderId="0" xfId="33" applyNumberFormat="1" applyFont="1"/>
    <xf numFmtId="0" fontId="92" fillId="0" borderId="1" xfId="33" applyFont="1" applyBorder="1" applyAlignment="1">
      <alignment horizontal="left" vertical="top"/>
    </xf>
    <xf numFmtId="0" fontId="92" fillId="0" borderId="1" xfId="33" applyFont="1" applyBorder="1" applyAlignment="1">
      <alignment horizontal="right" vertical="top" wrapText="1"/>
    </xf>
    <xf numFmtId="9" fontId="92" fillId="0" borderId="1" xfId="35" applyFont="1" applyBorder="1" applyAlignment="1">
      <alignment horizontal="right" vertical="top" wrapText="1"/>
    </xf>
    <xf numFmtId="10" fontId="92" fillId="0" borderId="1" xfId="35" applyNumberFormat="1" applyFont="1" applyBorder="1" applyAlignment="1">
      <alignment horizontal="right" vertical="top" wrapText="1"/>
    </xf>
    <xf numFmtId="170" fontId="92" fillId="0" borderId="1" xfId="35" applyNumberFormat="1" applyFont="1" applyBorder="1" applyAlignment="1">
      <alignment horizontal="right" vertical="top" wrapText="1"/>
    </xf>
    <xf numFmtId="167" fontId="92" fillId="0" borderId="1" xfId="33" applyNumberFormat="1" applyFont="1" applyBorder="1" applyAlignment="1">
      <alignment horizontal="right" vertical="top" wrapText="1"/>
    </xf>
    <xf numFmtId="3" fontId="92" fillId="0" borderId="0" xfId="33" applyNumberFormat="1" applyFont="1" applyAlignment="1">
      <alignment horizontal="right"/>
    </xf>
    <xf numFmtId="0" fontId="93" fillId="0" borderId="0" xfId="33" applyFont="1" applyAlignment="1">
      <alignment horizontal="right" vertical="top" wrapText="1"/>
    </xf>
    <xf numFmtId="10" fontId="93" fillId="0" borderId="0" xfId="35" applyNumberFormat="1" applyFont="1" applyBorder="1" applyAlignment="1">
      <alignment horizontal="right" vertical="top" wrapText="1"/>
    </xf>
    <xf numFmtId="170" fontId="93" fillId="0" borderId="0" xfId="35" applyNumberFormat="1" applyFont="1" applyBorder="1" applyAlignment="1">
      <alignment horizontal="right" vertical="top" wrapText="1"/>
    </xf>
    <xf numFmtId="167" fontId="93" fillId="0" borderId="0" xfId="33" applyNumberFormat="1" applyFont="1" applyAlignment="1">
      <alignment horizontal="right" vertical="top" wrapText="1"/>
    </xf>
    <xf numFmtId="9" fontId="93" fillId="0" borderId="0" xfId="35" applyFont="1" applyBorder="1" applyAlignment="1">
      <alignment horizontal="right" vertical="top" wrapText="1"/>
    </xf>
    <xf numFmtId="3" fontId="3" fillId="0" borderId="2" xfId="8" applyNumberFormat="1" applyFont="1" applyBorder="1"/>
    <xf numFmtId="3" fontId="3" fillId="0" borderId="2" xfId="8" applyNumberFormat="1" applyFont="1" applyBorder="1" applyAlignment="1">
      <alignment horizontal="right"/>
    </xf>
    <xf numFmtId="3" fontId="3" fillId="0" borderId="2" xfId="8" applyNumberFormat="1" applyFont="1" applyBorder="1" applyAlignment="1">
      <alignment horizontal="right" wrapText="1"/>
    </xf>
    <xf numFmtId="3" fontId="3" fillId="0" borderId="0" xfId="8" applyNumberFormat="1" applyFont="1"/>
    <xf numFmtId="3" fontId="3" fillId="0" borderId="0" xfId="8" applyNumberFormat="1" applyFont="1" applyProtection="1">
      <protection locked="0"/>
    </xf>
    <xf numFmtId="3" fontId="6" fillId="0" borderId="0" xfId="8" applyNumberFormat="1" applyFont="1"/>
    <xf numFmtId="3" fontId="6" fillId="0" borderId="0" xfId="8" applyNumberFormat="1" applyFont="1" applyProtection="1">
      <protection locked="0"/>
    </xf>
    <xf numFmtId="4" fontId="6" fillId="0" borderId="0" xfId="8" applyNumberFormat="1" applyFont="1"/>
    <xf numFmtId="3" fontId="7" fillId="4" borderId="1" xfId="8" applyNumberFormat="1" applyFont="1" applyFill="1" applyBorder="1"/>
    <xf numFmtId="0" fontId="4" fillId="2" borderId="1" xfId="33" applyFont="1" applyFill="1" applyBorder="1" applyAlignment="1">
      <alignment horizontal="left" vertical="top" wrapText="1"/>
    </xf>
    <xf numFmtId="0" fontId="4" fillId="0" borderId="1" xfId="33" applyFont="1" applyBorder="1" applyAlignment="1">
      <alignment horizontal="right" vertical="top" wrapText="1"/>
    </xf>
    <xf numFmtId="9" fontId="4" fillId="0" borderId="1" xfId="35" applyFont="1" applyBorder="1" applyAlignment="1">
      <alignment horizontal="right" vertical="top" wrapText="1"/>
    </xf>
    <xf numFmtId="3" fontId="4" fillId="0" borderId="2" xfId="8" applyNumberFormat="1" applyFont="1" applyBorder="1"/>
    <xf numFmtId="3" fontId="4" fillId="0" borderId="2" xfId="8" applyNumberFormat="1" applyFont="1" applyBorder="1" applyAlignment="1">
      <alignment horizontal="right"/>
    </xf>
    <xf numFmtId="3" fontId="4" fillId="0" borderId="2" xfId="8" applyNumberFormat="1" applyFont="1" applyBorder="1" applyAlignment="1">
      <alignment horizontal="right" wrapText="1"/>
    </xf>
    <xf numFmtId="3" fontId="4" fillId="0" borderId="0" xfId="8" applyNumberFormat="1" applyFont="1"/>
    <xf numFmtId="3" fontId="7" fillId="11" borderId="1" xfId="8" applyNumberFormat="1" applyFont="1" applyFill="1" applyBorder="1"/>
    <xf numFmtId="3" fontId="20" fillId="0" borderId="0" xfId="28" applyNumberFormat="1" applyFont="1"/>
    <xf numFmtId="3" fontId="19" fillId="0" borderId="0" xfId="28" applyNumberFormat="1" applyFont="1"/>
    <xf numFmtId="3" fontId="93" fillId="0" borderId="0" xfId="28" applyNumberFormat="1" applyFont="1" applyAlignment="1" applyProtection="1">
      <alignment horizontal="left" vertical="top" wrapText="1"/>
      <protection locked="0"/>
    </xf>
    <xf numFmtId="3" fontId="3" fillId="0" borderId="2" xfId="7" applyNumberFormat="1" applyFont="1" applyBorder="1" applyAlignment="1">
      <alignment horizontal="center" wrapText="1"/>
    </xf>
    <xf numFmtId="3" fontId="8" fillId="0" borderId="0" xfId="28" applyNumberFormat="1" applyFont="1"/>
    <xf numFmtId="3" fontId="3" fillId="0" borderId="2" xfId="28" applyNumberFormat="1" applyFont="1" applyBorder="1" applyAlignment="1">
      <alignment wrapText="1"/>
    </xf>
    <xf numFmtId="3" fontId="3" fillId="0" borderId="2" xfId="7" applyNumberFormat="1" applyFont="1" applyBorder="1" applyAlignment="1">
      <alignment horizontal="right" wrapText="1"/>
    </xf>
    <xf numFmtId="192" fontId="19" fillId="0" borderId="0" xfId="6" applyNumberFormat="1" applyFont="1" applyProtection="1">
      <protection locked="0"/>
    </xf>
    <xf numFmtId="3" fontId="95" fillId="0" borderId="0" xfId="33" applyNumberFormat="1" applyFont="1" applyAlignment="1">
      <alignment horizontal="left" vertical="top"/>
    </xf>
    <xf numFmtId="3" fontId="95" fillId="0" borderId="0" xfId="33" applyNumberFormat="1" applyFont="1" applyAlignment="1">
      <alignment horizontal="right" vertical="top" indent="1"/>
    </xf>
    <xf numFmtId="3" fontId="95" fillId="0" borderId="0" xfId="28" applyNumberFormat="1" applyFont="1"/>
    <xf numFmtId="192" fontId="95" fillId="0" borderId="0" xfId="6" applyNumberFormat="1" applyFont="1" applyAlignment="1">
      <alignment horizontal="right" indent="1"/>
    </xf>
    <xf numFmtId="166" fontId="19" fillId="0" borderId="0" xfId="28" applyNumberFormat="1" applyFont="1"/>
    <xf numFmtId="3" fontId="6" fillId="0" borderId="0" xfId="28" applyNumberFormat="1" applyFont="1" applyAlignment="1">
      <alignment wrapText="1"/>
    </xf>
    <xf numFmtId="3" fontId="29" fillId="2" borderId="2" xfId="28" applyNumberFormat="1" applyFont="1" applyFill="1" applyBorder="1" applyAlignment="1">
      <alignment wrapText="1"/>
    </xf>
    <xf numFmtId="3" fontId="29" fillId="0" borderId="2" xfId="7" applyNumberFormat="1" applyFont="1" applyBorder="1" applyAlignment="1">
      <alignment horizontal="right" wrapText="1"/>
    </xf>
    <xf numFmtId="3" fontId="19" fillId="0" borderId="0" xfId="28" applyNumberFormat="1" applyFont="1" applyAlignment="1">
      <alignment wrapText="1"/>
    </xf>
    <xf numFmtId="3" fontId="95" fillId="0" borderId="0" xfId="6" applyNumberFormat="1" applyFont="1" applyAlignment="1">
      <alignment horizontal="right" indent="1"/>
    </xf>
    <xf numFmtId="3" fontId="13" fillId="0" borderId="0" xfId="28" applyNumberFormat="1" applyFont="1" applyAlignment="1">
      <alignment wrapText="1"/>
    </xf>
    <xf numFmtId="3" fontId="4" fillId="0" borderId="0" xfId="8" applyNumberFormat="1" applyFont="1" applyAlignment="1">
      <alignment wrapText="1"/>
    </xf>
    <xf numFmtId="3" fontId="12" fillId="0" borderId="0" xfId="28" applyNumberFormat="1" applyFont="1" applyAlignment="1">
      <alignment wrapText="1"/>
    </xf>
    <xf numFmtId="3" fontId="31" fillId="0" borderId="0" xfId="28" applyNumberFormat="1" applyFont="1"/>
    <xf numFmtId="3" fontId="3" fillId="0" borderId="1" xfId="3" applyNumberFormat="1" applyFont="1" applyBorder="1" applyAlignment="1">
      <alignment vertical="top" wrapText="1"/>
    </xf>
    <xf numFmtId="9" fontId="3" fillId="0" borderId="1" xfId="1" applyFont="1" applyFill="1" applyBorder="1" applyAlignment="1" applyProtection="1">
      <alignment vertical="top" wrapText="1"/>
    </xf>
    <xf numFmtId="0" fontId="3" fillId="0" borderId="0" xfId="7" applyFont="1" applyAlignment="1">
      <alignment horizontal="right" wrapText="1"/>
    </xf>
    <xf numFmtId="0" fontId="3" fillId="0" borderId="3" xfId="7" applyFont="1" applyBorder="1" applyAlignment="1">
      <alignment vertical="center"/>
    </xf>
    <xf numFmtId="0" fontId="3" fillId="0" borderId="3" xfId="7" applyFont="1" applyBorder="1" applyAlignment="1" applyProtection="1">
      <alignment vertical="center" wrapText="1"/>
      <protection locked="0"/>
    </xf>
    <xf numFmtId="0" fontId="6" fillId="0" borderId="0" xfId="7" applyFont="1" applyAlignment="1">
      <alignment vertical="center"/>
    </xf>
    <xf numFmtId="3" fontId="4" fillId="0" borderId="0" xfId="7" applyNumberFormat="1" applyFont="1" applyAlignment="1" applyProtection="1">
      <alignment vertical="center" wrapText="1"/>
      <protection locked="0"/>
    </xf>
    <xf numFmtId="9" fontId="4" fillId="0" borderId="0" xfId="40" applyFont="1" applyBorder="1" applyAlignment="1" applyProtection="1">
      <alignment vertical="center" wrapText="1"/>
      <protection locked="0"/>
    </xf>
    <xf numFmtId="0" fontId="7" fillId="0" borderId="2" xfId="7" applyFont="1" applyBorder="1"/>
    <xf numFmtId="3" fontId="7" fillId="0" borderId="2" xfId="7" applyNumberFormat="1" applyFont="1" applyBorder="1"/>
    <xf numFmtId="0" fontId="33" fillId="0" borderId="0" xfId="7" applyFont="1"/>
    <xf numFmtId="3" fontId="33" fillId="0" borderId="0" xfId="7" applyNumberFormat="1" applyFont="1"/>
    <xf numFmtId="0" fontId="7" fillId="4" borderId="0" xfId="7" applyFont="1" applyFill="1" applyAlignment="1">
      <alignment vertical="center"/>
    </xf>
    <xf numFmtId="0" fontId="11" fillId="0" borderId="0" xfId="7" applyFont="1" applyAlignment="1">
      <alignment vertical="center"/>
    </xf>
    <xf numFmtId="3" fontId="6" fillId="0" borderId="0" xfId="7" applyNumberFormat="1" applyFont="1" applyAlignment="1" applyProtection="1">
      <alignment vertical="center" wrapText="1"/>
      <protection locked="0"/>
    </xf>
    <xf numFmtId="3" fontId="6" fillId="0" borderId="0" xfId="7" applyNumberFormat="1" applyFont="1" applyAlignment="1" applyProtection="1">
      <alignment horizontal="right"/>
      <protection locked="0"/>
    </xf>
    <xf numFmtId="9" fontId="6" fillId="0" borderId="0" xfId="40" applyFont="1" applyAlignment="1" applyProtection="1">
      <alignment horizontal="right"/>
      <protection locked="0"/>
    </xf>
    <xf numFmtId="9" fontId="6" fillId="0" borderId="0" xfId="1" applyFont="1" applyAlignment="1" applyProtection="1">
      <alignment horizontal="right"/>
      <protection locked="0"/>
    </xf>
    <xf numFmtId="0" fontId="3" fillId="0" borderId="0" xfId="7" applyFont="1" applyAlignment="1">
      <alignment vertical="center"/>
    </xf>
    <xf numFmtId="9" fontId="6" fillId="0" borderId="0" xfId="40" applyFont="1" applyBorder="1" applyAlignment="1" applyProtection="1">
      <alignment vertical="center" wrapText="1"/>
      <protection locked="0"/>
    </xf>
    <xf numFmtId="0" fontId="6" fillId="0" borderId="0" xfId="7" applyFont="1" applyAlignment="1">
      <alignment vertical="center" wrapText="1"/>
    </xf>
    <xf numFmtId="0" fontId="4" fillId="0" borderId="0" xfId="7" applyFont="1" applyAlignment="1">
      <alignment vertical="center"/>
    </xf>
    <xf numFmtId="9" fontId="4" fillId="0" borderId="0" xfId="40" applyFont="1" applyFill="1" applyBorder="1" applyAlignment="1" applyProtection="1">
      <alignment vertical="center" wrapText="1"/>
      <protection locked="0"/>
    </xf>
    <xf numFmtId="3" fontId="7" fillId="4" borderId="0" xfId="7" applyNumberFormat="1" applyFont="1" applyFill="1" applyAlignment="1" applyProtection="1">
      <alignment vertical="center" wrapText="1"/>
      <protection locked="0"/>
    </xf>
    <xf numFmtId="9" fontId="7" fillId="4" borderId="0" xfId="40" applyFont="1" applyFill="1" applyBorder="1" applyAlignment="1" applyProtection="1">
      <alignment vertical="center" wrapText="1"/>
      <protection locked="0"/>
    </xf>
    <xf numFmtId="0" fontId="7" fillId="4" borderId="1" xfId="7" applyFont="1" applyFill="1" applyBorder="1" applyAlignment="1">
      <alignment vertical="center"/>
    </xf>
    <xf numFmtId="3" fontId="7" fillId="4" borderId="1" xfId="7" applyNumberFormat="1" applyFont="1" applyFill="1" applyBorder="1" applyAlignment="1" applyProtection="1">
      <alignment vertical="center" wrapText="1"/>
      <protection locked="0"/>
    </xf>
    <xf numFmtId="9" fontId="7" fillId="4" borderId="1" xfId="40" applyFont="1" applyFill="1" applyBorder="1" applyAlignment="1" applyProtection="1">
      <alignment vertical="center" wrapText="1"/>
      <protection locked="0"/>
    </xf>
    <xf numFmtId="9" fontId="4" fillId="0" borderId="1" xfId="1" applyFont="1" applyFill="1" applyBorder="1" applyAlignment="1" applyProtection="1">
      <alignment vertical="top" wrapText="1"/>
    </xf>
    <xf numFmtId="0" fontId="4" fillId="0" borderId="0" xfId="7" applyFont="1" applyAlignment="1">
      <alignment horizontal="right" wrapText="1"/>
    </xf>
    <xf numFmtId="0" fontId="4" fillId="0" borderId="3" xfId="7" applyFont="1" applyBorder="1" applyAlignment="1">
      <alignment vertical="center"/>
    </xf>
    <xf numFmtId="0" fontId="4" fillId="0" borderId="3" xfId="7" applyFont="1" applyBorder="1" applyAlignment="1">
      <alignment vertical="center" wrapText="1"/>
    </xf>
    <xf numFmtId="3" fontId="4" fillId="0" borderId="0" xfId="7" applyNumberFormat="1" applyFont="1" applyAlignment="1">
      <alignment vertical="center" wrapText="1"/>
    </xf>
    <xf numFmtId="9" fontId="4" fillId="0" borderId="0" xfId="40" applyFont="1" applyBorder="1" applyAlignment="1" applyProtection="1">
      <alignment vertical="center" wrapText="1"/>
    </xf>
    <xf numFmtId="0" fontId="7" fillId="11" borderId="0" xfId="7" applyFont="1" applyFill="1" applyAlignment="1">
      <alignment vertical="center"/>
    </xf>
    <xf numFmtId="3" fontId="7" fillId="11" borderId="0" xfId="7" applyNumberFormat="1" applyFont="1" applyFill="1" applyAlignment="1">
      <alignment vertical="center" wrapText="1"/>
    </xf>
    <xf numFmtId="9" fontId="7" fillId="11" borderId="0" xfId="40" applyFont="1" applyFill="1" applyBorder="1" applyAlignment="1" applyProtection="1">
      <alignment vertical="center" wrapText="1"/>
    </xf>
    <xf numFmtId="9" fontId="4" fillId="0" borderId="0" xfId="40" applyFont="1" applyAlignment="1" applyProtection="1">
      <alignment horizontal="right"/>
    </xf>
    <xf numFmtId="9" fontId="4" fillId="0" borderId="0" xfId="1" applyFont="1" applyAlignment="1" applyProtection="1">
      <alignment horizontal="right"/>
    </xf>
    <xf numFmtId="9" fontId="4" fillId="0" borderId="0" xfId="40" applyFont="1" applyFill="1" applyBorder="1" applyAlignment="1" applyProtection="1">
      <alignment vertical="center" wrapText="1"/>
    </xf>
    <xf numFmtId="0" fontId="3" fillId="0" borderId="2" xfId="7" applyFont="1" applyBorder="1" applyAlignment="1">
      <alignment horizontal="right" wrapText="1"/>
    </xf>
    <xf numFmtId="0" fontId="6" fillId="0" borderId="0" xfId="7" applyFont="1"/>
    <xf numFmtId="3" fontId="6" fillId="0" borderId="0" xfId="7" applyNumberFormat="1" applyFont="1" applyAlignment="1">
      <alignment horizontal="right"/>
    </xf>
    <xf numFmtId="0" fontId="7" fillId="4" borderId="0" xfId="7" applyFont="1" applyFill="1"/>
    <xf numFmtId="3" fontId="7" fillId="4" borderId="0" xfId="7" applyNumberFormat="1" applyFont="1" applyFill="1" applyAlignment="1">
      <alignment horizontal="right"/>
    </xf>
    <xf numFmtId="9" fontId="6" fillId="0" borderId="0" xfId="1" applyFont="1" applyBorder="1" applyAlignment="1">
      <alignment horizontal="right"/>
    </xf>
    <xf numFmtId="0" fontId="7" fillId="4" borderId="1" xfId="7" applyFont="1" applyFill="1" applyBorder="1"/>
    <xf numFmtId="3" fontId="7" fillId="4" borderId="1" xfId="7" applyNumberFormat="1" applyFont="1" applyFill="1" applyBorder="1" applyAlignment="1">
      <alignment horizontal="right"/>
    </xf>
    <xf numFmtId="0" fontId="11" fillId="0" borderId="0" xfId="7" applyFont="1"/>
    <xf numFmtId="3" fontId="11" fillId="0" borderId="0" xfId="7" applyNumberFormat="1" applyFont="1" applyAlignment="1">
      <alignment horizontal="right"/>
    </xf>
    <xf numFmtId="0" fontId="12" fillId="0" borderId="0" xfId="33" applyFont="1" applyAlignment="1">
      <alignment horizontal="left" vertical="top"/>
    </xf>
    <xf numFmtId="0" fontId="4" fillId="2" borderId="2" xfId="7" applyFont="1" applyFill="1" applyBorder="1"/>
    <xf numFmtId="0" fontId="4" fillId="0" borderId="2" xfId="7" applyFont="1" applyBorder="1" applyAlignment="1">
      <alignment horizontal="right" wrapText="1"/>
    </xf>
    <xf numFmtId="0" fontId="7" fillId="11" borderId="1" xfId="7" applyFont="1" applyFill="1" applyBorder="1"/>
    <xf numFmtId="3" fontId="7" fillId="11" borderId="1" xfId="7" applyNumberFormat="1" applyFont="1" applyFill="1" applyBorder="1" applyAlignment="1">
      <alignment horizontal="right"/>
    </xf>
    <xf numFmtId="0" fontId="3" fillId="0" borderId="2" xfId="33" applyFont="1" applyBorder="1" applyAlignment="1">
      <alignment wrapText="1"/>
    </xf>
    <xf numFmtId="0" fontId="3" fillId="0" borderId="2" xfId="33" applyFont="1" applyBorder="1" applyAlignment="1">
      <alignment horizontal="right" wrapText="1"/>
    </xf>
    <xf numFmtId="0" fontId="34" fillId="0" borderId="0" xfId="33" applyFont="1"/>
    <xf numFmtId="0" fontId="3" fillId="0" borderId="0" xfId="33" applyFont="1"/>
    <xf numFmtId="0" fontId="3" fillId="0" borderId="0" xfId="33" applyFont="1" applyAlignment="1">
      <alignment horizontal="right"/>
    </xf>
    <xf numFmtId="3" fontId="4" fillId="0" borderId="0" xfId="33" applyNumberFormat="1" applyFont="1" applyAlignment="1">
      <alignment horizontal="right"/>
    </xf>
    <xf numFmtId="3" fontId="8" fillId="0" borderId="0" xfId="33" applyNumberFormat="1" applyFont="1" applyAlignment="1">
      <alignment horizontal="right"/>
    </xf>
    <xf numFmtId="3" fontId="15" fillId="14" borderId="0" xfId="33" applyNumberFormat="1" applyFont="1" applyFill="1" applyAlignment="1">
      <alignment horizontal="right"/>
    </xf>
    <xf numFmtId="3" fontId="8" fillId="0" borderId="0" xfId="0" applyNumberFormat="1" applyFont="1" applyAlignment="1">
      <alignment horizontal="right"/>
    </xf>
    <xf numFmtId="3" fontId="15" fillId="14" borderId="0" xfId="0" applyNumberFormat="1" applyFont="1" applyFill="1" applyAlignment="1">
      <alignment horizontal="right"/>
    </xf>
    <xf numFmtId="170" fontId="6" fillId="0" borderId="0" xfId="33" applyNumberFormat="1" applyFont="1"/>
    <xf numFmtId="3" fontId="4" fillId="0" borderId="0" xfId="33" applyNumberFormat="1" applyFont="1" applyAlignment="1" applyProtection="1">
      <alignment vertical="center" wrapText="1"/>
      <protection locked="0"/>
    </xf>
    <xf numFmtId="3" fontId="8" fillId="0" borderId="0" xfId="0" applyNumberFormat="1" applyFont="1" applyAlignment="1" applyProtection="1">
      <alignment vertical="center" wrapText="1"/>
      <protection locked="0"/>
    </xf>
    <xf numFmtId="0" fontId="7" fillId="4" borderId="0" xfId="33" applyFont="1" applyFill="1"/>
    <xf numFmtId="3" fontId="7" fillId="4" borderId="0" xfId="33" applyNumberFormat="1" applyFont="1" applyFill="1" applyAlignment="1">
      <alignment horizontal="right"/>
    </xf>
    <xf numFmtId="3" fontId="8" fillId="4" borderId="0" xfId="0" applyNumberFormat="1" applyFont="1" applyFill="1" applyAlignment="1">
      <alignment horizontal="right"/>
    </xf>
    <xf numFmtId="3" fontId="15" fillId="0" borderId="0" xfId="0" applyNumberFormat="1" applyFont="1" applyAlignment="1">
      <alignment horizontal="right"/>
    </xf>
    <xf numFmtId="0" fontId="6" fillId="0" borderId="0" xfId="33" applyFont="1" applyAlignment="1">
      <alignment wrapText="1"/>
    </xf>
    <xf numFmtId="0" fontId="7" fillId="4" borderId="1" xfId="33" applyFont="1" applyFill="1" applyBorder="1"/>
    <xf numFmtId="3" fontId="7" fillId="4" borderId="1" xfId="33" applyNumberFormat="1" applyFont="1" applyFill="1" applyBorder="1" applyAlignment="1">
      <alignment horizontal="right"/>
    </xf>
    <xf numFmtId="3" fontId="8" fillId="4" borderId="1" xfId="0" applyNumberFormat="1" applyFont="1" applyFill="1" applyBorder="1" applyAlignment="1">
      <alignment horizontal="right"/>
    </xf>
    <xf numFmtId="3" fontId="15" fillId="14" borderId="1" xfId="0" applyNumberFormat="1" applyFont="1" applyFill="1" applyBorder="1" applyAlignment="1">
      <alignment horizontal="right"/>
    </xf>
    <xf numFmtId="0" fontId="11" fillId="0" borderId="0" xfId="33" applyFont="1"/>
    <xf numFmtId="3" fontId="11" fillId="0" borderId="0" xfId="33" applyNumberFormat="1" applyFont="1" applyAlignment="1">
      <alignment horizontal="right"/>
    </xf>
    <xf numFmtId="0" fontId="4" fillId="0" borderId="2" xfId="33" applyFont="1" applyBorder="1" applyAlignment="1">
      <alignment wrapText="1"/>
    </xf>
    <xf numFmtId="0" fontId="4" fillId="0" borderId="0" xfId="33" applyFont="1" applyAlignment="1">
      <alignment horizontal="right"/>
    </xf>
    <xf numFmtId="165" fontId="6" fillId="0" borderId="0" xfId="32" applyFont="1"/>
    <xf numFmtId="0" fontId="7" fillId="11" borderId="0" xfId="33" applyFont="1" applyFill="1"/>
    <xf numFmtId="3" fontId="7" fillId="11" borderId="0" xfId="33" applyNumberFormat="1" applyFont="1" applyFill="1" applyAlignment="1">
      <alignment horizontal="right"/>
    </xf>
    <xf numFmtId="0" fontId="7" fillId="11" borderId="1" xfId="33" applyFont="1" applyFill="1" applyBorder="1"/>
    <xf numFmtId="3" fontId="7" fillId="11" borderId="1" xfId="33" applyNumberFormat="1" applyFont="1" applyFill="1" applyBorder="1" applyAlignment="1">
      <alignment horizontal="right"/>
    </xf>
    <xf numFmtId="0" fontId="7" fillId="2" borderId="0" xfId="7" applyFont="1" applyFill="1"/>
    <xf numFmtId="3" fontId="3" fillId="2" borderId="2" xfId="7" applyNumberFormat="1" applyFont="1" applyFill="1" applyBorder="1"/>
    <xf numFmtId="186" fontId="3" fillId="2" borderId="2" xfId="7" quotePrefix="1" applyNumberFormat="1" applyFont="1" applyFill="1" applyBorder="1" applyAlignment="1">
      <alignment horizontal="right" wrapText="1"/>
    </xf>
    <xf numFmtId="3" fontId="3" fillId="0" borderId="0" xfId="7" applyNumberFormat="1" applyFont="1" applyAlignment="1">
      <alignment vertical="top"/>
    </xf>
    <xf numFmtId="3" fontId="3" fillId="0" borderId="0" xfId="7" applyNumberFormat="1" applyFont="1" applyAlignment="1">
      <alignment horizontal="right" vertical="top"/>
    </xf>
    <xf numFmtId="3" fontId="6" fillId="0" borderId="0" xfId="7" applyNumberFormat="1" applyFont="1" applyAlignment="1">
      <alignment vertical="top"/>
    </xf>
    <xf numFmtId="3" fontId="6" fillId="0" borderId="0" xfId="7" applyNumberFormat="1" applyFont="1" applyAlignment="1">
      <alignment horizontal="right" vertical="top"/>
    </xf>
    <xf numFmtId="170" fontId="6" fillId="0" borderId="0" xfId="40" applyNumberFormat="1" applyFont="1" applyFill="1" applyBorder="1" applyAlignment="1">
      <alignment horizontal="right" vertical="top"/>
    </xf>
    <xf numFmtId="3" fontId="6" fillId="0" borderId="0" xfId="7" applyNumberFormat="1" applyFont="1" applyAlignment="1">
      <alignment vertical="top" wrapText="1"/>
    </xf>
    <xf numFmtId="3" fontId="4" fillId="0" borderId="0" xfId="7" applyNumberFormat="1" applyFont="1" applyAlignment="1">
      <alignment vertical="top"/>
    </xf>
    <xf numFmtId="3" fontId="7" fillId="4" borderId="0" xfId="7" applyNumberFormat="1" applyFont="1" applyFill="1" applyAlignment="1">
      <alignment vertical="top"/>
    </xf>
    <xf numFmtId="3" fontId="7" fillId="4" borderId="0" xfId="7" applyNumberFormat="1" applyFont="1" applyFill="1" applyAlignment="1">
      <alignment horizontal="right" vertical="top"/>
    </xf>
    <xf numFmtId="9" fontId="6" fillId="0" borderId="0" xfId="7" applyNumberFormat="1" applyFont="1" applyAlignment="1">
      <alignment horizontal="right" vertical="top"/>
    </xf>
    <xf numFmtId="3" fontId="11" fillId="0" borderId="0" xfId="7" applyNumberFormat="1" applyFont="1" applyAlignment="1">
      <alignment vertical="top"/>
    </xf>
    <xf numFmtId="193" fontId="6" fillId="0" borderId="0" xfId="7" applyNumberFormat="1" applyFont="1" applyAlignment="1">
      <alignment horizontal="right" vertical="top"/>
    </xf>
    <xf numFmtId="170" fontId="11" fillId="0" borderId="0" xfId="40" applyNumberFormat="1" applyFont="1" applyFill="1" applyBorder="1" applyAlignment="1">
      <alignment horizontal="right" vertical="top"/>
    </xf>
    <xf numFmtId="3" fontId="7" fillId="4" borderId="1" xfId="7" applyNumberFormat="1" applyFont="1" applyFill="1" applyBorder="1" applyAlignment="1">
      <alignment vertical="top"/>
    </xf>
    <xf numFmtId="3" fontId="7" fillId="4" borderId="1" xfId="7" applyNumberFormat="1" applyFont="1" applyFill="1" applyBorder="1" applyAlignment="1">
      <alignment horizontal="right" vertical="top"/>
    </xf>
    <xf numFmtId="3" fontId="11" fillId="0" borderId="0" xfId="7" applyNumberFormat="1" applyFont="1" applyAlignment="1">
      <alignment horizontal="right" vertical="top"/>
    </xf>
    <xf numFmtId="9" fontId="11" fillId="0" borderId="0" xfId="7" applyNumberFormat="1" applyFont="1" applyAlignment="1">
      <alignment horizontal="right" vertical="top"/>
    </xf>
    <xf numFmtId="3" fontId="12" fillId="0" borderId="0" xfId="7" applyNumberFormat="1" applyFont="1" applyAlignment="1">
      <alignment vertical="top"/>
    </xf>
    <xf numFmtId="0" fontId="12" fillId="0" borderId="0" xfId="7" applyFont="1" applyAlignment="1">
      <alignment vertical="top" wrapText="1"/>
    </xf>
    <xf numFmtId="3" fontId="4" fillId="2" borderId="2" xfId="7" applyNumberFormat="1" applyFont="1" applyFill="1" applyBorder="1"/>
    <xf numFmtId="186" fontId="4" fillId="2" borderId="2" xfId="7" quotePrefix="1" applyNumberFormat="1" applyFont="1" applyFill="1" applyBorder="1" applyAlignment="1">
      <alignment horizontal="right" wrapText="1"/>
    </xf>
    <xf numFmtId="3" fontId="7" fillId="11" borderId="0" xfId="7" applyNumberFormat="1" applyFont="1" applyFill="1" applyAlignment="1">
      <alignment vertical="top"/>
    </xf>
    <xf numFmtId="3" fontId="7" fillId="11" borderId="0" xfId="7" applyNumberFormat="1" applyFont="1" applyFill="1" applyAlignment="1">
      <alignment horizontal="right" vertical="top"/>
    </xf>
    <xf numFmtId="170" fontId="7" fillId="11" borderId="0" xfId="40" applyNumberFormat="1" applyFont="1" applyFill="1" applyBorder="1" applyAlignment="1">
      <alignment horizontal="right" vertical="top"/>
    </xf>
    <xf numFmtId="9" fontId="6" fillId="0" borderId="0" xfId="1" applyFont="1" applyFill="1" applyBorder="1" applyAlignment="1">
      <alignment horizontal="right" vertical="top"/>
    </xf>
    <xf numFmtId="3" fontId="7" fillId="11" borderId="1" xfId="7" applyNumberFormat="1" applyFont="1" applyFill="1" applyBorder="1" applyAlignment="1">
      <alignment vertical="top"/>
    </xf>
    <xf numFmtId="3" fontId="7" fillId="11" borderId="1" xfId="7" applyNumberFormat="1" applyFont="1" applyFill="1" applyBorder="1" applyAlignment="1">
      <alignment horizontal="right" vertical="top"/>
    </xf>
    <xf numFmtId="0" fontId="7" fillId="0" borderId="0" xfId="7" applyFont="1" applyAlignment="1">
      <alignment wrapText="1"/>
    </xf>
    <xf numFmtId="0" fontId="5" fillId="0" borderId="0" xfId="26" applyFont="1"/>
    <xf numFmtId="0" fontId="67" fillId="0" borderId="0" xfId="7" applyFont="1"/>
    <xf numFmtId="9" fontId="11" fillId="0" borderId="2" xfId="36" applyFont="1" applyBorder="1" applyAlignment="1">
      <alignment horizontal="right" wrapText="1"/>
    </xf>
    <xf numFmtId="9" fontId="3" fillId="0" borderId="2" xfId="36" applyFont="1" applyBorder="1" applyAlignment="1">
      <alignment horizontal="right" wrapText="1"/>
    </xf>
    <xf numFmtId="1" fontId="3" fillId="0" borderId="2" xfId="36" applyNumberFormat="1" applyFont="1" applyBorder="1" applyAlignment="1">
      <alignment horizontal="right" wrapText="1"/>
    </xf>
    <xf numFmtId="1" fontId="4" fillId="0" borderId="2" xfId="36" applyNumberFormat="1" applyFont="1" applyBorder="1" applyAlignment="1">
      <alignment horizontal="right" wrapText="1"/>
    </xf>
    <xf numFmtId="3" fontId="6" fillId="0" borderId="0" xfId="26" applyNumberFormat="1" applyFont="1" applyAlignment="1">
      <alignment horizontal="left" vertical="top"/>
    </xf>
    <xf numFmtId="170" fontId="7" fillId="0" borderId="0" xfId="37" applyNumberFormat="1" applyFont="1"/>
    <xf numFmtId="170" fontId="7" fillId="0" borderId="0" xfId="37" applyNumberFormat="1" applyFont="1" applyBorder="1"/>
    <xf numFmtId="0" fontId="153" fillId="0" borderId="0" xfId="7" applyFont="1"/>
    <xf numFmtId="170" fontId="67" fillId="0" borderId="0" xfId="7" applyNumberFormat="1" applyFont="1"/>
    <xf numFmtId="0" fontId="154" fillId="0" borderId="0" xfId="7" applyFont="1"/>
    <xf numFmtId="0" fontId="76" fillId="0" borderId="0" xfId="7" applyFont="1" applyAlignment="1">
      <alignment horizontal="left" wrapText="1"/>
    </xf>
    <xf numFmtId="0" fontId="76" fillId="0" borderId="0" xfId="7" applyFont="1" applyAlignment="1">
      <alignment wrapText="1"/>
    </xf>
    <xf numFmtId="9" fontId="76" fillId="0" borderId="0" xfId="40" applyFont="1" applyAlignment="1">
      <alignment horizontal="center"/>
    </xf>
    <xf numFmtId="0" fontId="76" fillId="0" borderId="2" xfId="7" applyFont="1" applyBorder="1" applyAlignment="1">
      <alignment horizontal="centerContinuous"/>
    </xf>
    <xf numFmtId="0" fontId="76" fillId="0" borderId="2" xfId="7" applyFont="1" applyBorder="1" applyAlignment="1">
      <alignment horizontal="left" wrapText="1"/>
    </xf>
    <xf numFmtId="0" fontId="76" fillId="0" borderId="2" xfId="7" applyFont="1" applyBorder="1" applyAlignment="1">
      <alignment wrapText="1"/>
    </xf>
    <xf numFmtId="9" fontId="76" fillId="0" borderId="2" xfId="40" applyFont="1" applyBorder="1" applyAlignment="1">
      <alignment horizontal="right"/>
    </xf>
    <xf numFmtId="15" fontId="76" fillId="0" borderId="2" xfId="7" quotePrefix="1" applyNumberFormat="1" applyFont="1" applyBorder="1" applyAlignment="1">
      <alignment horizontal="right" wrapText="1"/>
    </xf>
    <xf numFmtId="15" fontId="13" fillId="0" borderId="2" xfId="7" quotePrefix="1" applyNumberFormat="1" applyFont="1" applyBorder="1" applyAlignment="1">
      <alignment horizontal="right" wrapText="1"/>
    </xf>
    <xf numFmtId="3" fontId="76" fillId="0" borderId="0" xfId="7" applyNumberFormat="1" applyFont="1" applyAlignment="1">
      <alignment horizontal="left" vertical="top" wrapText="1"/>
    </xf>
    <xf numFmtId="3" fontId="76" fillId="0" borderId="0" xfId="7" applyNumberFormat="1" applyFont="1" applyAlignment="1">
      <alignment vertical="top" wrapText="1"/>
    </xf>
    <xf numFmtId="9" fontId="76" fillId="0" borderId="0" xfId="40" applyFont="1" applyFill="1" applyBorder="1" applyAlignment="1">
      <alignment horizontal="right" vertical="top"/>
    </xf>
    <xf numFmtId="3" fontId="76" fillId="0" borderId="0" xfId="7" applyNumberFormat="1" applyFont="1" applyAlignment="1">
      <alignment vertical="top"/>
    </xf>
    <xf numFmtId="3" fontId="12" fillId="0" borderId="0" xfId="7" applyNumberFormat="1" applyFont="1" applyAlignment="1">
      <alignment horizontal="left" vertical="top" wrapText="1"/>
    </xf>
    <xf numFmtId="3" fontId="12" fillId="0" borderId="0" xfId="7" applyNumberFormat="1" applyFont="1" applyAlignment="1">
      <alignment vertical="top" wrapText="1"/>
    </xf>
    <xf numFmtId="9" fontId="12" fillId="0" borderId="0" xfId="40" applyFont="1" applyFill="1" applyBorder="1" applyAlignment="1">
      <alignment horizontal="right" vertical="top"/>
    </xf>
    <xf numFmtId="3" fontId="14" fillId="4" borderId="0" xfId="7" applyNumberFormat="1" applyFont="1" applyFill="1" applyAlignment="1">
      <alignment horizontal="left" vertical="top" wrapText="1"/>
    </xf>
    <xf numFmtId="3" fontId="14" fillId="4" borderId="0" xfId="7" applyNumberFormat="1" applyFont="1" applyFill="1" applyAlignment="1">
      <alignment vertical="top" wrapText="1"/>
    </xf>
    <xf numFmtId="9" fontId="14" fillId="4" borderId="0" xfId="40" applyFont="1" applyFill="1" applyBorder="1" applyAlignment="1">
      <alignment horizontal="right" vertical="top"/>
    </xf>
    <xf numFmtId="3" fontId="14" fillId="4" borderId="0" xfId="7" applyNumberFormat="1" applyFont="1" applyFill="1" applyAlignment="1">
      <alignment vertical="top"/>
    </xf>
    <xf numFmtId="3" fontId="14" fillId="11" borderId="0" xfId="7" applyNumberFormat="1" applyFont="1" applyFill="1" applyAlignment="1">
      <alignment vertical="top"/>
    </xf>
    <xf numFmtId="3" fontId="155" fillId="0" borderId="0" xfId="7" applyNumberFormat="1" applyFont="1" applyAlignment="1">
      <alignment vertical="top" wrapText="1"/>
    </xf>
    <xf numFmtId="9" fontId="155" fillId="0" borderId="0" xfId="40" applyFont="1" applyFill="1" applyBorder="1" applyAlignment="1">
      <alignment horizontal="right" vertical="top"/>
    </xf>
    <xf numFmtId="9" fontId="12" fillId="0" borderId="0" xfId="7" applyNumberFormat="1" applyFont="1" applyAlignment="1">
      <alignment vertical="top"/>
    </xf>
    <xf numFmtId="3" fontId="147" fillId="0" borderId="0" xfId="7" applyNumberFormat="1" applyFont="1" applyAlignment="1">
      <alignment horizontal="left" vertical="top" wrapText="1"/>
    </xf>
    <xf numFmtId="3" fontId="147" fillId="0" borderId="0" xfId="7" applyNumberFormat="1" applyFont="1" applyAlignment="1">
      <alignment vertical="top" wrapText="1"/>
    </xf>
    <xf numFmtId="9" fontId="147" fillId="0" borderId="0" xfId="40" applyFont="1" applyFill="1" applyBorder="1" applyAlignment="1">
      <alignment horizontal="right" vertical="top"/>
    </xf>
    <xf numFmtId="3" fontId="147" fillId="0" borderId="0" xfId="7" applyNumberFormat="1" applyFont="1" applyAlignment="1">
      <alignment vertical="top"/>
    </xf>
    <xf numFmtId="0" fontId="12" fillId="0" borderId="0" xfId="7" applyFont="1" applyAlignment="1">
      <alignment vertical="top"/>
    </xf>
    <xf numFmtId="9" fontId="12" fillId="0" borderId="0" xfId="40" applyFont="1" applyAlignment="1">
      <alignment horizontal="right" vertical="top"/>
    </xf>
    <xf numFmtId="0" fontId="133" fillId="0" borderId="0" xfId="7" applyFont="1" applyAlignment="1">
      <alignment wrapText="1"/>
    </xf>
    <xf numFmtId="0" fontId="90" fillId="0" borderId="0" xfId="7" applyFont="1"/>
    <xf numFmtId="0" fontId="90" fillId="0" borderId="0" xfId="7" applyFont="1" applyAlignment="1">
      <alignment horizontal="center"/>
    </xf>
    <xf numFmtId="3" fontId="90" fillId="0" borderId="2" xfId="7" applyNumberFormat="1" applyFont="1" applyBorder="1" applyAlignment="1">
      <alignment vertical="top" wrapText="1"/>
    </xf>
    <xf numFmtId="3" fontId="90" fillId="0" borderId="2" xfId="7" applyNumberFormat="1" applyFont="1" applyBorder="1" applyAlignment="1">
      <alignment horizontal="center" vertical="top" wrapText="1"/>
    </xf>
    <xf numFmtId="0" fontId="156" fillId="0" borderId="0" xfId="7" applyFont="1" applyAlignment="1">
      <alignment vertical="center" wrapText="1"/>
    </xf>
    <xf numFmtId="10" fontId="130" fillId="0" borderId="0" xfId="7" applyNumberFormat="1" applyFont="1" applyAlignment="1">
      <alignment horizontal="center" vertical="center"/>
    </xf>
    <xf numFmtId="170" fontId="130" fillId="0" borderId="0" xfId="7" applyNumberFormat="1" applyFont="1" applyAlignment="1">
      <alignment horizontal="center" vertical="center"/>
    </xf>
    <xf numFmtId="3" fontId="84" fillId="0" borderId="0" xfId="7" applyNumberFormat="1" applyFont="1" applyAlignment="1">
      <alignment horizontal="left" vertical="center" wrapText="1"/>
    </xf>
    <xf numFmtId="3" fontId="84" fillId="0" borderId="0" xfId="7" quotePrefix="1" applyNumberFormat="1" applyFont="1" applyAlignment="1">
      <alignment vertical="center" wrapText="1"/>
    </xf>
    <xf numFmtId="3" fontId="157" fillId="11" borderId="0" xfId="7" applyNumberFormat="1" applyFont="1" applyFill="1" applyAlignment="1">
      <alignment vertical="center" wrapText="1"/>
    </xf>
    <xf numFmtId="10" fontId="133" fillId="11" borderId="0" xfId="7" applyNumberFormat="1" applyFont="1" applyFill="1" applyAlignment="1">
      <alignment horizontal="center" vertical="center"/>
    </xf>
    <xf numFmtId="170" fontId="133" fillId="11" borderId="0" xfId="7" applyNumberFormat="1" applyFont="1" applyFill="1" applyAlignment="1">
      <alignment horizontal="center" vertical="center"/>
    </xf>
    <xf numFmtId="10" fontId="14" fillId="0" borderId="0" xfId="7" applyNumberFormat="1" applyFont="1"/>
    <xf numFmtId="170" fontId="14" fillId="0" borderId="0" xfId="7" applyNumberFormat="1" applyFont="1"/>
    <xf numFmtId="0" fontId="3" fillId="0" borderId="0" xfId="26" applyFont="1" applyAlignment="1">
      <alignment wrapText="1"/>
    </xf>
    <xf numFmtId="0" fontId="3" fillId="0" borderId="2" xfId="26" applyFont="1" applyBorder="1" applyAlignment="1">
      <alignment horizontal="right" wrapText="1"/>
    </xf>
    <xf numFmtId="0" fontId="4" fillId="2" borderId="0" xfId="38" applyFont="1" applyFill="1" applyAlignment="1">
      <alignment wrapText="1"/>
    </xf>
    <xf numFmtId="192" fontId="4" fillId="0" borderId="0" xfId="7" applyNumberFormat="1" applyFont="1" applyProtection="1">
      <protection locked="0"/>
    </xf>
    <xf numFmtId="192" fontId="4" fillId="0" borderId="0" xfId="33" applyNumberFormat="1" applyFont="1" applyProtection="1">
      <protection locked="0"/>
    </xf>
    <xf numFmtId="0" fontId="6" fillId="2" borderId="0" xfId="38" applyFont="1" applyFill="1" applyAlignment="1">
      <alignment wrapText="1"/>
    </xf>
    <xf numFmtId="0" fontId="7" fillId="4" borderId="0" xfId="26" applyFont="1" applyFill="1" applyAlignment="1">
      <alignment wrapText="1"/>
    </xf>
    <xf numFmtId="3" fontId="7" fillId="4" borderId="0" xfId="26" applyNumberFormat="1" applyFont="1" applyFill="1" applyAlignment="1" applyProtection="1">
      <alignment wrapText="1"/>
      <protection locked="0"/>
    </xf>
    <xf numFmtId="192" fontId="7" fillId="4" borderId="0" xfId="26" applyNumberFormat="1" applyFont="1" applyFill="1" applyAlignment="1" applyProtection="1">
      <alignment wrapText="1"/>
      <protection locked="0"/>
    </xf>
    <xf numFmtId="0" fontId="8" fillId="0" borderId="0" xfId="7" applyFont="1"/>
    <xf numFmtId="0" fontId="4" fillId="0" borderId="1" xfId="33" applyFont="1" applyBorder="1" applyAlignment="1">
      <alignment horizontal="left" vertical="top" wrapText="1"/>
    </xf>
    <xf numFmtId="0" fontId="4" fillId="0" borderId="0" xfId="26" applyFont="1" applyAlignment="1">
      <alignment wrapText="1"/>
    </xf>
    <xf numFmtId="9" fontId="4" fillId="0" borderId="2" xfId="36" applyFont="1" applyBorder="1" applyAlignment="1">
      <alignment horizontal="right" wrapText="1"/>
    </xf>
    <xf numFmtId="192" fontId="4" fillId="0" borderId="0" xfId="7" applyNumberFormat="1" applyFont="1"/>
    <xf numFmtId="192" fontId="4" fillId="0" borderId="0" xfId="33" applyNumberFormat="1" applyFont="1"/>
    <xf numFmtId="0" fontId="6" fillId="2" borderId="0" xfId="38" applyFont="1" applyFill="1"/>
    <xf numFmtId="0" fontId="4" fillId="2" borderId="0" xfId="26" applyFont="1" applyFill="1" applyAlignment="1">
      <alignment wrapText="1"/>
    </xf>
    <xf numFmtId="3" fontId="4" fillId="2" borderId="0" xfId="26" applyNumberFormat="1" applyFont="1" applyFill="1" applyAlignment="1">
      <alignment wrapText="1"/>
    </xf>
    <xf numFmtId="192" fontId="4" fillId="2" borderId="0" xfId="26" applyNumberFormat="1" applyFont="1" applyFill="1" applyAlignment="1">
      <alignment wrapText="1"/>
    </xf>
    <xf numFmtId="0" fontId="158" fillId="0" borderId="0" xfId="7" applyFont="1"/>
    <xf numFmtId="3" fontId="3" fillId="0" borderId="2" xfId="8" applyNumberFormat="1" applyFont="1" applyBorder="1" applyAlignment="1">
      <alignment horizontal="left" wrapText="1"/>
    </xf>
    <xf numFmtId="9" fontId="3" fillId="0" borderId="2" xfId="8" applyNumberFormat="1" applyFont="1" applyBorder="1" applyAlignment="1">
      <alignment horizontal="right" wrapText="1"/>
    </xf>
    <xf numFmtId="9" fontId="3" fillId="0" borderId="0" xfId="8" applyNumberFormat="1" applyFont="1"/>
    <xf numFmtId="192" fontId="6" fillId="0" borderId="0" xfId="33" applyNumberFormat="1" applyFont="1"/>
    <xf numFmtId="192" fontId="6" fillId="0" borderId="0" xfId="7" applyNumberFormat="1" applyFont="1"/>
    <xf numFmtId="194" fontId="19" fillId="0" borderId="0" xfId="1" applyNumberFormat="1" applyFont="1" applyProtection="1"/>
    <xf numFmtId="192" fontId="19" fillId="0" borderId="0" xfId="7" applyNumberFormat="1" applyFont="1"/>
    <xf numFmtId="195" fontId="19" fillId="0" borderId="0" xfId="1" applyNumberFormat="1" applyFont="1" applyProtection="1"/>
    <xf numFmtId="196" fontId="19" fillId="0" borderId="0" xfId="7" applyNumberFormat="1" applyFont="1"/>
    <xf numFmtId="197" fontId="19" fillId="0" borderId="0" xfId="1" applyNumberFormat="1" applyFont="1" applyProtection="1"/>
    <xf numFmtId="194" fontId="29" fillId="0" borderId="0" xfId="1" applyNumberFormat="1" applyFont="1" applyProtection="1"/>
    <xf numFmtId="194" fontId="19" fillId="0" borderId="0" xfId="1" applyNumberFormat="1" applyFont="1" applyBorder="1" applyProtection="1"/>
    <xf numFmtId="195" fontId="19" fillId="0" borderId="0" xfId="1" applyNumberFormat="1" applyFont="1" applyBorder="1" applyProtection="1"/>
    <xf numFmtId="197" fontId="19" fillId="0" borderId="0" xfId="1" applyNumberFormat="1" applyFont="1" applyBorder="1" applyProtection="1"/>
    <xf numFmtId="192" fontId="30" fillId="4" borderId="1" xfId="7" applyNumberFormat="1" applyFont="1" applyFill="1" applyBorder="1"/>
    <xf numFmtId="194" fontId="30" fillId="4" borderId="1" xfId="1" applyNumberFormat="1" applyFont="1" applyFill="1" applyBorder="1" applyProtection="1"/>
    <xf numFmtId="195" fontId="30" fillId="4" borderId="1" xfId="1" applyNumberFormat="1" applyFont="1" applyFill="1" applyBorder="1" applyProtection="1"/>
    <xf numFmtId="196" fontId="30" fillId="4" borderId="1" xfId="7" applyNumberFormat="1" applyFont="1" applyFill="1" applyBorder="1"/>
    <xf numFmtId="197" fontId="30" fillId="4" borderId="1" xfId="1" applyNumberFormat="1" applyFont="1" applyFill="1" applyBorder="1" applyProtection="1"/>
    <xf numFmtId="0" fontId="6" fillId="0" borderId="0" xfId="8" applyFont="1"/>
    <xf numFmtId="192" fontId="19" fillId="0" borderId="0" xfId="8" applyNumberFormat="1" applyFont="1"/>
    <xf numFmtId="0" fontId="19" fillId="0" borderId="0" xfId="8" applyFont="1"/>
    <xf numFmtId="3" fontId="19" fillId="0" borderId="0" xfId="8" applyNumberFormat="1" applyFont="1"/>
    <xf numFmtId="9" fontId="19" fillId="0" borderId="0" xfId="8" applyNumberFormat="1" applyFont="1"/>
    <xf numFmtId="3" fontId="95" fillId="0" borderId="0" xfId="8" applyNumberFormat="1" applyFont="1" applyAlignment="1">
      <alignment horizontal="right" wrapText="1"/>
    </xf>
    <xf numFmtId="9" fontId="95" fillId="0" borderId="0" xfId="8" applyNumberFormat="1" applyFont="1" applyAlignment="1">
      <alignment horizontal="right" wrapText="1"/>
    </xf>
    <xf numFmtId="0" fontId="159" fillId="0" borderId="0" xfId="33" quotePrefix="1" applyFont="1"/>
    <xf numFmtId="3" fontId="7" fillId="4" borderId="0" xfId="8" applyNumberFormat="1" applyFont="1" applyFill="1"/>
    <xf numFmtId="192" fontId="30" fillId="4" borderId="0" xfId="7" applyNumberFormat="1" applyFont="1" applyFill="1"/>
    <xf numFmtId="194" fontId="30" fillId="4" borderId="0" xfId="1" applyNumberFormat="1" applyFont="1" applyFill="1" applyBorder="1" applyProtection="1"/>
    <xf numFmtId="195" fontId="30" fillId="4" borderId="0" xfId="1" applyNumberFormat="1" applyFont="1" applyFill="1" applyBorder="1" applyProtection="1"/>
    <xf numFmtId="196" fontId="30" fillId="4" borderId="0" xfId="7" applyNumberFormat="1" applyFont="1" applyFill="1"/>
    <xf numFmtId="197" fontId="30" fillId="4" borderId="0" xfId="1" applyNumberFormat="1" applyFont="1" applyFill="1" applyBorder="1" applyProtection="1"/>
    <xf numFmtId="3" fontId="11" fillId="0" borderId="0" xfId="8" applyNumberFormat="1" applyFont="1"/>
    <xf numFmtId="3" fontId="95" fillId="0" borderId="0" xfId="8" applyNumberFormat="1" applyFont="1"/>
    <xf numFmtId="10" fontId="95" fillId="0" borderId="0" xfId="39" applyNumberFormat="1" applyFont="1" applyFill="1" applyBorder="1"/>
    <xf numFmtId="9" fontId="95" fillId="0" borderId="0" xfId="39" applyFont="1" applyFill="1" applyBorder="1"/>
    <xf numFmtId="166" fontId="95" fillId="0" borderId="0" xfId="8" applyNumberFormat="1" applyFont="1"/>
    <xf numFmtId="9" fontId="95" fillId="0" borderId="0" xfId="8" applyNumberFormat="1" applyFont="1"/>
    <xf numFmtId="0" fontId="26" fillId="0" borderId="0" xfId="8" applyFont="1"/>
    <xf numFmtId="3" fontId="26" fillId="0" borderId="0" xfId="8" applyNumberFormat="1" applyFont="1"/>
    <xf numFmtId="9" fontId="26" fillId="0" borderId="0" xfId="8" applyNumberFormat="1" applyFont="1"/>
    <xf numFmtId="3" fontId="26" fillId="0" borderId="2" xfId="8" applyNumberFormat="1" applyFont="1" applyBorder="1" applyAlignment="1">
      <alignment horizontal="right" wrapText="1"/>
    </xf>
    <xf numFmtId="9" fontId="26" fillId="0" borderId="2" xfId="8" applyNumberFormat="1" applyFont="1" applyBorder="1" applyAlignment="1">
      <alignment horizontal="right" wrapText="1"/>
    </xf>
    <xf numFmtId="196" fontId="19" fillId="0" borderId="0" xfId="7" quotePrefix="1" applyNumberFormat="1" applyFont="1" applyAlignment="1">
      <alignment horizontal="right"/>
    </xf>
    <xf numFmtId="196" fontId="30" fillId="4" borderId="0" xfId="7" quotePrefix="1" applyNumberFormat="1" applyFont="1" applyFill="1" applyAlignment="1">
      <alignment horizontal="right"/>
    </xf>
    <xf numFmtId="192" fontId="95" fillId="0" borderId="0" xfId="7" applyNumberFormat="1" applyFont="1"/>
    <xf numFmtId="194" fontId="95" fillId="0" borderId="0" xfId="1" applyNumberFormat="1" applyFont="1" applyFill="1" applyBorder="1"/>
    <xf numFmtId="195" fontId="95" fillId="0" borderId="0" xfId="1" applyNumberFormat="1" applyFont="1" applyFill="1" applyBorder="1"/>
    <xf numFmtId="196" fontId="95" fillId="0" borderId="0" xfId="7" quotePrefix="1" applyNumberFormat="1" applyFont="1" applyAlignment="1">
      <alignment horizontal="right"/>
    </xf>
    <xf numFmtId="197" fontId="95" fillId="0" borderId="0" xfId="1" applyNumberFormat="1" applyFont="1" applyFill="1" applyBorder="1"/>
    <xf numFmtId="3" fontId="160" fillId="4" borderId="0" xfId="8" applyNumberFormat="1" applyFont="1" applyFill="1"/>
    <xf numFmtId="3" fontId="161" fillId="0" borderId="0" xfId="8" applyNumberFormat="1" applyFont="1"/>
    <xf numFmtId="0" fontId="29" fillId="0" borderId="1" xfId="33" applyFont="1" applyBorder="1" applyAlignment="1">
      <alignment horizontal="right" vertical="top" wrapText="1"/>
    </xf>
    <xf numFmtId="9" fontId="29" fillId="0" borderId="1" xfId="35" applyFont="1" applyBorder="1" applyAlignment="1">
      <alignment horizontal="right" vertical="top" wrapText="1"/>
    </xf>
    <xf numFmtId="10" fontId="29" fillId="0" borderId="1" xfId="35" applyNumberFormat="1" applyFont="1" applyBorder="1" applyAlignment="1">
      <alignment horizontal="right" vertical="top" wrapText="1"/>
    </xf>
    <xf numFmtId="170" fontId="29" fillId="0" borderId="1" xfId="35" applyNumberFormat="1" applyFont="1" applyBorder="1" applyAlignment="1">
      <alignment horizontal="right" vertical="top" wrapText="1"/>
    </xf>
    <xf numFmtId="0" fontId="29" fillId="0" borderId="0" xfId="8" applyFont="1"/>
    <xf numFmtId="3" fontId="29" fillId="0" borderId="0" xfId="8" applyNumberFormat="1" applyFont="1"/>
    <xf numFmtId="9" fontId="29" fillId="0" borderId="0" xfId="8" applyNumberFormat="1" applyFont="1"/>
    <xf numFmtId="3" fontId="4" fillId="0" borderId="2" xfId="8" applyNumberFormat="1" applyFont="1" applyBorder="1" applyAlignment="1">
      <alignment horizontal="left" wrapText="1"/>
    </xf>
    <xf numFmtId="3" fontId="29" fillId="0" borderId="2" xfId="8" applyNumberFormat="1" applyFont="1" applyBorder="1" applyAlignment="1">
      <alignment horizontal="right" wrapText="1"/>
    </xf>
    <xf numFmtId="9" fontId="29" fillId="0" borderId="2" xfId="8" applyNumberFormat="1" applyFont="1" applyBorder="1" applyAlignment="1">
      <alignment horizontal="right" wrapText="1"/>
    </xf>
    <xf numFmtId="3" fontId="19" fillId="0" borderId="0" xfId="33" applyNumberFormat="1" applyAlignment="1">
      <alignment horizontal="right" vertical="center"/>
    </xf>
    <xf numFmtId="10" fontId="19" fillId="0" borderId="0" xfId="35" applyNumberFormat="1" applyFont="1" applyBorder="1" applyAlignment="1">
      <alignment horizontal="right" vertical="center"/>
    </xf>
    <xf numFmtId="170" fontId="19" fillId="0" borderId="0" xfId="35" applyNumberFormat="1" applyFont="1" applyBorder="1" applyAlignment="1">
      <alignment horizontal="right" vertical="center"/>
    </xf>
    <xf numFmtId="167" fontId="19" fillId="0" borderId="0" xfId="33" applyNumberFormat="1" applyAlignment="1">
      <alignment horizontal="right" vertical="center"/>
    </xf>
    <xf numFmtId="9" fontId="19" fillId="0" borderId="0" xfId="35" applyFont="1" applyBorder="1" applyAlignment="1">
      <alignment horizontal="right" vertical="center"/>
    </xf>
    <xf numFmtId="3" fontId="31" fillId="0" borderId="0" xfId="8" applyNumberFormat="1" applyFont="1"/>
    <xf numFmtId="194" fontId="19" fillId="0" borderId="0" xfId="1" applyNumberFormat="1" applyFont="1"/>
    <xf numFmtId="195" fontId="19" fillId="0" borderId="0" xfId="1" applyNumberFormat="1" applyFont="1"/>
    <xf numFmtId="197" fontId="19" fillId="0" borderId="0" xfId="1" applyNumberFormat="1" applyFont="1"/>
    <xf numFmtId="194" fontId="19" fillId="0" borderId="0" xfId="1" applyNumberFormat="1" applyFont="1" applyBorder="1"/>
    <xf numFmtId="195" fontId="19" fillId="0" borderId="0" xfId="1" applyNumberFormat="1" applyFont="1" applyBorder="1"/>
    <xf numFmtId="197" fontId="19" fillId="0" borderId="0" xfId="1" applyNumberFormat="1" applyFont="1" applyBorder="1"/>
    <xf numFmtId="3" fontId="162" fillId="0" borderId="0" xfId="8" applyNumberFormat="1" applyFont="1"/>
    <xf numFmtId="192" fontId="163" fillId="0" borderId="0" xfId="7" applyNumberFormat="1" applyFont="1"/>
    <xf numFmtId="194" fontId="163" fillId="0" borderId="0" xfId="1" applyNumberFormat="1" applyFont="1" applyFill="1" applyBorder="1"/>
    <xf numFmtId="195" fontId="163" fillId="0" borderId="0" xfId="1" applyNumberFormat="1" applyFont="1" applyFill="1" applyBorder="1"/>
    <xf numFmtId="196" fontId="163" fillId="0" borderId="0" xfId="7" applyNumberFormat="1" applyFont="1"/>
    <xf numFmtId="197" fontId="163" fillId="0" borderId="0" xfId="1" applyNumberFormat="1" applyFont="1" applyFill="1" applyBorder="1"/>
    <xf numFmtId="194" fontId="19" fillId="0" borderId="0" xfId="1" applyNumberFormat="1" applyFont="1" applyFill="1"/>
    <xf numFmtId="195" fontId="19" fillId="0" borderId="0" xfId="1" applyNumberFormat="1" applyFont="1" applyFill="1"/>
    <xf numFmtId="197" fontId="19" fillId="0" borderId="0" xfId="1" applyNumberFormat="1" applyFont="1" applyFill="1"/>
    <xf numFmtId="194" fontId="19" fillId="0" borderId="0" xfId="1" applyNumberFormat="1" applyFont="1" applyFill="1" applyBorder="1"/>
    <xf numFmtId="195" fontId="19" fillId="0" borderId="0" xfId="1" applyNumberFormat="1" applyFont="1" applyFill="1" applyBorder="1"/>
    <xf numFmtId="197" fontId="19" fillId="0" borderId="0" xfId="1" applyNumberFormat="1" applyFont="1" applyFill="1" applyBorder="1"/>
    <xf numFmtId="196" fontId="95" fillId="0" borderId="0" xfId="7" applyNumberFormat="1" applyFont="1"/>
    <xf numFmtId="3" fontId="38" fillId="0" borderId="0" xfId="8" applyNumberFormat="1" applyFont="1"/>
    <xf numFmtId="0" fontId="30" fillId="0" borderId="0" xfId="33" applyFont="1"/>
    <xf numFmtId="0" fontId="73" fillId="0" borderId="0" xfId="7" applyFont="1"/>
    <xf numFmtId="0" fontId="73" fillId="0" borderId="0" xfId="7" applyFont="1" applyAlignment="1">
      <alignment horizontal="right"/>
    </xf>
    <xf numFmtId="1" fontId="73" fillId="0" borderId="2" xfId="7" applyNumberFormat="1" applyFont="1" applyBorder="1" applyAlignment="1">
      <alignment horizontal="centerContinuous"/>
    </xf>
    <xf numFmtId="0" fontId="73" fillId="0" borderId="2" xfId="7" applyFont="1" applyBorder="1" applyAlignment="1">
      <alignment horizontal="centerContinuous"/>
    </xf>
    <xf numFmtId="0" fontId="4" fillId="0" borderId="2" xfId="7" applyFont="1" applyBorder="1" applyAlignment="1">
      <alignment horizontal="centerContinuous"/>
    </xf>
    <xf numFmtId="0" fontId="73" fillId="0" borderId="2" xfId="7" applyFont="1" applyBorder="1"/>
    <xf numFmtId="0" fontId="73" fillId="0" borderId="2" xfId="7" applyFont="1" applyBorder="1" applyAlignment="1">
      <alignment horizontal="right"/>
    </xf>
    <xf numFmtId="0" fontId="4" fillId="0" borderId="2" xfId="7" applyFont="1" applyBorder="1" applyAlignment="1">
      <alignment horizontal="right"/>
    </xf>
    <xf numFmtId="3" fontId="73" fillId="0" borderId="0" xfId="7" applyNumberFormat="1" applyFont="1" applyAlignment="1">
      <alignment horizontal="right"/>
    </xf>
    <xf numFmtId="3" fontId="73" fillId="0" borderId="0" xfId="7" applyNumberFormat="1" applyFont="1"/>
    <xf numFmtId="170" fontId="11" fillId="0" borderId="0" xfId="1" applyNumberFormat="1" applyFont="1" applyFill="1" applyBorder="1" applyAlignment="1">
      <alignment horizontal="right"/>
    </xf>
    <xf numFmtId="10" fontId="11" fillId="0" borderId="0" xfId="1" applyNumberFormat="1" applyFont="1" applyFill="1" applyBorder="1" applyAlignment="1">
      <alignment horizontal="right"/>
    </xf>
    <xf numFmtId="0" fontId="12" fillId="0" borderId="0" xfId="7" applyFont="1"/>
    <xf numFmtId="0" fontId="164" fillId="0" borderId="0" xfId="7" applyFont="1"/>
    <xf numFmtId="0" fontId="165" fillId="0" borderId="0" xfId="7" applyFont="1"/>
    <xf numFmtId="9" fontId="7" fillId="0" borderId="0" xfId="1" applyFont="1"/>
    <xf numFmtId="0" fontId="8" fillId="0" borderId="0" xfId="7" applyFont="1" applyAlignment="1">
      <alignment vertical="top"/>
    </xf>
    <xf numFmtId="0" fontId="3" fillId="0" borderId="0" xfId="6" applyFont="1" applyAlignment="1">
      <alignment horizontal="center" wrapText="1"/>
    </xf>
    <xf numFmtId="3" fontId="3" fillId="0" borderId="2" xfId="6" applyNumberFormat="1" applyFont="1" applyBorder="1" applyAlignment="1">
      <alignment horizontal="left"/>
    </xf>
    <xf numFmtId="3" fontId="76" fillId="0" borderId="0" xfId="6" applyNumberFormat="1" applyFont="1" applyAlignment="1">
      <alignment horizontal="right"/>
    </xf>
    <xf numFmtId="3" fontId="76" fillId="0" borderId="0" xfId="6" applyNumberFormat="1" applyFont="1" applyAlignment="1">
      <alignment horizontal="right" wrapText="1"/>
    </xf>
    <xf numFmtId="3" fontId="76" fillId="0" borderId="1" xfId="6" applyNumberFormat="1" applyFont="1" applyBorder="1" applyAlignment="1">
      <alignment horizontal="right" wrapText="1"/>
    </xf>
    <xf numFmtId="3" fontId="3" fillId="0" borderId="3" xfId="6" applyNumberFormat="1" applyFont="1" applyBorder="1" applyAlignment="1">
      <alignment vertical="top"/>
    </xf>
    <xf numFmtId="3" fontId="3" fillId="0" borderId="0" xfId="6" applyNumberFormat="1" applyFont="1" applyAlignment="1">
      <alignment vertical="top"/>
    </xf>
    <xf numFmtId="3" fontId="6" fillId="0" borderId="0" xfId="6" applyNumberFormat="1" applyFont="1" applyAlignment="1">
      <alignment vertical="top"/>
    </xf>
    <xf numFmtId="3" fontId="7" fillId="4" borderId="0" xfId="6" applyNumberFormat="1" applyFont="1" applyFill="1" applyAlignment="1">
      <alignment vertical="top"/>
    </xf>
    <xf numFmtId="0" fontId="4" fillId="0" borderId="0" xfId="6" applyFont="1" applyAlignment="1">
      <alignment horizontal="center" wrapText="1"/>
    </xf>
    <xf numFmtId="3" fontId="4" fillId="0" borderId="2" xfId="6" applyNumberFormat="1" applyFont="1" applyBorder="1" applyAlignment="1">
      <alignment horizontal="left"/>
    </xf>
    <xf numFmtId="3" fontId="4" fillId="0" borderId="0" xfId="6" applyNumberFormat="1" applyFont="1" applyAlignment="1">
      <alignment horizontal="right"/>
    </xf>
    <xf numFmtId="3" fontId="13" fillId="0" borderId="0" xfId="6" applyNumberFormat="1" applyFont="1" applyAlignment="1">
      <alignment horizontal="right"/>
    </xf>
    <xf numFmtId="3" fontId="13" fillId="0" borderId="0" xfId="6" applyNumberFormat="1" applyFont="1" applyAlignment="1">
      <alignment horizontal="right" wrapText="1"/>
    </xf>
    <xf numFmtId="3" fontId="13" fillId="0" borderId="1" xfId="6" applyNumberFormat="1" applyFont="1" applyBorder="1" applyAlignment="1">
      <alignment horizontal="right" wrapText="1"/>
    </xf>
    <xf numFmtId="3" fontId="4" fillId="0" borderId="3" xfId="6" applyNumberFormat="1" applyFont="1" applyBorder="1" applyAlignment="1">
      <alignment vertical="top"/>
    </xf>
    <xf numFmtId="3" fontId="4" fillId="0" borderId="0" xfId="6" applyNumberFormat="1" applyFont="1" applyAlignment="1">
      <alignment vertical="top"/>
    </xf>
    <xf numFmtId="3" fontId="7" fillId="11" borderId="1" xfId="6" applyNumberFormat="1" applyFont="1" applyFill="1" applyBorder="1" applyAlignment="1">
      <alignment vertical="top"/>
    </xf>
    <xf numFmtId="3" fontId="3" fillId="0" borderId="0" xfId="6" applyNumberFormat="1" applyFont="1" applyAlignment="1">
      <alignment horizontal="right"/>
    </xf>
    <xf numFmtId="3" fontId="6" fillId="0" borderId="3" xfId="6" applyNumberFormat="1" applyFont="1" applyBorder="1" applyAlignment="1">
      <alignment vertical="top"/>
    </xf>
    <xf numFmtId="3" fontId="7" fillId="11" borderId="0" xfId="6" applyNumberFormat="1" applyFont="1" applyFill="1" applyAlignment="1">
      <alignment vertical="top"/>
    </xf>
    <xf numFmtId="3" fontId="76" fillId="0" borderId="2" xfId="6" applyNumberFormat="1" applyFont="1" applyBorder="1" applyAlignment="1">
      <alignment horizontal="left" wrapText="1"/>
    </xf>
    <xf numFmtId="3" fontId="76" fillId="0" borderId="0" xfId="6" applyNumberFormat="1" applyFont="1" applyAlignment="1">
      <alignment horizontal="center"/>
    </xf>
    <xf numFmtId="3" fontId="76" fillId="0" borderId="0" xfId="6" applyNumberFormat="1" applyFont="1" applyAlignment="1">
      <alignment horizontal="left" wrapText="1"/>
    </xf>
    <xf numFmtId="3" fontId="76" fillId="0" borderId="0" xfId="6" applyNumberFormat="1" applyFont="1" applyAlignment="1">
      <alignment horizontal="center" wrapText="1"/>
    </xf>
    <xf numFmtId="3" fontId="76" fillId="0" borderId="2" xfId="6" applyNumberFormat="1" applyFont="1" applyBorder="1" applyAlignment="1">
      <alignment horizontal="center" wrapText="1"/>
    </xf>
    <xf numFmtId="3" fontId="13" fillId="0" borderId="3" xfId="6" applyNumberFormat="1" applyFont="1" applyBorder="1" applyAlignment="1">
      <alignment vertical="top" wrapText="1"/>
    </xf>
    <xf numFmtId="3" fontId="13" fillId="0" borderId="3" xfId="6" applyNumberFormat="1" applyFont="1" applyBorder="1" applyAlignment="1">
      <alignment horizontal="center" vertical="top"/>
    </xf>
    <xf numFmtId="3" fontId="12" fillId="0" borderId="3" xfId="6" applyNumberFormat="1" applyFont="1" applyBorder="1" applyAlignment="1">
      <alignment horizontal="left" vertical="top"/>
    </xf>
    <xf numFmtId="3" fontId="12" fillId="0" borderId="3" xfId="6" applyNumberFormat="1" applyFont="1" applyBorder="1" applyAlignment="1">
      <alignment horizontal="center" vertical="top"/>
    </xf>
    <xf numFmtId="3" fontId="12" fillId="0" borderId="0" xfId="6" applyNumberFormat="1" applyFont="1" applyAlignment="1">
      <alignment horizontal="center" vertical="top"/>
    </xf>
    <xf numFmtId="3" fontId="12" fillId="0" borderId="0" xfId="6" applyNumberFormat="1" applyFont="1" applyAlignment="1">
      <alignment horizontal="center"/>
    </xf>
    <xf numFmtId="3" fontId="12" fillId="0" borderId="0" xfId="6" applyNumberFormat="1" applyFont="1" applyAlignment="1">
      <alignment vertical="top"/>
    </xf>
    <xf numFmtId="3" fontId="12" fillId="0" borderId="0" xfId="6" applyNumberFormat="1" applyFont="1" applyAlignment="1">
      <alignment horizontal="left" vertical="top"/>
    </xf>
    <xf numFmtId="3" fontId="14" fillId="4" borderId="0" xfId="6" applyNumberFormat="1" applyFont="1" applyFill="1" applyAlignment="1">
      <alignment vertical="top"/>
    </xf>
    <xf numFmtId="3" fontId="14" fillId="4" borderId="0" xfId="6" applyNumberFormat="1" applyFont="1" applyFill="1" applyAlignment="1">
      <alignment horizontal="left" vertical="top"/>
    </xf>
    <xf numFmtId="3" fontId="14" fillId="4" borderId="0" xfId="6" applyNumberFormat="1" applyFont="1" applyFill="1" applyAlignment="1">
      <alignment horizontal="center" vertical="top"/>
    </xf>
    <xf numFmtId="3" fontId="12" fillId="0" borderId="0" xfId="6" applyNumberFormat="1" applyFont="1" applyAlignment="1">
      <alignment horizontal="left"/>
    </xf>
    <xf numFmtId="3" fontId="13" fillId="0" borderId="2" xfId="6" applyNumberFormat="1" applyFont="1" applyBorder="1" applyAlignment="1">
      <alignment horizontal="left" wrapText="1"/>
    </xf>
    <xf numFmtId="3" fontId="13" fillId="0" borderId="0" xfId="6" applyNumberFormat="1" applyFont="1" applyAlignment="1">
      <alignment horizontal="left"/>
    </xf>
    <xf numFmtId="3" fontId="13" fillId="0" borderId="0" xfId="6" applyNumberFormat="1" applyFont="1" applyAlignment="1">
      <alignment horizontal="left" wrapText="1"/>
    </xf>
    <xf numFmtId="3" fontId="13" fillId="0" borderId="2" xfId="6" applyNumberFormat="1" applyFont="1" applyBorder="1" applyAlignment="1">
      <alignment horizontal="center" wrapText="1"/>
    </xf>
    <xf numFmtId="3" fontId="13" fillId="0" borderId="3" xfId="6" applyNumberFormat="1" applyFont="1" applyBorder="1" applyAlignment="1">
      <alignment horizontal="left" vertical="top"/>
    </xf>
    <xf numFmtId="3" fontId="13" fillId="0" borderId="3" xfId="6" applyNumberFormat="1" applyFont="1" applyBorder="1" applyAlignment="1">
      <alignment horizontal="left" vertical="top" wrapText="1"/>
    </xf>
    <xf numFmtId="3" fontId="14" fillId="11" borderId="0" xfId="6" applyNumberFormat="1" applyFont="1" applyFill="1" applyAlignment="1">
      <alignment vertical="top"/>
    </xf>
    <xf numFmtId="3" fontId="14" fillId="11" borderId="0" xfId="6" applyNumberFormat="1" applyFont="1" applyFill="1" applyAlignment="1">
      <alignment horizontal="left" vertical="top"/>
    </xf>
    <xf numFmtId="3" fontId="14" fillId="11" borderId="0" xfId="6" applyNumberFormat="1" applyFont="1" applyFill="1" applyAlignment="1">
      <alignment horizontal="center" vertical="top"/>
    </xf>
    <xf numFmtId="3" fontId="22" fillId="0" borderId="0" xfId="6" applyNumberFormat="1" applyFont="1" applyAlignment="1">
      <alignment horizontal="right"/>
    </xf>
    <xf numFmtId="3" fontId="3" fillId="0" borderId="2" xfId="3" applyNumberFormat="1" applyFont="1" applyBorder="1" applyAlignment="1">
      <alignment horizontal="center" wrapText="1"/>
    </xf>
    <xf numFmtId="0" fontId="11" fillId="0" borderId="0" xfId="0" applyFont="1" applyAlignment="1">
      <alignment wrapText="1"/>
    </xf>
    <xf numFmtId="3" fontId="3" fillId="0" borderId="2" xfId="3" applyNumberFormat="1" applyFont="1" applyBorder="1" applyAlignment="1">
      <alignment horizontal="right" wrapText="1"/>
    </xf>
    <xf numFmtId="3" fontId="3" fillId="0" borderId="2" xfId="3" applyNumberFormat="1" applyFont="1" applyBorder="1" applyAlignment="1">
      <alignment wrapText="1"/>
    </xf>
    <xf numFmtId="3" fontId="3" fillId="0" borderId="0" xfId="6" applyNumberFormat="1" applyFont="1" applyAlignment="1">
      <alignment horizontal="right" vertical="top" wrapText="1"/>
    </xf>
    <xf numFmtId="3" fontId="3" fillId="0" borderId="0" xfId="6" applyNumberFormat="1" applyFont="1" applyAlignment="1">
      <alignment vertical="top" wrapText="1"/>
    </xf>
    <xf numFmtId="3" fontId="3" fillId="0" borderId="0" xfId="6" applyNumberFormat="1" applyFont="1" applyAlignment="1" applyProtection="1">
      <alignment vertical="top"/>
      <protection locked="0"/>
    </xf>
    <xf numFmtId="3" fontId="6" fillId="0" borderId="0" xfId="6" applyNumberFormat="1" applyFont="1" applyAlignment="1">
      <alignment horizontal="right" vertical="top" wrapText="1"/>
    </xf>
    <xf numFmtId="3" fontId="6" fillId="0" borderId="0" xfId="6" applyNumberFormat="1" applyFont="1" applyAlignment="1" applyProtection="1">
      <alignment vertical="top"/>
      <protection locked="0"/>
    </xf>
    <xf numFmtId="3" fontId="7" fillId="4" borderId="0" xfId="6" applyNumberFormat="1" applyFont="1" applyFill="1" applyAlignment="1" applyProtection="1">
      <alignment vertical="top"/>
      <protection locked="0"/>
    </xf>
    <xf numFmtId="3" fontId="4" fillId="0" borderId="2" xfId="3" applyNumberFormat="1" applyFont="1" applyBorder="1" applyAlignment="1">
      <alignment horizontal="right" wrapText="1"/>
    </xf>
    <xf numFmtId="3" fontId="4" fillId="0" borderId="2" xfId="3" applyNumberFormat="1" applyFont="1" applyBorder="1" applyAlignment="1">
      <alignment wrapText="1"/>
    </xf>
    <xf numFmtId="3" fontId="4" fillId="0" borderId="0" xfId="6" applyNumberFormat="1" applyFont="1" applyAlignment="1">
      <alignment horizontal="right" vertical="top" wrapText="1"/>
    </xf>
    <xf numFmtId="3" fontId="4" fillId="0" borderId="0" xfId="6" applyNumberFormat="1" applyFont="1" applyAlignment="1">
      <alignment vertical="top" wrapText="1"/>
    </xf>
    <xf numFmtId="3" fontId="4" fillId="0" borderId="0" xfId="6" applyNumberFormat="1" applyFont="1" applyAlignment="1" applyProtection="1">
      <alignment vertical="top"/>
      <protection locked="0"/>
    </xf>
    <xf numFmtId="3" fontId="5" fillId="0" borderId="0" xfId="6" applyNumberFormat="1" applyFont="1"/>
    <xf numFmtId="3" fontId="3" fillId="0" borderId="0" xfId="6" applyNumberFormat="1" applyFont="1" applyAlignment="1">
      <alignment horizontal="left" wrapText="1"/>
    </xf>
    <xf numFmtId="3" fontId="73" fillId="0" borderId="0" xfId="6" applyNumberFormat="1" applyFont="1" applyAlignment="1">
      <alignment horizontal="right" wrapText="1"/>
    </xf>
    <xf numFmtId="3" fontId="3" fillId="0" borderId="0" xfId="6" applyNumberFormat="1" applyFont="1" applyAlignment="1">
      <alignment horizontal="right" wrapText="1"/>
    </xf>
    <xf numFmtId="3" fontId="7" fillId="4" borderId="0" xfId="6" applyNumberFormat="1" applyFont="1" applyFill="1" applyAlignment="1">
      <alignment vertical="top" wrapText="1"/>
    </xf>
    <xf numFmtId="3" fontId="11" fillId="0" borderId="0" xfId="6" applyNumberFormat="1" applyFont="1" applyAlignment="1">
      <alignment vertical="top" wrapText="1"/>
    </xf>
    <xf numFmtId="3" fontId="22" fillId="0" borderId="0" xfId="41" applyNumberFormat="1" applyFont="1"/>
    <xf numFmtId="3" fontId="166" fillId="0" borderId="0" xfId="17" applyNumberFormat="1" applyFont="1" applyAlignment="1">
      <alignment vertical="top" wrapText="1"/>
    </xf>
    <xf numFmtId="3" fontId="93" fillId="0" borderId="0" xfId="17" applyNumberFormat="1" applyFont="1" applyAlignment="1">
      <alignment vertical="top" wrapText="1"/>
    </xf>
    <xf numFmtId="3" fontId="28" fillId="0" borderId="2" xfId="6" applyNumberFormat="1" applyFont="1" applyBorder="1" applyAlignment="1">
      <alignment horizontal="center" vertical="top" wrapText="1"/>
    </xf>
    <xf numFmtId="3" fontId="22" fillId="0" borderId="2" xfId="41" applyNumberFormat="1" applyFont="1" applyBorder="1"/>
    <xf numFmtId="3" fontId="167" fillId="0" borderId="2" xfId="41" applyNumberFormat="1" applyFont="1" applyBorder="1" applyAlignment="1">
      <alignment horizontal="right" wrapText="1"/>
    </xf>
    <xf numFmtId="3" fontId="7" fillId="0" borderId="0" xfId="6" applyNumberFormat="1" applyFont="1" applyAlignment="1">
      <alignment vertical="top" wrapText="1"/>
    </xf>
    <xf numFmtId="3" fontId="7" fillId="0" borderId="0" xfId="6" applyNumberFormat="1" applyFont="1" applyAlignment="1">
      <alignment vertical="top"/>
    </xf>
    <xf numFmtId="3" fontId="7" fillId="0" borderId="0" xfId="6" applyNumberFormat="1" applyFont="1" applyAlignment="1" applyProtection="1">
      <alignment vertical="top"/>
      <protection locked="0"/>
    </xf>
    <xf numFmtId="3" fontId="168" fillId="0" borderId="2" xfId="41" applyNumberFormat="1" applyFont="1" applyBorder="1"/>
    <xf numFmtId="3" fontId="168" fillId="0" borderId="2" xfId="41" applyNumberFormat="1" applyFont="1" applyBorder="1" applyAlignment="1">
      <alignment horizontal="right" wrapText="1"/>
    </xf>
    <xf numFmtId="3" fontId="4" fillId="0" borderId="0" xfId="6" applyNumberFormat="1" applyFont="1" applyProtection="1">
      <protection locked="0"/>
    </xf>
    <xf numFmtId="0" fontId="2" fillId="0" borderId="0" xfId="7"/>
    <xf numFmtId="3" fontId="3" fillId="0" borderId="2" xfId="6" applyNumberFormat="1" applyFont="1" applyBorder="1" applyAlignment="1">
      <alignment horizontal="left" wrapText="1"/>
    </xf>
    <xf numFmtId="3" fontId="3" fillId="0" borderId="1" xfId="6" applyNumberFormat="1" applyFont="1" applyBorder="1" applyAlignment="1">
      <alignment horizontal="right"/>
    </xf>
    <xf numFmtId="3" fontId="3" fillId="0" borderId="1" xfId="6" applyNumberFormat="1" applyFont="1" applyBorder="1" applyAlignment="1">
      <alignment horizontal="right" wrapText="1"/>
    </xf>
    <xf numFmtId="188" fontId="3" fillId="0" borderId="0" xfId="6" applyNumberFormat="1" applyFont="1" applyAlignment="1">
      <alignment vertical="top"/>
    </xf>
    <xf numFmtId="188" fontId="3" fillId="0" borderId="3" xfId="6" applyNumberFormat="1" applyFont="1" applyBorder="1" applyAlignment="1">
      <alignment vertical="top"/>
    </xf>
    <xf numFmtId="3" fontId="6" fillId="0" borderId="0" xfId="6" applyNumberFormat="1" applyFont="1" applyAlignment="1">
      <alignment horizontal="left" vertical="top" indent="1"/>
    </xf>
    <xf numFmtId="188" fontId="6" fillId="0" borderId="0" xfId="6" applyNumberFormat="1" applyFont="1" applyAlignment="1">
      <alignment vertical="top"/>
    </xf>
    <xf numFmtId="188" fontId="2" fillId="0" borderId="0" xfId="7" applyNumberFormat="1"/>
    <xf numFmtId="198" fontId="67" fillId="0" borderId="0" xfId="42" applyNumberFormat="1" applyFont="1"/>
    <xf numFmtId="3" fontId="4" fillId="0" borderId="2" xfId="6" applyNumberFormat="1" applyFont="1" applyBorder="1" applyAlignment="1">
      <alignment horizontal="left" wrapText="1"/>
    </xf>
    <xf numFmtId="3" fontId="4" fillId="0" borderId="1" xfId="6" applyNumberFormat="1" applyFont="1" applyBorder="1" applyAlignment="1">
      <alignment horizontal="right"/>
    </xf>
    <xf numFmtId="3" fontId="4" fillId="0" borderId="1" xfId="6" applyNumberFormat="1" applyFont="1" applyBorder="1" applyAlignment="1">
      <alignment horizontal="right" wrapText="1"/>
    </xf>
    <xf numFmtId="188" fontId="4" fillId="0" borderId="0" xfId="6" applyNumberFormat="1" applyFont="1" applyAlignment="1">
      <alignment vertical="top"/>
    </xf>
    <xf numFmtId="188" fontId="4" fillId="0" borderId="3" xfId="6" applyNumberFormat="1" applyFont="1" applyBorder="1" applyAlignment="1">
      <alignment vertical="top"/>
    </xf>
    <xf numFmtId="3" fontId="4" fillId="0" borderId="0" xfId="6" applyNumberFormat="1" applyFont="1" applyAlignment="1">
      <alignment horizontal="left" vertical="top" indent="1"/>
    </xf>
    <xf numFmtId="198" fontId="16" fillId="0" borderId="0" xfId="42" applyNumberFormat="1" applyFont="1"/>
    <xf numFmtId="0" fontId="16" fillId="0" borderId="0" xfId="42" applyFont="1"/>
    <xf numFmtId="0" fontId="7" fillId="0" borderId="0" xfId="7" applyFont="1" applyAlignment="1">
      <alignment vertical="center"/>
    </xf>
    <xf numFmtId="3" fontId="76" fillId="2" borderId="2" xfId="6" applyNumberFormat="1" applyFont="1" applyFill="1" applyBorder="1" applyAlignment="1">
      <alignment wrapText="1"/>
    </xf>
    <xf numFmtId="3" fontId="76" fillId="2" borderId="1" xfId="6" applyNumberFormat="1" applyFont="1" applyFill="1" applyBorder="1" applyAlignment="1">
      <alignment horizontal="right" wrapText="1"/>
    </xf>
    <xf numFmtId="3" fontId="76" fillId="0" borderId="0" xfId="6" applyNumberFormat="1" applyFont="1" applyAlignment="1">
      <alignment vertical="center" wrapText="1"/>
    </xf>
    <xf numFmtId="3" fontId="54" fillId="0" borderId="0" xfId="6" applyNumberFormat="1" applyFont="1" applyAlignment="1">
      <alignment vertical="center"/>
    </xf>
    <xf numFmtId="3" fontId="12" fillId="0" borderId="0" xfId="6" applyNumberFormat="1" applyFont="1" applyAlignment="1">
      <alignment vertical="center" wrapText="1"/>
    </xf>
    <xf numFmtId="3" fontId="13" fillId="0" borderId="0" xfId="6" applyNumberFormat="1" applyFont="1" applyAlignment="1">
      <alignment vertical="center"/>
    </xf>
    <xf numFmtId="3" fontId="12" fillId="0" borderId="0" xfId="6" applyNumberFormat="1" applyFont="1" applyAlignment="1">
      <alignment vertical="top" wrapText="1"/>
    </xf>
    <xf numFmtId="3" fontId="13" fillId="0" borderId="0" xfId="6" applyNumberFormat="1" applyFont="1" applyAlignment="1">
      <alignment vertical="top"/>
    </xf>
    <xf numFmtId="3" fontId="14" fillId="4" borderId="0" xfId="6" applyNumberFormat="1" applyFont="1" applyFill="1" applyAlignment="1">
      <alignment vertical="center" wrapText="1"/>
    </xf>
    <xf numFmtId="3" fontId="14" fillId="4" borderId="0" xfId="6" applyNumberFormat="1" applyFont="1" applyFill="1" applyAlignment="1">
      <alignment vertical="center"/>
    </xf>
    <xf numFmtId="3" fontId="80" fillId="0" borderId="0" xfId="6" applyNumberFormat="1" applyFont="1" applyAlignment="1">
      <alignment vertical="center" wrapText="1"/>
    </xf>
    <xf numFmtId="3" fontId="80" fillId="0" borderId="0" xfId="6" applyNumberFormat="1" applyFont="1" applyAlignment="1">
      <alignment vertical="center"/>
    </xf>
    <xf numFmtId="0" fontId="170" fillId="0" borderId="0" xfId="0" applyFont="1" applyAlignment="1">
      <alignment vertical="top" wrapText="1"/>
    </xf>
    <xf numFmtId="0" fontId="7" fillId="0" borderId="0" xfId="7" applyFont="1" applyAlignment="1">
      <alignment vertical="center" wrapText="1"/>
    </xf>
    <xf numFmtId="0" fontId="5" fillId="0" borderId="0" xfId="7" applyFont="1" applyAlignment="1">
      <alignment vertical="center"/>
    </xf>
    <xf numFmtId="0" fontId="14" fillId="2" borderId="0" xfId="7" applyFont="1" applyFill="1" applyAlignment="1">
      <alignment horizontal="right"/>
    </xf>
    <xf numFmtId="15" fontId="172" fillId="2" borderId="1" xfId="7" quotePrefix="1" applyNumberFormat="1" applyFont="1" applyFill="1" applyBorder="1" applyAlignment="1">
      <alignment horizontal="right"/>
    </xf>
    <xf numFmtId="0" fontId="172" fillId="2" borderId="0" xfId="7" applyFont="1" applyFill="1" applyAlignment="1">
      <alignment wrapText="1"/>
    </xf>
    <xf numFmtId="3" fontId="172" fillId="2" borderId="0" xfId="7" applyNumberFormat="1" applyFont="1" applyFill="1" applyAlignment="1">
      <alignment horizontal="right"/>
    </xf>
    <xf numFmtId="3" fontId="155" fillId="2" borderId="0" xfId="7" applyNumberFormat="1" applyFont="1" applyFill="1" applyAlignment="1">
      <alignment horizontal="right"/>
    </xf>
    <xf numFmtId="0" fontId="14" fillId="2" borderId="0" xfId="7" applyFont="1" applyFill="1" applyAlignment="1">
      <alignment wrapText="1"/>
    </xf>
    <xf numFmtId="3" fontId="14" fillId="2" borderId="0" xfId="7" applyNumberFormat="1" applyFont="1" applyFill="1" applyAlignment="1">
      <alignment horizontal="right"/>
    </xf>
    <xf numFmtId="3" fontId="172" fillId="2" borderId="2" xfId="7" applyNumberFormat="1" applyFont="1" applyFill="1" applyBorder="1" applyAlignment="1">
      <alignment horizontal="right"/>
    </xf>
    <xf numFmtId="0" fontId="14" fillId="2" borderId="0" xfId="7" applyFont="1" applyFill="1" applyAlignment="1">
      <alignment horizontal="right" vertical="top"/>
    </xf>
    <xf numFmtId="0" fontId="172" fillId="2" borderId="0" xfId="7" applyFont="1" applyFill="1" applyAlignment="1">
      <alignment horizontal="right"/>
    </xf>
    <xf numFmtId="0" fontId="14" fillId="2" borderId="0" xfId="7" quotePrefix="1" applyFont="1" applyFill="1" applyAlignment="1">
      <alignment wrapText="1"/>
    </xf>
    <xf numFmtId="3" fontId="10" fillId="0" borderId="0" xfId="6" applyNumberFormat="1" applyFont="1"/>
    <xf numFmtId="3" fontId="3" fillId="2" borderId="0" xfId="6" applyNumberFormat="1" applyFont="1" applyFill="1" applyAlignment="1">
      <alignment horizontal="right" wrapText="1"/>
    </xf>
    <xf numFmtId="0" fontId="10" fillId="0" borderId="0" xfId="6" applyFont="1"/>
    <xf numFmtId="3" fontId="3" fillId="2" borderId="0" xfId="6" applyNumberFormat="1" applyFont="1" applyFill="1" applyAlignment="1">
      <alignment wrapText="1"/>
    </xf>
    <xf numFmtId="3" fontId="3" fillId="2" borderId="2" xfId="6" applyNumberFormat="1" applyFont="1" applyFill="1" applyBorder="1" applyAlignment="1">
      <alignment wrapText="1"/>
    </xf>
    <xf numFmtId="3" fontId="3" fillId="2" borderId="2" xfId="6" applyNumberFormat="1" applyFont="1" applyFill="1" applyBorder="1" applyAlignment="1">
      <alignment horizontal="right" wrapText="1"/>
    </xf>
    <xf numFmtId="3" fontId="3" fillId="2" borderId="1" xfId="6" applyNumberFormat="1" applyFont="1" applyFill="1" applyBorder="1" applyAlignment="1">
      <alignment horizontal="right" wrapText="1"/>
    </xf>
    <xf numFmtId="3" fontId="7" fillId="0" borderId="0" xfId="7" applyNumberFormat="1" applyFont="1" applyAlignment="1">
      <alignment vertical="top" wrapText="1"/>
    </xf>
    <xf numFmtId="0" fontId="7" fillId="0" borderId="0" xfId="7" applyFont="1" applyAlignment="1">
      <alignment vertical="top" wrapText="1"/>
    </xf>
    <xf numFmtId="3" fontId="11" fillId="0" borderId="0" xfId="6" applyNumberFormat="1" applyFont="1" applyAlignment="1">
      <alignment vertical="top"/>
    </xf>
    <xf numFmtId="0" fontId="4" fillId="0" borderId="0" xfId="7" applyFont="1" applyAlignment="1">
      <alignment wrapText="1"/>
    </xf>
    <xf numFmtId="0" fontId="7" fillId="0" borderId="0" xfId="7" applyFont="1" applyAlignment="1">
      <alignment horizontal="left" vertical="top"/>
    </xf>
    <xf numFmtId="3" fontId="7" fillId="0" borderId="0" xfId="7" applyNumberFormat="1" applyFont="1" applyAlignment="1">
      <alignment wrapText="1"/>
    </xf>
    <xf numFmtId="3" fontId="3" fillId="0" borderId="0" xfId="0" applyNumberFormat="1" applyFont="1" applyAlignment="1">
      <alignment horizontal="right" vertical="top" wrapText="1"/>
    </xf>
    <xf numFmtId="3" fontId="6" fillId="0" borderId="0" xfId="0" applyNumberFormat="1" applyFont="1" applyAlignment="1">
      <alignment horizontal="right" vertical="top"/>
    </xf>
    <xf numFmtId="3" fontId="4" fillId="0" borderId="0" xfId="0" applyNumberFormat="1" applyFont="1" applyAlignment="1">
      <alignment horizontal="right" vertical="top" wrapText="1"/>
    </xf>
    <xf numFmtId="3" fontId="7" fillId="4" borderId="0" xfId="0" applyNumberFormat="1" applyFont="1" applyFill="1" applyAlignment="1">
      <alignment vertical="top" wrapText="1"/>
    </xf>
    <xf numFmtId="0" fontId="4" fillId="0" borderId="0" xfId="6" applyFont="1" applyAlignment="1">
      <alignment horizontal="right" vertical="top" wrapText="1"/>
    </xf>
    <xf numFmtId="3" fontId="7" fillId="4" borderId="0" xfId="6" applyNumberFormat="1" applyFont="1" applyFill="1" applyAlignment="1">
      <alignment horizontal="right" vertical="top"/>
    </xf>
    <xf numFmtId="3" fontId="6" fillId="0" borderId="0" xfId="7" applyNumberFormat="1" applyFont="1"/>
    <xf numFmtId="3" fontId="3" fillId="0" borderId="0" xfId="7" applyNumberFormat="1" applyFont="1"/>
    <xf numFmtId="3" fontId="3" fillId="0" borderId="2" xfId="7" quotePrefix="1" applyNumberFormat="1" applyFont="1" applyBorder="1" applyAlignment="1">
      <alignment horizontal="left" wrapText="1"/>
    </xf>
    <xf numFmtId="3" fontId="8" fillId="0" borderId="2" xfId="7" quotePrefix="1" applyNumberFormat="1" applyFont="1" applyBorder="1" applyAlignment="1">
      <alignment wrapText="1"/>
    </xf>
    <xf numFmtId="3" fontId="3" fillId="0" borderId="2" xfId="7" quotePrefix="1" applyNumberFormat="1" applyFont="1" applyBorder="1" applyAlignment="1">
      <alignment horizontal="right" wrapText="1"/>
    </xf>
    <xf numFmtId="3" fontId="4" fillId="0" borderId="0" xfId="7" applyNumberFormat="1" applyFont="1" applyAlignment="1">
      <alignment horizontal="right" vertical="top" wrapText="1"/>
    </xf>
    <xf numFmtId="3" fontId="6" fillId="0" borderId="0" xfId="7" applyNumberFormat="1" applyFont="1" applyAlignment="1">
      <alignment horizontal="right" vertical="top" wrapText="1"/>
    </xf>
    <xf numFmtId="3" fontId="4" fillId="0" borderId="0" xfId="7" applyNumberFormat="1" applyFont="1" applyAlignment="1">
      <alignment vertical="top" wrapText="1"/>
    </xf>
    <xf numFmtId="3" fontId="7" fillId="0" borderId="0" xfId="7" applyNumberFormat="1" applyFont="1" applyAlignment="1">
      <alignment horizontal="right" vertical="top" wrapText="1"/>
    </xf>
    <xf numFmtId="3" fontId="11" fillId="0" borderId="0" xfId="7" applyNumberFormat="1" applyFont="1" applyAlignment="1">
      <alignment horizontal="right" vertical="top" wrapText="1"/>
    </xf>
    <xf numFmtId="3" fontId="3" fillId="0" borderId="2" xfId="7" applyNumberFormat="1" applyFont="1" applyBorder="1" applyAlignment="1">
      <alignment vertical="top" wrapText="1"/>
    </xf>
    <xf numFmtId="3" fontId="3" fillId="0" borderId="3" xfId="7" applyNumberFormat="1" applyFont="1" applyBorder="1" applyAlignment="1">
      <alignment vertical="top"/>
    </xf>
    <xf numFmtId="0" fontId="3" fillId="0" borderId="0" xfId="7" applyFont="1" applyAlignment="1">
      <alignment vertical="top"/>
    </xf>
    <xf numFmtId="170" fontId="7" fillId="0" borderId="0" xfId="1" applyNumberFormat="1" applyFont="1" applyAlignment="1">
      <alignment horizontal="right" vertical="top" wrapText="1"/>
    </xf>
    <xf numFmtId="0" fontId="6" fillId="0" borderId="0" xfId="7" applyFont="1" applyAlignment="1">
      <alignment horizontal="right" vertical="top" wrapText="1"/>
    </xf>
    <xf numFmtId="3" fontId="3" fillId="0" borderId="2" xfId="7" quotePrefix="1" applyNumberFormat="1" applyFont="1" applyBorder="1" applyAlignment="1">
      <alignment wrapText="1"/>
    </xf>
    <xf numFmtId="3" fontId="3" fillId="0" borderId="2" xfId="7" applyNumberFormat="1" applyFont="1" applyBorder="1" applyAlignment="1">
      <alignment vertical="top"/>
    </xf>
    <xf numFmtId="0" fontId="3" fillId="0" borderId="2" xfId="7" applyFont="1" applyBorder="1" applyAlignment="1">
      <alignment vertical="top"/>
    </xf>
    <xf numFmtId="3" fontId="6" fillId="0" borderId="2" xfId="7" applyNumberFormat="1" applyFont="1" applyBorder="1" applyAlignment="1">
      <alignment vertical="top"/>
    </xf>
    <xf numFmtId="3" fontId="5" fillId="0" borderId="0" xfId="7" applyNumberFormat="1" applyFont="1"/>
    <xf numFmtId="3" fontId="6" fillId="0" borderId="0" xfId="7" applyNumberFormat="1" applyFont="1" applyAlignment="1">
      <alignment wrapText="1"/>
    </xf>
    <xf numFmtId="0" fontId="3" fillId="0" borderId="2" xfId="7" applyFont="1" applyBorder="1" applyAlignment="1">
      <alignment horizontal="centerContinuous" wrapText="1"/>
    </xf>
    <xf numFmtId="0" fontId="4" fillId="0" borderId="2" xfId="7" applyFont="1" applyBorder="1" applyAlignment="1">
      <alignment horizontal="centerContinuous" wrapText="1"/>
    </xf>
    <xf numFmtId="3" fontId="3" fillId="0" borderId="2" xfId="7" applyNumberFormat="1" applyFont="1" applyBorder="1" applyAlignment="1">
      <alignment horizontal="left" wrapText="1"/>
    </xf>
    <xf numFmtId="3" fontId="4" fillId="0" borderId="2" xfId="7" applyNumberFormat="1" applyFont="1" applyBorder="1" applyAlignment="1">
      <alignment horizontal="center" wrapText="1"/>
    </xf>
    <xf numFmtId="3" fontId="4" fillId="0" borderId="3" xfId="7" applyNumberFormat="1" applyFont="1" applyBorder="1" applyAlignment="1">
      <alignment vertical="top" wrapText="1"/>
    </xf>
    <xf numFmtId="3" fontId="4" fillId="0" borderId="0" xfId="7" applyNumberFormat="1" applyFont="1" applyAlignment="1">
      <alignment horizontal="center" vertical="top"/>
    </xf>
    <xf numFmtId="167" fontId="6" fillId="0" borderId="0" xfId="40" applyNumberFormat="1" applyFont="1" applyBorder="1" applyAlignment="1">
      <alignment horizontal="center" vertical="top"/>
    </xf>
    <xf numFmtId="3" fontId="6" fillId="0" borderId="0" xfId="7" applyNumberFormat="1" applyFont="1" applyAlignment="1">
      <alignment horizontal="center" vertical="top"/>
    </xf>
    <xf numFmtId="3" fontId="11" fillId="0" borderId="0" xfId="7" applyNumberFormat="1" applyFont="1" applyAlignment="1">
      <alignment horizontal="center" vertical="top"/>
    </xf>
    <xf numFmtId="167" fontId="11" fillId="0" borderId="0" xfId="40" applyNumberFormat="1" applyFont="1" applyFill="1" applyBorder="1" applyAlignment="1">
      <alignment horizontal="center" vertical="top"/>
    </xf>
    <xf numFmtId="3" fontId="73" fillId="0" borderId="0" xfId="3" applyNumberFormat="1" applyFont="1">
      <alignment vertical="top"/>
    </xf>
    <xf numFmtId="0" fontId="176" fillId="0" borderId="0" xfId="7" applyFont="1"/>
    <xf numFmtId="0" fontId="139" fillId="0" borderId="0" xfId="7" applyFont="1" applyAlignment="1">
      <alignment wrapText="1"/>
    </xf>
    <xf numFmtId="3" fontId="139" fillId="0" borderId="0" xfId="7" applyNumberFormat="1" applyFont="1"/>
    <xf numFmtId="3" fontId="76" fillId="0" borderId="3" xfId="7" applyNumberFormat="1" applyFont="1" applyBorder="1" applyAlignment="1">
      <alignment vertical="top"/>
    </xf>
    <xf numFmtId="0" fontId="76" fillId="0" borderId="3" xfId="7" applyFont="1" applyBorder="1" applyAlignment="1">
      <alignment vertical="top"/>
    </xf>
    <xf numFmtId="0" fontId="0" fillId="0" borderId="3" xfId="0" applyBorder="1" applyAlignment="1">
      <alignment vertical="top"/>
    </xf>
    <xf numFmtId="3" fontId="80" fillId="0" borderId="0" xfId="7" applyNumberFormat="1" applyFont="1" applyAlignment="1">
      <alignment horizontal="right" vertical="top"/>
    </xf>
    <xf numFmtId="3" fontId="80" fillId="0" borderId="0" xfId="7" applyNumberFormat="1" applyFont="1" applyAlignment="1">
      <alignment vertical="top"/>
    </xf>
    <xf numFmtId="167" fontId="177" fillId="0" borderId="0" xfId="7" applyNumberFormat="1" applyFont="1"/>
    <xf numFmtId="170" fontId="0" fillId="0" borderId="0" xfId="37" applyNumberFormat="1" applyFont="1"/>
    <xf numFmtId="3" fontId="14" fillId="4" borderId="0" xfId="7" applyNumberFormat="1" applyFont="1" applyFill="1" applyAlignment="1">
      <alignment horizontal="right" vertical="top"/>
    </xf>
    <xf numFmtId="166" fontId="14" fillId="4" borderId="0" xfId="7" applyNumberFormat="1" applyFont="1" applyFill="1" applyAlignment="1">
      <alignment vertical="top" wrapText="1"/>
    </xf>
    <xf numFmtId="2" fontId="14" fillId="4" borderId="0" xfId="37" applyNumberFormat="1" applyFont="1" applyFill="1" applyAlignment="1">
      <alignment horizontal="right" vertical="top"/>
    </xf>
    <xf numFmtId="3" fontId="80" fillId="2" borderId="0" xfId="7" applyNumberFormat="1" applyFont="1" applyFill="1" applyAlignment="1">
      <alignment vertical="top" wrapText="1"/>
    </xf>
    <xf numFmtId="3" fontId="80" fillId="2" borderId="0" xfId="7" applyNumberFormat="1" applyFont="1" applyFill="1" applyAlignment="1">
      <alignment horizontal="right" vertical="top"/>
    </xf>
    <xf numFmtId="3" fontId="80" fillId="2" borderId="0" xfId="7" applyNumberFormat="1" applyFont="1" applyFill="1" applyAlignment="1">
      <alignment horizontal="right" vertical="top" wrapText="1"/>
    </xf>
    <xf numFmtId="167" fontId="80" fillId="2" borderId="0" xfId="37" applyNumberFormat="1" applyFont="1" applyFill="1" applyAlignment="1">
      <alignment horizontal="right" vertical="top"/>
    </xf>
    <xf numFmtId="9" fontId="80" fillId="2" borderId="0" xfId="37" applyFont="1" applyFill="1" applyAlignment="1">
      <alignment horizontal="right" vertical="top"/>
    </xf>
    <xf numFmtId="0" fontId="76" fillId="0" borderId="0" xfId="7" applyFont="1" applyAlignment="1">
      <alignment vertical="top"/>
    </xf>
    <xf numFmtId="1" fontId="2" fillId="0" borderId="0" xfId="7" applyNumberFormat="1"/>
    <xf numFmtId="167" fontId="14" fillId="4" borderId="0" xfId="37" applyNumberFormat="1" applyFont="1" applyFill="1" applyAlignment="1">
      <alignment horizontal="right" vertical="top"/>
    </xf>
    <xf numFmtId="9" fontId="14" fillId="4" borderId="0" xfId="37" applyFont="1" applyFill="1" applyAlignment="1">
      <alignment horizontal="right" vertical="top"/>
    </xf>
    <xf numFmtId="3" fontId="80" fillId="0" borderId="0" xfId="7" applyNumberFormat="1" applyFont="1" applyAlignment="1">
      <alignment vertical="top" wrapText="1"/>
    </xf>
    <xf numFmtId="9" fontId="80" fillId="0" borderId="0" xfId="37" applyFont="1" applyFill="1" applyAlignment="1">
      <alignment horizontal="right" vertical="top"/>
    </xf>
    <xf numFmtId="3" fontId="14" fillId="4" borderId="1" xfId="7" applyNumberFormat="1" applyFont="1" applyFill="1" applyBorder="1" applyAlignment="1">
      <alignment vertical="top" wrapText="1"/>
    </xf>
    <xf numFmtId="199" fontId="0" fillId="0" borderId="0" xfId="43" applyFont="1"/>
    <xf numFmtId="0" fontId="178" fillId="0" borderId="0" xfId="7" applyFont="1"/>
    <xf numFmtId="165" fontId="2" fillId="0" borderId="0" xfId="7" applyNumberFormat="1"/>
    <xf numFmtId="3" fontId="7" fillId="0" borderId="0" xfId="6" applyNumberFormat="1" applyFont="1"/>
    <xf numFmtId="0" fontId="180" fillId="0" borderId="1" xfId="33" applyFont="1" applyBorder="1" applyAlignment="1">
      <alignment horizontal="right" vertical="top" wrapText="1"/>
    </xf>
    <xf numFmtId="9" fontId="180" fillId="0" borderId="1" xfId="35" applyFont="1" applyBorder="1" applyAlignment="1">
      <alignment horizontal="right" vertical="top" wrapText="1"/>
    </xf>
    <xf numFmtId="10" fontId="180" fillId="0" borderId="1" xfId="35" applyNumberFormat="1" applyFont="1" applyBorder="1" applyAlignment="1">
      <alignment horizontal="right" vertical="top" wrapText="1"/>
    </xf>
    <xf numFmtId="170" fontId="180" fillId="0" borderId="1" xfId="35" applyNumberFormat="1" applyFont="1" applyBorder="1" applyAlignment="1">
      <alignment horizontal="right" vertical="top" wrapText="1"/>
    </xf>
    <xf numFmtId="0" fontId="6" fillId="0" borderId="0" xfId="0" applyFont="1" applyAlignment="1">
      <alignment vertical="top" wrapText="1"/>
    </xf>
    <xf numFmtId="3" fontId="6" fillId="0" borderId="0" xfId="0" applyNumberFormat="1" applyFont="1" applyAlignment="1" applyProtection="1">
      <alignment horizontal="right" vertical="top"/>
      <protection locked="0"/>
    </xf>
    <xf numFmtId="0" fontId="7" fillId="4" borderId="0" xfId="0" applyFont="1" applyFill="1" applyAlignment="1">
      <alignment wrapText="1"/>
    </xf>
    <xf numFmtId="3" fontId="7" fillId="4" borderId="0" xfId="0" applyNumberFormat="1" applyFont="1" applyFill="1" applyAlignment="1" applyProtection="1">
      <alignment horizontal="right"/>
      <protection locked="0"/>
    </xf>
    <xf numFmtId="0" fontId="12" fillId="0" borderId="0" xfId="7" applyFont="1" applyProtection="1">
      <protection locked="0"/>
    </xf>
    <xf numFmtId="0" fontId="4" fillId="0" borderId="1" xfId="0" applyFont="1" applyBorder="1"/>
    <xf numFmtId="0" fontId="7" fillId="11" borderId="0" xfId="0" applyFont="1" applyFill="1" applyAlignment="1">
      <alignment wrapText="1"/>
    </xf>
    <xf numFmtId="3" fontId="7" fillId="11" borderId="0" xfId="0" applyNumberFormat="1" applyFont="1" applyFill="1" applyAlignment="1">
      <alignment horizontal="right"/>
    </xf>
    <xf numFmtId="0" fontId="147" fillId="0" borderId="0" xfId="33" applyFont="1" applyAlignment="1">
      <alignment horizontal="right" vertical="top" wrapText="1"/>
    </xf>
    <xf numFmtId="10" fontId="147" fillId="0" borderId="0" xfId="35" applyNumberFormat="1" applyFont="1" applyBorder="1" applyAlignment="1">
      <alignment horizontal="right" vertical="top" wrapText="1"/>
    </xf>
    <xf numFmtId="170" fontId="147" fillId="0" borderId="0" xfId="35" applyNumberFormat="1" applyFont="1" applyBorder="1" applyAlignment="1">
      <alignment horizontal="right" vertical="top" wrapText="1"/>
    </xf>
    <xf numFmtId="3" fontId="6" fillId="0" borderId="0" xfId="0" applyNumberFormat="1" applyFont="1" applyAlignment="1" applyProtection="1">
      <alignment vertical="top"/>
      <protection locked="0"/>
    </xf>
    <xf numFmtId="3" fontId="7" fillId="4" borderId="0" xfId="0" applyNumberFormat="1" applyFont="1" applyFill="1" applyProtection="1">
      <protection locked="0"/>
    </xf>
    <xf numFmtId="175" fontId="6" fillId="0" borderId="0" xfId="45" applyNumberFormat="1" applyFont="1"/>
    <xf numFmtId="175" fontId="6" fillId="0" borderId="0" xfId="0" applyNumberFormat="1" applyFont="1"/>
    <xf numFmtId="43" fontId="6" fillId="0" borderId="0" xfId="0" applyNumberFormat="1" applyFont="1"/>
    <xf numFmtId="0" fontId="37" fillId="0" borderId="1" xfId="33" applyFont="1" applyBorder="1" applyAlignment="1">
      <alignment horizontal="right" vertical="top" wrapText="1"/>
    </xf>
    <xf numFmtId="9" fontId="37" fillId="0" borderId="1" xfId="35" applyFont="1" applyBorder="1" applyAlignment="1">
      <alignment horizontal="right" vertical="top" wrapText="1"/>
    </xf>
    <xf numFmtId="0" fontId="4" fillId="0" borderId="1" xfId="0" applyFont="1" applyBorder="1" applyAlignment="1">
      <alignment wrapText="1"/>
    </xf>
    <xf numFmtId="3" fontId="4" fillId="0" borderId="2" xfId="0" applyNumberFormat="1" applyFont="1" applyBorder="1" applyAlignment="1">
      <alignment horizontal="left" wrapText="1"/>
    </xf>
    <xf numFmtId="3" fontId="3" fillId="0" borderId="3" xfId="0" applyNumberFormat="1" applyFont="1" applyBorder="1"/>
    <xf numFmtId="3" fontId="3" fillId="0" borderId="2" xfId="0" applyNumberFormat="1" applyFont="1" applyBorder="1"/>
    <xf numFmtId="3" fontId="3" fillId="0" borderId="2" xfId="0" applyNumberFormat="1" applyFont="1" applyBorder="1" applyAlignment="1">
      <alignment wrapText="1"/>
    </xf>
    <xf numFmtId="3" fontId="76" fillId="0" borderId="2" xfId="0" applyNumberFormat="1" applyFont="1" applyBorder="1" applyAlignment="1">
      <alignment horizontal="right" wrapText="1"/>
    </xf>
    <xf numFmtId="3" fontId="4" fillId="2" borderId="0" xfId="0" applyNumberFormat="1" applyFont="1" applyFill="1"/>
    <xf numFmtId="3" fontId="4" fillId="2" borderId="0" xfId="0" applyNumberFormat="1" applyFont="1" applyFill="1" applyProtection="1">
      <protection locked="0"/>
    </xf>
    <xf numFmtId="3" fontId="4" fillId="0" borderId="3" xfId="0" applyNumberFormat="1" applyFont="1" applyBorder="1"/>
    <xf numFmtId="3" fontId="4" fillId="0" borderId="2" xfId="0" applyNumberFormat="1" applyFont="1" applyBorder="1"/>
    <xf numFmtId="3" fontId="4" fillId="0" borderId="2" xfId="0" applyNumberFormat="1" applyFont="1" applyBorder="1" applyAlignment="1">
      <alignment wrapText="1"/>
    </xf>
    <xf numFmtId="3" fontId="13" fillId="0" borderId="2" xfId="0" applyNumberFormat="1" applyFont="1" applyBorder="1" applyAlignment="1">
      <alignment horizontal="right" wrapText="1"/>
    </xf>
    <xf numFmtId="3" fontId="3" fillId="0" borderId="1" xfId="0" applyNumberFormat="1" applyFont="1" applyBorder="1" applyAlignment="1">
      <alignment vertical="top" wrapText="1"/>
    </xf>
    <xf numFmtId="3" fontId="11" fillId="2" borderId="0" xfId="0" applyNumberFormat="1" applyFont="1" applyFill="1"/>
    <xf numFmtId="0" fontId="18" fillId="0" borderId="0" xfId="7" applyFont="1"/>
    <xf numFmtId="3" fontId="4" fillId="0" borderId="1" xfId="0" applyNumberFormat="1" applyFont="1" applyBorder="1"/>
    <xf numFmtId="3" fontId="8" fillId="0" borderId="0" xfId="0" applyNumberFormat="1" applyFont="1"/>
    <xf numFmtId="3" fontId="3" fillId="0" borderId="0" xfId="0" applyNumberFormat="1" applyFont="1" applyAlignment="1">
      <alignment wrapText="1"/>
    </xf>
    <xf numFmtId="3" fontId="7" fillId="4" borderId="3" xfId="0" applyNumberFormat="1" applyFont="1" applyFill="1" applyBorder="1"/>
    <xf numFmtId="3" fontId="7" fillId="4" borderId="0" xfId="0" applyNumberFormat="1" applyFont="1" applyFill="1" applyAlignment="1" applyProtection="1">
      <alignment horizontal="right" indent="1"/>
      <protection locked="0"/>
    </xf>
    <xf numFmtId="3" fontId="6" fillId="0" borderId="0" xfId="0" applyNumberFormat="1" applyFont="1" applyAlignment="1" applyProtection="1">
      <alignment horizontal="right" indent="1"/>
      <protection locked="0"/>
    </xf>
    <xf numFmtId="3" fontId="11" fillId="0" borderId="0" xfId="0" applyNumberFormat="1" applyFont="1" applyAlignment="1">
      <alignment horizontal="right" indent="1"/>
    </xf>
    <xf numFmtId="3" fontId="4" fillId="0" borderId="0" xfId="0" applyNumberFormat="1" applyFont="1" applyAlignment="1">
      <alignment horizontal="right" wrapText="1"/>
    </xf>
    <xf numFmtId="3" fontId="7" fillId="11" borderId="3" xfId="0" applyNumberFormat="1" applyFont="1" applyFill="1" applyBorder="1"/>
    <xf numFmtId="3" fontId="7" fillId="11" borderId="3" xfId="0" applyNumberFormat="1" applyFont="1" applyFill="1" applyBorder="1" applyAlignment="1">
      <alignment horizontal="right" indent="1"/>
    </xf>
    <xf numFmtId="3" fontId="6" fillId="0" borderId="0" xfId="0" applyNumberFormat="1" applyFont="1" applyAlignment="1">
      <alignment horizontal="right" indent="1"/>
    </xf>
    <xf numFmtId="3" fontId="7" fillId="11" borderId="0" xfId="0" applyNumberFormat="1" applyFont="1" applyFill="1" applyAlignment="1">
      <alignment horizontal="right" indent="1"/>
    </xf>
    <xf numFmtId="3" fontId="7" fillId="4" borderId="0" xfId="0" applyNumberFormat="1" applyFont="1" applyFill="1" applyAlignment="1" applyProtection="1">
      <alignment wrapText="1"/>
      <protection locked="0"/>
    </xf>
    <xf numFmtId="3" fontId="6" fillId="0" borderId="0" xfId="0" applyNumberFormat="1" applyFont="1" applyAlignment="1" applyProtection="1">
      <alignment wrapText="1"/>
      <protection locked="0"/>
    </xf>
    <xf numFmtId="0" fontId="6" fillId="0" borderId="0" xfId="0" applyFont="1" applyAlignment="1" applyProtection="1">
      <alignment wrapText="1"/>
      <protection locked="0"/>
    </xf>
    <xf numFmtId="3" fontId="7" fillId="11" borderId="0" xfId="0" applyNumberFormat="1" applyFont="1" applyFill="1" applyAlignment="1">
      <alignment vertical="top" wrapText="1"/>
    </xf>
    <xf numFmtId="3" fontId="5" fillId="0" borderId="0" xfId="0" applyNumberFormat="1" applyFont="1" applyAlignment="1">
      <alignment wrapText="1"/>
    </xf>
    <xf numFmtId="3" fontId="3" fillId="0" borderId="1" xfId="3" applyNumberFormat="1" applyFont="1" applyBorder="1" applyAlignment="1">
      <alignment horizontal="left" vertical="top" wrapText="1"/>
    </xf>
    <xf numFmtId="0" fontId="10" fillId="0" borderId="1" xfId="0" applyFont="1" applyBorder="1" applyAlignment="1">
      <alignment horizontal="left" vertical="top" wrapText="1"/>
    </xf>
    <xf numFmtId="3" fontId="3" fillId="0" borderId="2" xfId="6" applyNumberFormat="1" applyFont="1" applyBorder="1" applyAlignment="1">
      <alignment horizontal="right" wrapText="1"/>
    </xf>
    <xf numFmtId="3" fontId="11" fillId="0" borderId="3" xfId="6" applyNumberFormat="1" applyFont="1" applyBorder="1" applyAlignment="1" applyProtection="1">
      <alignment vertical="top"/>
      <protection locked="0"/>
    </xf>
    <xf numFmtId="3" fontId="11" fillId="0" borderId="0" xfId="6" applyNumberFormat="1" applyFont="1" applyAlignment="1" applyProtection="1">
      <alignment vertical="top"/>
      <protection locked="0"/>
    </xf>
    <xf numFmtId="3" fontId="4" fillId="0" borderId="1" xfId="3" applyNumberFormat="1" applyFont="1" applyBorder="1" applyAlignment="1">
      <alignment horizontal="left" vertical="top" wrapText="1"/>
    </xf>
    <xf numFmtId="0" fontId="16" fillId="0" borderId="1" xfId="0" applyFont="1" applyBorder="1" applyAlignment="1">
      <alignment horizontal="left" vertical="top" wrapText="1"/>
    </xf>
    <xf numFmtId="3" fontId="4" fillId="0" borderId="2" xfId="6" applyNumberFormat="1" applyFont="1" applyBorder="1" applyAlignment="1">
      <alignment horizontal="right" wrapText="1"/>
    </xf>
    <xf numFmtId="3" fontId="162" fillId="0" borderId="0" xfId="6" applyNumberFormat="1" applyFont="1" applyAlignment="1">
      <alignment vertical="top"/>
    </xf>
    <xf numFmtId="3" fontId="3" fillId="0" borderId="0" xfId="0" applyNumberFormat="1" applyFont="1" applyAlignment="1">
      <alignment vertical="top" wrapText="1"/>
    </xf>
    <xf numFmtId="3" fontId="11" fillId="0" borderId="0" xfId="0" applyNumberFormat="1" applyFont="1" applyAlignment="1">
      <alignment vertical="top" wrapText="1"/>
    </xf>
    <xf numFmtId="0" fontId="4" fillId="0" borderId="2" xfId="5" applyFont="1" applyBorder="1" applyAlignment="1">
      <alignment horizontal="center" wrapText="1"/>
    </xf>
    <xf numFmtId="0" fontId="73" fillId="0" borderId="2" xfId="7" applyFont="1" applyBorder="1" applyAlignment="1">
      <alignment horizontal="center"/>
    </xf>
    <xf numFmtId="3" fontId="3" fillId="0" borderId="2" xfId="46" applyNumberFormat="1" applyFont="1" applyBorder="1" applyAlignment="1">
      <alignment horizontal="left" wrapText="1"/>
    </xf>
    <xf numFmtId="4" fontId="4" fillId="0" borderId="0" xfId="6" applyNumberFormat="1" applyFont="1" applyAlignment="1">
      <alignment horizontal="right" vertical="top"/>
    </xf>
    <xf numFmtId="3" fontId="7" fillId="4" borderId="0" xfId="6" applyNumberFormat="1" applyFont="1" applyFill="1" applyAlignment="1">
      <alignment horizontal="right" vertical="top" wrapText="1"/>
    </xf>
    <xf numFmtId="0" fontId="7" fillId="4" borderId="0" xfId="6" applyFont="1" applyFill="1" applyAlignment="1">
      <alignment horizontal="right" vertical="top" wrapText="1"/>
    </xf>
    <xf numFmtId="4" fontId="7" fillId="4" borderId="0" xfId="6" applyNumberFormat="1" applyFont="1" applyFill="1" applyAlignment="1">
      <alignment horizontal="right" vertical="top"/>
    </xf>
    <xf numFmtId="3" fontId="3" fillId="0" borderId="0" xfId="46" applyNumberFormat="1" applyFont="1" applyAlignment="1">
      <alignment wrapText="1"/>
    </xf>
    <xf numFmtId="3" fontId="93" fillId="0" borderId="0" xfId="6" applyNumberFormat="1" applyFont="1" applyAlignment="1">
      <alignment horizontal="right" vertical="top" wrapText="1"/>
    </xf>
    <xf numFmtId="3" fontId="93" fillId="0" borderId="0" xfId="6" applyNumberFormat="1" applyFont="1" applyAlignment="1">
      <alignment vertical="top" wrapText="1"/>
    </xf>
    <xf numFmtId="3" fontId="93" fillId="0" borderId="0" xfId="6" applyNumberFormat="1" applyFont="1" applyAlignment="1">
      <alignment horizontal="right" vertical="top"/>
    </xf>
    <xf numFmtId="0" fontId="93" fillId="0" borderId="0" xfId="6" applyFont="1" applyAlignment="1">
      <alignment horizontal="right" vertical="top" wrapText="1"/>
    </xf>
    <xf numFmtId="4" fontId="93" fillId="0" borderId="0" xfId="6" applyNumberFormat="1" applyFont="1" applyAlignment="1">
      <alignment horizontal="right" vertical="top"/>
    </xf>
    <xf numFmtId="170" fontId="7" fillId="4" borderId="0" xfId="1" applyNumberFormat="1" applyFont="1" applyFill="1" applyAlignment="1">
      <alignment horizontal="right" vertical="top"/>
    </xf>
    <xf numFmtId="170" fontId="4" fillId="0" borderId="0" xfId="47" applyNumberFormat="1" applyFont="1" applyAlignment="1">
      <alignment horizontal="right" vertical="top"/>
    </xf>
    <xf numFmtId="10" fontId="4" fillId="0" borderId="0" xfId="6" applyNumberFormat="1" applyFont="1" applyAlignment="1">
      <alignment horizontal="right" vertical="top"/>
    </xf>
    <xf numFmtId="0" fontId="0" fillId="0" borderId="0" xfId="0" applyAlignment="1">
      <alignment horizontal="left"/>
    </xf>
    <xf numFmtId="3" fontId="3" fillId="0" borderId="0" xfId="6" applyNumberFormat="1" applyFont="1" applyAlignment="1">
      <alignment horizontal="left"/>
    </xf>
    <xf numFmtId="0" fontId="0" fillId="0" borderId="0" xfId="0" applyAlignment="1">
      <alignment horizontal="right" vertical="top"/>
    </xf>
    <xf numFmtId="3" fontId="181" fillId="0" borderId="3" xfId="0" applyNumberFormat="1" applyFont="1" applyBorder="1" applyAlignment="1">
      <alignment vertical="top"/>
    </xf>
    <xf numFmtId="0" fontId="181" fillId="0" borderId="3" xfId="0" applyFont="1" applyBorder="1" applyAlignment="1">
      <alignment vertical="top"/>
    </xf>
    <xf numFmtId="0" fontId="181" fillId="0" borderId="0" xfId="0" applyFont="1" applyAlignment="1">
      <alignment vertical="top"/>
    </xf>
    <xf numFmtId="172" fontId="181" fillId="11" borderId="0" xfId="32" applyNumberFormat="1" applyFont="1" applyFill="1" applyBorder="1"/>
    <xf numFmtId="3" fontId="181" fillId="0" borderId="0" xfId="7" applyNumberFormat="1" applyFont="1" applyAlignment="1">
      <alignment vertical="top"/>
    </xf>
    <xf numFmtId="172" fontId="181" fillId="11" borderId="0" xfId="32" applyNumberFormat="1" applyFont="1" applyFill="1" applyBorder="1" applyAlignment="1">
      <alignment horizontal="right"/>
    </xf>
    <xf numFmtId="3" fontId="182" fillId="0" borderId="0" xfId="7" applyNumberFormat="1" applyFont="1" applyAlignment="1">
      <alignment vertical="top"/>
    </xf>
    <xf numFmtId="3" fontId="183" fillId="0" borderId="0" xfId="7" applyNumberFormat="1" applyFont="1" applyAlignment="1">
      <alignment vertical="top"/>
    </xf>
    <xf numFmtId="172" fontId="181" fillId="11" borderId="0" xfId="32" applyNumberFormat="1" applyFont="1" applyFill="1" applyBorder="1" applyAlignment="1">
      <alignment vertical="top"/>
    </xf>
    <xf numFmtId="172" fontId="181" fillId="11" borderId="0" xfId="32" applyNumberFormat="1" applyFont="1" applyFill="1" applyBorder="1" applyAlignment="1">
      <alignment horizontal="left" vertical="top"/>
    </xf>
    <xf numFmtId="1" fontId="184" fillId="11" borderId="0" xfId="7" applyNumberFormat="1" applyFont="1" applyFill="1" applyAlignment="1">
      <alignment vertical="top"/>
    </xf>
    <xf numFmtId="1" fontId="184" fillId="11" borderId="0" xfId="7" applyNumberFormat="1" applyFont="1" applyFill="1" applyAlignment="1">
      <alignment horizontal="right" vertical="top"/>
    </xf>
    <xf numFmtId="0" fontId="185" fillId="0" borderId="0" xfId="0" applyFont="1"/>
    <xf numFmtId="0" fontId="186" fillId="0" borderId="0" xfId="0" applyFont="1"/>
    <xf numFmtId="3" fontId="183" fillId="0" borderId="3" xfId="0" applyNumberFormat="1" applyFont="1" applyBorder="1" applyAlignment="1">
      <alignment vertical="top"/>
    </xf>
    <xf numFmtId="0" fontId="183" fillId="0" borderId="3" xfId="0" applyFont="1" applyBorder="1" applyAlignment="1">
      <alignment vertical="top"/>
    </xf>
    <xf numFmtId="0" fontId="183" fillId="0" borderId="0" xfId="0" applyFont="1" applyAlignment="1">
      <alignment vertical="top"/>
    </xf>
    <xf numFmtId="3" fontId="187" fillId="13" borderId="0" xfId="7" applyNumberFormat="1" applyFont="1" applyFill="1" applyAlignment="1">
      <alignment vertical="top"/>
    </xf>
    <xf numFmtId="3" fontId="187" fillId="0" borderId="0" xfId="7" applyNumberFormat="1" applyFont="1" applyAlignment="1">
      <alignment vertical="top"/>
    </xf>
    <xf numFmtId="3" fontId="188" fillId="0" borderId="0" xfId="7" applyNumberFormat="1" applyFont="1" applyAlignment="1">
      <alignment vertical="top"/>
    </xf>
    <xf numFmtId="9" fontId="187" fillId="0" borderId="0" xfId="1" applyFont="1" applyFill="1" applyAlignment="1">
      <alignment vertical="top"/>
    </xf>
    <xf numFmtId="9" fontId="183" fillId="0" borderId="0" xfId="1" applyFont="1" applyBorder="1" applyAlignment="1">
      <alignment vertical="top"/>
    </xf>
    <xf numFmtId="0" fontId="6" fillId="0" borderId="0" xfId="28" applyFont="1" applyFill="1" applyAlignment="1">
      <alignment vertical="center" wrapText="1"/>
    </xf>
    <xf numFmtId="9" fontId="131" fillId="0" borderId="0" xfId="1" applyFont="1" applyAlignment="1">
      <alignment vertical="center"/>
    </xf>
    <xf numFmtId="0" fontId="129" fillId="0" borderId="2" xfId="7" applyFont="1" applyBorder="1" applyAlignment="1">
      <alignment horizontal="center"/>
    </xf>
    <xf numFmtId="3" fontId="189" fillId="0" borderId="2" xfId="33" applyNumberFormat="1" applyFont="1" applyBorder="1" applyAlignment="1">
      <alignment vertical="top" wrapText="1"/>
    </xf>
    <xf numFmtId="170" fontId="190" fillId="0" borderId="2" xfId="35" applyNumberFormat="1" applyFont="1" applyBorder="1" applyAlignment="1">
      <alignment horizontal="right"/>
    </xf>
    <xf numFmtId="0" fontId="191" fillId="0" borderId="2" xfId="33" applyFont="1" applyBorder="1"/>
    <xf numFmtId="0" fontId="7" fillId="15" borderId="3" xfId="6" applyFont="1" applyFill="1" applyBorder="1" applyAlignment="1">
      <alignment vertical="top" wrapText="1"/>
    </xf>
    <xf numFmtId="0" fontId="7" fillId="15" borderId="0" xfId="6" applyFont="1" applyFill="1" applyAlignment="1">
      <alignment vertical="center" wrapText="1"/>
    </xf>
    <xf numFmtId="3" fontId="7" fillId="15" borderId="0" xfId="6" applyNumberFormat="1" applyFont="1" applyFill="1" applyAlignment="1" applyProtection="1">
      <alignment horizontal="right" vertical="center"/>
      <protection locked="0"/>
    </xf>
    <xf numFmtId="3" fontId="7" fillId="15" borderId="0" xfId="6" applyNumberFormat="1" applyFont="1" applyFill="1" applyAlignment="1" applyProtection="1">
      <alignment horizontal="center" vertical="center"/>
      <protection locked="0"/>
    </xf>
    <xf numFmtId="3" fontId="7" fillId="15" borderId="0" xfId="6" applyNumberFormat="1" applyFont="1" applyFill="1" applyAlignment="1">
      <alignment horizontal="right" vertical="center" wrapText="1"/>
    </xf>
    <xf numFmtId="3" fontId="7" fillId="15" borderId="0" xfId="28" applyNumberFormat="1" applyFont="1" applyFill="1"/>
    <xf numFmtId="192" fontId="6" fillId="15" borderId="0" xfId="6" applyNumberFormat="1" applyFont="1" applyFill="1" applyProtection="1">
      <protection locked="0"/>
    </xf>
    <xf numFmtId="3" fontId="19" fillId="15" borderId="0" xfId="28" applyNumberFormat="1" applyFont="1" applyFill="1"/>
    <xf numFmtId="3" fontId="19" fillId="15" borderId="0" xfId="28" applyNumberFormat="1" applyFont="1" applyFill="1" applyAlignment="1">
      <alignment wrapText="1"/>
    </xf>
    <xf numFmtId="3" fontId="7" fillId="4" borderId="0" xfId="28" applyNumberFormat="1" applyFont="1" applyFill="1" applyBorder="1"/>
    <xf numFmtId="3" fontId="7" fillId="15" borderId="0" xfId="28" applyNumberFormat="1" applyFont="1" applyFill="1" applyBorder="1"/>
    <xf numFmtId="3" fontId="19" fillId="15" borderId="0" xfId="28" applyNumberFormat="1" applyFont="1" applyFill="1" applyBorder="1"/>
    <xf numFmtId="0" fontId="133" fillId="15" borderId="0" xfId="33" applyFont="1" applyFill="1"/>
    <xf numFmtId="3" fontId="133" fillId="15" borderId="0" xfId="33" applyNumberFormat="1" applyFont="1" applyFill="1" applyAlignment="1" applyProtection="1">
      <alignment horizontal="right" vertical="center"/>
      <protection locked="0"/>
    </xf>
    <xf numFmtId="9" fontId="133" fillId="15" borderId="0" xfId="35" applyFont="1" applyFill="1" applyBorder="1" applyAlignment="1" applyProtection="1">
      <alignment horizontal="right" vertical="center"/>
      <protection locked="0"/>
    </xf>
    <xf numFmtId="10" fontId="133" fillId="15" borderId="0" xfId="35" applyNumberFormat="1" applyFont="1" applyFill="1" applyBorder="1" applyAlignment="1" applyProtection="1">
      <alignment horizontal="right" vertical="center"/>
      <protection locked="0"/>
    </xf>
    <xf numFmtId="170" fontId="133" fillId="15" borderId="0" xfId="35" applyNumberFormat="1" applyFont="1" applyFill="1" applyBorder="1" applyAlignment="1" applyProtection="1">
      <alignment horizontal="right" vertical="center"/>
      <protection locked="0"/>
    </xf>
    <xf numFmtId="167" fontId="133" fillId="15" borderId="0" xfId="33" applyNumberFormat="1" applyFont="1" applyFill="1" applyAlignment="1" applyProtection="1">
      <alignment horizontal="right" vertical="center"/>
      <protection locked="0"/>
    </xf>
    <xf numFmtId="0" fontId="130" fillId="15" borderId="0" xfId="33" applyFont="1" applyFill="1"/>
    <xf numFmtId="0" fontId="92" fillId="15" borderId="0" xfId="33" applyFont="1" applyFill="1"/>
    <xf numFmtId="3" fontId="92" fillId="15" borderId="0" xfId="33" applyNumberFormat="1" applyFont="1" applyFill="1" applyAlignment="1" applyProtection="1">
      <alignment horizontal="right" vertical="center"/>
      <protection locked="0"/>
    </xf>
    <xf numFmtId="9" fontId="92" fillId="15" borderId="0" xfId="35" applyFont="1" applyFill="1" applyBorder="1" applyAlignment="1" applyProtection="1">
      <alignment horizontal="right" vertical="center"/>
      <protection locked="0"/>
    </xf>
    <xf numFmtId="10" fontId="92" fillId="15" borderId="0" xfId="35" applyNumberFormat="1" applyFont="1" applyFill="1" applyBorder="1" applyAlignment="1" applyProtection="1">
      <alignment horizontal="right" vertical="center"/>
      <protection locked="0"/>
    </xf>
    <xf numFmtId="170" fontId="92" fillId="15" borderId="0" xfId="35" applyNumberFormat="1" applyFont="1" applyFill="1" applyBorder="1" applyAlignment="1" applyProtection="1">
      <alignment horizontal="right" vertical="center"/>
      <protection locked="0"/>
    </xf>
    <xf numFmtId="167" fontId="92" fillId="15" borderId="0" xfId="33" applyNumberFormat="1" applyFont="1" applyFill="1" applyAlignment="1" applyProtection="1">
      <alignment horizontal="right" vertical="center"/>
      <protection locked="0"/>
    </xf>
    <xf numFmtId="0" fontId="6" fillId="15" borderId="0" xfId="33" applyFont="1" applyFill="1"/>
    <xf numFmtId="3" fontId="92" fillId="15" borderId="0" xfId="33" applyNumberFormat="1" applyFont="1" applyFill="1" applyAlignment="1">
      <alignment horizontal="right" vertical="center"/>
    </xf>
    <xf numFmtId="9" fontId="92" fillId="15" borderId="0" xfId="35" applyFont="1" applyFill="1" applyBorder="1" applyAlignment="1">
      <alignment horizontal="right" vertical="center"/>
    </xf>
    <xf numFmtId="10" fontId="92" fillId="15" borderId="0" xfId="35" applyNumberFormat="1" applyFont="1" applyFill="1" applyBorder="1" applyAlignment="1">
      <alignment horizontal="right" vertical="center"/>
    </xf>
    <xf numFmtId="170" fontId="92" fillId="15" borderId="0" xfId="35" applyNumberFormat="1" applyFont="1" applyFill="1" applyBorder="1" applyAlignment="1">
      <alignment horizontal="right" vertical="center"/>
    </xf>
    <xf numFmtId="167" fontId="92" fillId="15" borderId="0" xfId="33" applyNumberFormat="1" applyFont="1" applyFill="1" applyAlignment="1">
      <alignment horizontal="right" vertical="center"/>
    </xf>
    <xf numFmtId="0" fontId="6" fillId="0" borderId="0" xfId="9" applyFont="1" applyFill="1" applyAlignment="1">
      <alignment wrapText="1"/>
    </xf>
    <xf numFmtId="3" fontId="7" fillId="15" borderId="0" xfId="7" applyNumberFormat="1" applyFont="1" applyFill="1"/>
    <xf numFmtId="3" fontId="7" fillId="15" borderId="0" xfId="7" applyNumberFormat="1" applyFont="1" applyFill="1" applyAlignment="1">
      <alignment horizontal="right"/>
    </xf>
    <xf numFmtId="3" fontId="4" fillId="15" borderId="1" xfId="5" applyNumberFormat="1" applyFont="1" applyFill="1" applyBorder="1" applyAlignment="1">
      <alignment horizontal="center" vertical="center" wrapText="1"/>
    </xf>
    <xf numFmtId="3" fontId="4" fillId="15" borderId="1" xfId="5" applyNumberFormat="1" applyFont="1" applyFill="1" applyBorder="1" applyAlignment="1">
      <alignment vertical="center" wrapText="1"/>
    </xf>
    <xf numFmtId="3" fontId="4" fillId="15" borderId="1" xfId="5" applyNumberFormat="1" applyFont="1" applyFill="1" applyBorder="1" applyAlignment="1">
      <alignment horizontal="right" vertical="center" wrapText="1"/>
    </xf>
    <xf numFmtId="3" fontId="14" fillId="15" borderId="0" xfId="5" applyNumberFormat="1" applyFont="1" applyFill="1" applyAlignment="1">
      <alignment vertical="center" wrapText="1"/>
    </xf>
    <xf numFmtId="3" fontId="14" fillId="15" borderId="0" xfId="5" applyNumberFormat="1" applyFont="1" applyFill="1" applyAlignment="1">
      <alignment horizontal="right" vertical="center" wrapText="1"/>
    </xf>
    <xf numFmtId="0" fontId="4" fillId="15" borderId="0" xfId="26" applyFont="1" applyFill="1" applyAlignment="1">
      <alignment wrapText="1"/>
    </xf>
    <xf numFmtId="1" fontId="4" fillId="15" borderId="0" xfId="26" applyNumberFormat="1" applyFont="1" applyFill="1" applyAlignment="1">
      <alignment wrapText="1"/>
    </xf>
    <xf numFmtId="0" fontId="7" fillId="15" borderId="0" xfId="0" applyFont="1" applyFill="1" applyAlignment="1">
      <alignment wrapText="1"/>
    </xf>
    <xf numFmtId="3" fontId="7" fillId="15" borderId="0" xfId="0" applyNumberFormat="1" applyFont="1" applyFill="1"/>
    <xf numFmtId="3" fontId="7" fillId="15" borderId="0" xfId="8" applyNumberFormat="1" applyFont="1" applyFill="1"/>
    <xf numFmtId="192" fontId="30" fillId="15" borderId="0" xfId="7" applyNumberFormat="1" applyFont="1" applyFill="1"/>
    <xf numFmtId="194" fontId="30" fillId="15" borderId="0" xfId="1" applyNumberFormat="1" applyFont="1" applyFill="1" applyBorder="1"/>
    <xf numFmtId="196" fontId="30" fillId="15" borderId="0" xfId="7" applyNumberFormat="1" applyFont="1" applyFill="1"/>
    <xf numFmtId="197" fontId="30" fillId="15" borderId="0" xfId="1" applyNumberFormat="1" applyFont="1" applyFill="1" applyBorder="1"/>
    <xf numFmtId="195" fontId="30" fillId="15" borderId="0" xfId="1" applyNumberFormat="1" applyFont="1" applyFill="1" applyBorder="1"/>
    <xf numFmtId="196" fontId="30" fillId="15" borderId="0" xfId="7" quotePrefix="1" applyNumberFormat="1" applyFont="1" applyFill="1" applyAlignment="1">
      <alignment horizontal="right"/>
    </xf>
    <xf numFmtId="3" fontId="7" fillId="2" borderId="0" xfId="8" applyNumberFormat="1" applyFont="1" applyFill="1"/>
    <xf numFmtId="192" fontId="30" fillId="2" borderId="0" xfId="7" applyNumberFormat="1" applyFont="1" applyFill="1"/>
    <xf numFmtId="194" fontId="30" fillId="2" borderId="0" xfId="1" applyNumberFormat="1" applyFont="1" applyFill="1" applyBorder="1"/>
    <xf numFmtId="195" fontId="30" fillId="2" borderId="0" xfId="1" applyNumberFormat="1" applyFont="1" applyFill="1" applyBorder="1"/>
    <xf numFmtId="196" fontId="30" fillId="2" borderId="0" xfId="7" quotePrefix="1" applyNumberFormat="1" applyFont="1" applyFill="1" applyAlignment="1">
      <alignment horizontal="right"/>
    </xf>
    <xf numFmtId="197" fontId="30" fillId="2" borderId="0" xfId="1" applyNumberFormat="1" applyFont="1" applyFill="1" applyBorder="1"/>
    <xf numFmtId="3" fontId="160" fillId="15" borderId="0" xfId="8" applyNumberFormat="1" applyFont="1" applyFill="1"/>
    <xf numFmtId="3" fontId="7" fillId="15" borderId="0" xfId="0" applyNumberFormat="1" applyFont="1" applyFill="1" applyAlignment="1">
      <alignment vertical="top" wrapText="1"/>
    </xf>
    <xf numFmtId="3" fontId="7" fillId="15" borderId="0" xfId="0" applyNumberFormat="1" applyFont="1" applyFill="1" applyAlignment="1">
      <alignment wrapText="1"/>
    </xf>
    <xf numFmtId="0" fontId="12" fillId="0" borderId="0" xfId="9" applyFont="1" applyAlignment="1">
      <alignment vertical="center"/>
    </xf>
    <xf numFmtId="0" fontId="12" fillId="0" borderId="0" xfId="9" applyFont="1" applyAlignment="1">
      <alignment horizontal="right" vertical="center" wrapText="1"/>
    </xf>
    <xf numFmtId="0" fontId="7" fillId="15" borderId="0" xfId="9" applyFont="1" applyFill="1" applyAlignment="1">
      <alignment vertical="center" wrapText="1"/>
    </xf>
    <xf numFmtId="3" fontId="4" fillId="15" borderId="0" xfId="9" applyNumberFormat="1" applyFont="1" applyFill="1" applyAlignment="1">
      <alignment horizontal="right" vertical="center"/>
    </xf>
    <xf numFmtId="0" fontId="4" fillId="15" borderId="0" xfId="9" applyFont="1" applyFill="1" applyAlignment="1">
      <alignment vertical="center" wrapText="1"/>
    </xf>
    <xf numFmtId="3" fontId="6" fillId="15" borderId="0" xfId="9" applyNumberFormat="1" applyFont="1" applyFill="1" applyAlignment="1">
      <alignment horizontal="right" vertical="center"/>
    </xf>
    <xf numFmtId="0" fontId="4" fillId="0" borderId="0" xfId="9" applyFont="1" applyAlignment="1">
      <alignment wrapText="1"/>
    </xf>
    <xf numFmtId="3" fontId="6" fillId="0" borderId="0" xfId="11" applyNumberFormat="1" applyFont="1" applyAlignment="1">
      <alignment horizontal="left"/>
    </xf>
    <xf numFmtId="3" fontId="6" fillId="16" borderId="0" xfId="9" applyNumberFormat="1" applyFont="1" applyFill="1" applyAlignment="1">
      <alignment horizontal="right"/>
    </xf>
    <xf numFmtId="3" fontId="7" fillId="16" borderId="1" xfId="9" applyNumberFormat="1" applyFont="1" applyFill="1" applyBorder="1" applyAlignment="1">
      <alignment horizontal="right" vertical="center"/>
    </xf>
    <xf numFmtId="0" fontId="12" fillId="0" borderId="0" xfId="5" applyFont="1" applyAlignment="1">
      <alignment horizontal="right"/>
    </xf>
    <xf numFmtId="0" fontId="12" fillId="0" borderId="0" xfId="9" applyFont="1" applyAlignment="1">
      <alignment horizontal="right"/>
    </xf>
    <xf numFmtId="0" fontId="12" fillId="0" borderId="0" xfId="9" applyFont="1" applyAlignment="1">
      <alignment horizontal="left" vertical="top"/>
    </xf>
    <xf numFmtId="0" fontId="12" fillId="0" borderId="0" xfId="9" applyFont="1"/>
    <xf numFmtId="0" fontId="13" fillId="0" borderId="0" xfId="9" applyFont="1"/>
    <xf numFmtId="3" fontId="13" fillId="0" borderId="0" xfId="9" applyNumberFormat="1" applyFont="1" applyAlignment="1">
      <alignment vertical="top"/>
    </xf>
    <xf numFmtId="3" fontId="13" fillId="0" borderId="0" xfId="9" applyNumberFormat="1" applyFont="1" applyAlignment="1">
      <alignment horizontal="right" vertical="top"/>
    </xf>
    <xf numFmtId="0" fontId="7" fillId="15" borderId="3" xfId="9" applyFont="1" applyFill="1" applyBorder="1" applyAlignment="1">
      <alignment vertical="center" wrapText="1"/>
    </xf>
    <xf numFmtId="3" fontId="7" fillId="15" borderId="3" xfId="9" applyNumberFormat="1" applyFont="1" applyFill="1" applyBorder="1" applyAlignment="1">
      <alignment vertical="center"/>
    </xf>
    <xf numFmtId="3" fontId="7" fillId="15" borderId="3" xfId="9" applyNumberFormat="1" applyFont="1" applyFill="1" applyBorder="1" applyAlignment="1">
      <alignment horizontal="right" vertical="center"/>
    </xf>
    <xf numFmtId="9" fontId="7" fillId="15" borderId="0" xfId="9" applyNumberFormat="1" applyFont="1" applyFill="1" applyAlignment="1">
      <alignment horizontal="right" vertical="center"/>
    </xf>
    <xf numFmtId="3" fontId="7" fillId="15" borderId="0" xfId="9" applyNumberFormat="1" applyFont="1" applyFill="1" applyAlignment="1">
      <alignment horizontal="right" vertical="center"/>
    </xf>
    <xf numFmtId="3" fontId="7" fillId="15" borderId="0" xfId="9" applyNumberFormat="1" applyFont="1" applyFill="1" applyAlignment="1">
      <alignment vertical="center"/>
    </xf>
    <xf numFmtId="3" fontId="4" fillId="2" borderId="0" xfId="9" applyNumberFormat="1" applyFont="1" applyFill="1" applyAlignment="1">
      <alignment horizontal="right" vertical="top"/>
    </xf>
    <xf numFmtId="3" fontId="4" fillId="0" borderId="2" xfId="9" applyNumberFormat="1" applyFont="1" applyBorder="1" applyAlignment="1">
      <alignment wrapText="1"/>
    </xf>
    <xf numFmtId="3" fontId="4" fillId="0" borderId="2" xfId="9" applyNumberFormat="1" applyFont="1" applyBorder="1" applyAlignment="1">
      <alignment horizontal="right" wrapText="1"/>
    </xf>
    <xf numFmtId="3" fontId="4" fillId="0" borderId="0" xfId="9" applyNumberFormat="1" applyFont="1" applyAlignment="1">
      <alignment wrapText="1"/>
    </xf>
    <xf numFmtId="1" fontId="4" fillId="0" borderId="2" xfId="10" quotePrefix="1" applyNumberFormat="1" applyFont="1" applyFill="1" applyBorder="1" applyAlignment="1">
      <alignment horizontal="right" wrapText="1"/>
    </xf>
    <xf numFmtId="3" fontId="4" fillId="0" borderId="1" xfId="9" applyNumberFormat="1" applyFont="1" applyBorder="1" applyAlignment="1">
      <alignment horizontal="right" wrapText="1"/>
    </xf>
    <xf numFmtId="1" fontId="4" fillId="0" borderId="2" xfId="9" quotePrefix="1" applyNumberFormat="1" applyFont="1" applyBorder="1" applyAlignment="1">
      <alignment horizontal="right" wrapText="1"/>
    </xf>
    <xf numFmtId="3" fontId="4" fillId="0" borderId="2" xfId="5" applyNumberFormat="1" applyFont="1" applyFill="1" applyBorder="1" applyAlignment="1">
      <alignment vertical="top" wrapText="1"/>
    </xf>
    <xf numFmtId="3" fontId="4" fillId="0" borderId="2" xfId="5" applyNumberFormat="1" applyFont="1" applyFill="1" applyBorder="1" applyAlignment="1">
      <alignment horizontal="right" vertical="top" wrapText="1"/>
    </xf>
    <xf numFmtId="3" fontId="4" fillId="0" borderId="0" xfId="5" applyNumberFormat="1" applyFont="1" applyBorder="1" applyAlignment="1">
      <alignment horizontal="left" wrapText="1"/>
    </xf>
    <xf numFmtId="3" fontId="4" fillId="0" borderId="0" xfId="5" quotePrefix="1" applyNumberFormat="1" applyFont="1" applyBorder="1" applyAlignment="1">
      <alignment horizontal="right" wrapText="1"/>
    </xf>
    <xf numFmtId="3" fontId="4" fillId="0" borderId="0" xfId="5" applyNumberFormat="1" applyFont="1" applyBorder="1" applyAlignment="1">
      <alignment horizontal="right" wrapText="1"/>
    </xf>
    <xf numFmtId="3" fontId="6" fillId="0" borderId="0" xfId="5" applyNumberFormat="1" applyFont="1" applyFill="1" applyAlignment="1">
      <alignment vertical="top" wrapText="1"/>
    </xf>
    <xf numFmtId="3" fontId="6" fillId="0" borderId="0" xfId="5" applyNumberFormat="1" applyFont="1" applyFill="1" applyAlignment="1">
      <alignment vertical="top"/>
    </xf>
    <xf numFmtId="3" fontId="7" fillId="15" borderId="0" xfId="9" applyNumberFormat="1" applyFont="1" applyFill="1" applyAlignment="1">
      <alignment vertical="center" wrapText="1"/>
    </xf>
    <xf numFmtId="3" fontId="7" fillId="15" borderId="0" xfId="9" applyNumberFormat="1" applyFont="1" applyFill="1" applyAlignment="1">
      <alignment horizontal="right" vertical="center" wrapText="1"/>
    </xf>
    <xf numFmtId="3" fontId="7" fillId="15" borderId="1" xfId="9" applyNumberFormat="1" applyFont="1" applyFill="1" applyBorder="1" applyAlignment="1">
      <alignment vertical="center" wrapText="1"/>
    </xf>
    <xf numFmtId="3" fontId="4" fillId="15" borderId="1" xfId="9" applyNumberFormat="1" applyFont="1" applyFill="1" applyBorder="1" applyAlignment="1">
      <alignment horizontal="right" vertical="center"/>
    </xf>
    <xf numFmtId="3" fontId="7" fillId="15" borderId="1" xfId="9" applyNumberFormat="1" applyFont="1" applyFill="1" applyBorder="1" applyAlignment="1">
      <alignment horizontal="right" vertical="center" wrapText="1"/>
    </xf>
    <xf numFmtId="3" fontId="7" fillId="15" borderId="1" xfId="9" applyNumberFormat="1" applyFont="1" applyFill="1" applyBorder="1" applyAlignment="1">
      <alignment horizontal="right" vertical="center"/>
    </xf>
    <xf numFmtId="3" fontId="7" fillId="15" borderId="1" xfId="5" applyNumberFormat="1" applyFont="1" applyFill="1" applyBorder="1" applyAlignment="1">
      <alignment vertical="center" wrapText="1"/>
    </xf>
    <xf numFmtId="0" fontId="7" fillId="15" borderId="0" xfId="5" applyFont="1" applyFill="1" applyAlignment="1">
      <alignment vertical="center"/>
    </xf>
    <xf numFmtId="3" fontId="4" fillId="4" borderId="1" xfId="5" applyNumberFormat="1" applyFont="1" applyFill="1" applyBorder="1" applyAlignment="1">
      <alignment vertical="top" wrapText="1"/>
    </xf>
    <xf numFmtId="166" fontId="4" fillId="4" borderId="1" xfId="5" applyNumberFormat="1" applyFont="1" applyFill="1" applyBorder="1" applyAlignment="1">
      <alignment horizontal="center" vertical="top" wrapText="1"/>
    </xf>
    <xf numFmtId="3" fontId="4" fillId="15" borderId="1" xfId="5" applyNumberFormat="1" applyFont="1" applyFill="1" applyBorder="1" applyAlignment="1">
      <alignment vertical="top" wrapText="1"/>
    </xf>
    <xf numFmtId="166" fontId="4" fillId="15" borderId="1" xfId="5" applyNumberFormat="1" applyFont="1" applyFill="1" applyBorder="1" applyAlignment="1">
      <alignment horizontal="center" vertical="top" wrapText="1"/>
    </xf>
    <xf numFmtId="3" fontId="73" fillId="0" borderId="2" xfId="5" applyNumberFormat="1" applyFont="1" applyBorder="1" applyAlignment="1">
      <alignment horizontal="right" wrapText="1"/>
    </xf>
    <xf numFmtId="1" fontId="73" fillId="0" borderId="2" xfId="5" applyNumberFormat="1" applyFont="1" applyBorder="1" applyAlignment="1">
      <alignment horizontal="right" wrapText="1"/>
    </xf>
    <xf numFmtId="3" fontId="7" fillId="4" borderId="1" xfId="5" applyNumberFormat="1" applyFont="1" applyFill="1" applyBorder="1" applyAlignment="1">
      <alignment vertical="top"/>
    </xf>
    <xf numFmtId="3" fontId="4" fillId="15" borderId="1" xfId="5" applyNumberFormat="1" applyFont="1" applyFill="1" applyBorder="1" applyAlignment="1">
      <alignment horizontal="right" vertical="top" wrapText="1"/>
    </xf>
    <xf numFmtId="3" fontId="7" fillId="4" borderId="1" xfId="7" applyNumberFormat="1" applyFont="1" applyFill="1" applyBorder="1" applyAlignment="1">
      <alignment vertical="top" wrapText="1"/>
    </xf>
    <xf numFmtId="3" fontId="7" fillId="4" borderId="1" xfId="7" applyNumberFormat="1" applyFont="1" applyFill="1" applyBorder="1" applyAlignment="1">
      <alignment horizontal="center" vertical="top"/>
    </xf>
    <xf numFmtId="167" fontId="7" fillId="4" borderId="1" xfId="40" applyNumberFormat="1" applyFont="1" applyFill="1" applyBorder="1" applyAlignment="1">
      <alignment horizontal="center" vertical="top"/>
    </xf>
    <xf numFmtId="3" fontId="7" fillId="4" borderId="1" xfId="0" applyNumberFormat="1" applyFont="1" applyFill="1" applyBorder="1" applyAlignment="1">
      <alignment wrapText="1"/>
    </xf>
    <xf numFmtId="3" fontId="7" fillId="15" borderId="1" xfId="0" applyNumberFormat="1" applyFont="1" applyFill="1" applyBorder="1" applyAlignment="1">
      <alignment wrapText="1"/>
    </xf>
    <xf numFmtId="3" fontId="7" fillId="17" borderId="0" xfId="0" applyNumberFormat="1" applyFont="1" applyFill="1" applyAlignment="1">
      <alignment wrapText="1"/>
    </xf>
    <xf numFmtId="10" fontId="7" fillId="17" borderId="0" xfId="0" applyNumberFormat="1" applyFont="1" applyFill="1" applyAlignment="1">
      <alignment wrapText="1"/>
    </xf>
    <xf numFmtId="3" fontId="7" fillId="4" borderId="1" xfId="0" applyNumberFormat="1" applyFont="1" applyFill="1" applyBorder="1"/>
    <xf numFmtId="170" fontId="7" fillId="4" borderId="1" xfId="0" applyNumberFormat="1" applyFont="1" applyFill="1" applyBorder="1"/>
    <xf numFmtId="3" fontId="7" fillId="15" borderId="1" xfId="0" applyNumberFormat="1" applyFont="1" applyFill="1" applyBorder="1"/>
    <xf numFmtId="170" fontId="7" fillId="15" borderId="1" xfId="0" applyNumberFormat="1" applyFont="1" applyFill="1" applyBorder="1"/>
    <xf numFmtId="0" fontId="28" fillId="0" borderId="0" xfId="0" applyFont="1"/>
    <xf numFmtId="0" fontId="53" fillId="0" borderId="0" xfId="0" applyFont="1" applyAlignment="1">
      <alignment vertical="center" wrapText="1"/>
    </xf>
    <xf numFmtId="0" fontId="193" fillId="0" borderId="0" xfId="0" applyFont="1" applyAlignment="1">
      <alignment vertical="center" wrapText="1"/>
    </xf>
    <xf numFmtId="0" fontId="194" fillId="0" borderId="0" xfId="0" applyFont="1" applyAlignment="1">
      <alignment vertical="center" wrapText="1"/>
    </xf>
    <xf numFmtId="0" fontId="195" fillId="0" borderId="0" xfId="0" applyFont="1" applyAlignment="1">
      <alignment vertical="center" wrapText="1"/>
    </xf>
    <xf numFmtId="0" fontId="196" fillId="0" borderId="2" xfId="0" applyFont="1" applyBorder="1" applyAlignment="1">
      <alignment horizontal="center" vertical="center" wrapText="1"/>
    </xf>
    <xf numFmtId="0" fontId="197" fillId="0" borderId="0" xfId="0" applyFont="1"/>
    <xf numFmtId="0" fontId="198" fillId="0" borderId="0" xfId="0" applyFont="1"/>
    <xf numFmtId="0" fontId="12" fillId="0" borderId="0" xfId="0" applyFont="1" applyAlignment="1">
      <alignment horizontal="center" vertical="center" wrapText="1"/>
    </xf>
    <xf numFmtId="0" fontId="92" fillId="0" borderId="0" xfId="44" applyFont="1" applyAlignment="1">
      <alignment horizontal="left" vertical="center" wrapText="1"/>
    </xf>
    <xf numFmtId="3" fontId="92" fillId="0" borderId="0" xfId="44" applyNumberFormat="1" applyFont="1" applyAlignment="1">
      <alignment horizontal="right" vertical="center" wrapText="1"/>
    </xf>
    <xf numFmtId="3" fontId="92" fillId="0" borderId="0" xfId="44" applyNumberFormat="1" applyFont="1" applyAlignment="1">
      <alignment horizontal="right" vertical="center" wrapText="1" indent="1"/>
    </xf>
    <xf numFmtId="3" fontId="92" fillId="0" borderId="0" xfId="44" applyNumberFormat="1" applyFont="1" applyAlignment="1">
      <alignment vertical="center" wrapText="1"/>
    </xf>
    <xf numFmtId="4" fontId="92" fillId="0" borderId="0" xfId="44" applyNumberFormat="1" applyFont="1" applyAlignment="1">
      <alignment horizontal="right" vertical="center" wrapText="1" indent="1"/>
    </xf>
    <xf numFmtId="0" fontId="130" fillId="0" borderId="0" xfId="0" applyFont="1"/>
    <xf numFmtId="0" fontId="36" fillId="0" borderId="0" xfId="0" applyFont="1" applyAlignment="1">
      <alignment horizontal="center" vertical="center" wrapText="1"/>
    </xf>
    <xf numFmtId="0" fontId="54" fillId="0" borderId="0" xfId="0" applyFont="1" applyAlignment="1">
      <alignment vertical="center" wrapText="1"/>
    </xf>
    <xf numFmtId="0" fontId="132" fillId="0" borderId="0" xfId="0" applyFont="1" applyAlignment="1">
      <alignment vertical="center" wrapText="1"/>
    </xf>
    <xf numFmtId="0" fontId="92" fillId="0" borderId="0" xfId="44" applyFont="1" applyAlignment="1">
      <alignment horizontal="left" vertical="center" wrapText="1" indent="1"/>
    </xf>
    <xf numFmtId="0" fontId="112" fillId="0" borderId="0" xfId="0" applyFont="1" applyAlignment="1">
      <alignment vertical="center" wrapText="1"/>
    </xf>
    <xf numFmtId="0" fontId="28" fillId="0" borderId="2" xfId="0" applyFont="1" applyBorder="1" applyAlignment="1">
      <alignment horizontal="center" vertical="center" wrapText="1"/>
    </xf>
    <xf numFmtId="0" fontId="13" fillId="0" borderId="0" xfId="49" applyFont="1" applyAlignment="1">
      <alignment horizontal="left" vertical="center" wrapText="1"/>
    </xf>
    <xf numFmtId="3" fontId="13" fillId="0" borderId="0" xfId="21" applyNumberFormat="1" applyFont="1" applyAlignment="1">
      <alignment horizontal="right" vertical="center"/>
    </xf>
    <xf numFmtId="3" fontId="13" fillId="0" borderId="0" xfId="49" applyNumberFormat="1" applyFont="1" applyAlignment="1">
      <alignment horizontal="right" vertical="center" wrapText="1"/>
    </xf>
    <xf numFmtId="0" fontId="37" fillId="0" borderId="0" xfId="0" applyFont="1" applyAlignment="1">
      <alignment vertical="center" wrapText="1"/>
    </xf>
    <xf numFmtId="0" fontId="4" fillId="0" borderId="2" xfId="0" applyFont="1" applyBorder="1" applyAlignment="1">
      <alignment horizontal="center" vertical="center" wrapText="1"/>
    </xf>
    <xf numFmtId="0" fontId="28" fillId="0" borderId="0" xfId="0" applyFont="1" applyAlignment="1">
      <alignment horizontal="left" vertical="center"/>
    </xf>
    <xf numFmtId="0" fontId="112" fillId="0" borderId="0" xfId="21" applyFont="1"/>
    <xf numFmtId="0" fontId="28" fillId="0" borderId="0" xfId="49" applyFont="1"/>
    <xf numFmtId="0" fontId="112" fillId="0" borderId="0" xfId="49" applyFont="1" applyAlignment="1">
      <alignment horizontal="center" vertical="center" wrapText="1"/>
    </xf>
    <xf numFmtId="0" fontId="28" fillId="0" borderId="2" xfId="49" applyFont="1" applyBorder="1"/>
    <xf numFmtId="0" fontId="112" fillId="0" borderId="2" xfId="49" applyFont="1" applyBorder="1" applyAlignment="1">
      <alignment horizontal="center" vertical="center" wrapText="1"/>
    </xf>
    <xf numFmtId="0" fontId="6" fillId="0" borderId="0" xfId="0" applyFont="1" applyAlignment="1">
      <alignment horizontal="center" vertical="center" wrapText="1"/>
    </xf>
    <xf numFmtId="0" fontId="4" fillId="0" borderId="0" xfId="49" applyFont="1" applyAlignment="1">
      <alignment horizontal="left" vertical="center" wrapText="1"/>
    </xf>
    <xf numFmtId="172" fontId="4" fillId="0" borderId="0" xfId="18" applyNumberFormat="1" applyFont="1" applyBorder="1" applyAlignment="1">
      <alignment horizontal="left" vertical="center" wrapText="1"/>
    </xf>
    <xf numFmtId="0" fontId="4" fillId="0" borderId="0" xfId="49" applyFont="1" applyAlignment="1">
      <alignment horizontal="left" vertical="center" wrapText="1" indent="1"/>
    </xf>
    <xf numFmtId="0" fontId="6" fillId="0" borderId="0" xfId="0" applyFont="1" applyAlignment="1">
      <alignment horizontal="left" vertical="center"/>
    </xf>
    <xf numFmtId="0" fontId="37" fillId="0" borderId="0" xfId="21" applyFont="1"/>
    <xf numFmtId="0" fontId="4" fillId="0" borderId="0" xfId="49" applyFont="1"/>
    <xf numFmtId="0" fontId="4" fillId="0" borderId="2" xfId="0" applyFont="1" applyBorder="1" applyAlignment="1">
      <alignment horizontal="left" vertical="center" wrapText="1"/>
    </xf>
    <xf numFmtId="0" fontId="37" fillId="0" borderId="0" xfId="49" applyFont="1" applyAlignment="1">
      <alignment horizontal="center" vertical="center" wrapText="1"/>
    </xf>
    <xf numFmtId="0" fontId="4" fillId="0" borderId="2" xfId="49" applyFont="1" applyBorder="1"/>
    <xf numFmtId="0" fontId="37" fillId="0" borderId="2" xfId="49" applyFont="1" applyBorder="1" applyAlignment="1">
      <alignment horizontal="center" vertical="center" wrapText="1"/>
    </xf>
    <xf numFmtId="0" fontId="37" fillId="0" borderId="2" xfId="49" applyFont="1" applyBorder="1" applyAlignment="1">
      <alignment horizontal="left" vertical="center" wrapText="1"/>
    </xf>
    <xf numFmtId="0" fontId="4" fillId="0" borderId="2" xfId="21" quotePrefix="1" applyFont="1" applyBorder="1" applyAlignment="1">
      <alignment horizontal="left" vertical="center" wrapText="1"/>
    </xf>
    <xf numFmtId="0" fontId="4" fillId="0" borderId="2" xfId="49" applyFont="1" applyBorder="1" applyAlignment="1">
      <alignment horizontal="left" vertical="center" wrapText="1"/>
    </xf>
    <xf numFmtId="175" fontId="13" fillId="0" borderId="0" xfId="48" applyNumberFormat="1" applyFont="1" applyAlignment="1">
      <alignment horizontal="center" vertical="center"/>
    </xf>
    <xf numFmtId="0" fontId="76" fillId="0" borderId="1" xfId="6" applyFont="1" applyBorder="1" applyAlignment="1">
      <alignment horizontal="right" wrapText="1"/>
    </xf>
    <xf numFmtId="186" fontId="4" fillId="2" borderId="2" xfId="28" quotePrefix="1" applyNumberFormat="1" applyFont="1" applyFill="1" applyBorder="1" applyAlignment="1">
      <alignment horizontal="right" wrapText="1"/>
    </xf>
    <xf numFmtId="188" fontId="7" fillId="15" borderId="0" xfId="28" applyNumberFormat="1" applyFont="1" applyFill="1" applyAlignment="1">
      <alignment vertical="top"/>
    </xf>
    <xf numFmtId="188" fontId="7" fillId="15" borderId="1" xfId="28" applyNumberFormat="1" applyFont="1" applyFill="1" applyBorder="1" applyAlignment="1">
      <alignment vertical="top"/>
    </xf>
    <xf numFmtId="0" fontId="7" fillId="4" borderId="1" xfId="3" applyFont="1" applyFill="1" applyBorder="1" applyAlignment="1" applyProtection="1">
      <alignment vertical="center" wrapText="1"/>
      <protection locked="0"/>
    </xf>
    <xf numFmtId="167" fontId="7" fillId="4" borderId="1" xfId="30" applyNumberFormat="1" applyFont="1" applyFill="1" applyBorder="1" applyAlignment="1" applyProtection="1">
      <alignment horizontal="right" vertical="center"/>
      <protection locked="0"/>
    </xf>
    <xf numFmtId="167" fontId="7" fillId="4" borderId="1" xfId="3" applyNumberFormat="1" applyFont="1" applyFill="1" applyBorder="1" applyAlignment="1" applyProtection="1">
      <alignment horizontal="right" vertical="center"/>
      <protection locked="0"/>
    </xf>
    <xf numFmtId="3" fontId="7" fillId="4" borderId="1" xfId="3" applyNumberFormat="1" applyFont="1" applyFill="1" applyBorder="1" applyAlignment="1" applyProtection="1">
      <alignment horizontal="right" vertical="center"/>
      <protection locked="0"/>
    </xf>
    <xf numFmtId="3" fontId="7" fillId="4" borderId="1" xfId="0" applyNumberFormat="1" applyFont="1" applyFill="1" applyBorder="1" applyAlignment="1">
      <alignment horizontal="left" vertical="top" wrapText="1"/>
    </xf>
    <xf numFmtId="3" fontId="7" fillId="4" borderId="1" xfId="0" applyNumberFormat="1" applyFont="1" applyFill="1" applyBorder="1" applyAlignment="1">
      <alignment horizontal="right" vertical="top" wrapText="1"/>
    </xf>
    <xf numFmtId="3" fontId="6" fillId="2" borderId="0" xfId="0" applyNumberFormat="1" applyFont="1" applyFill="1" applyBorder="1" applyAlignment="1">
      <alignment wrapText="1"/>
    </xf>
    <xf numFmtId="3" fontId="6" fillId="2" borderId="0" xfId="0" applyNumberFormat="1" applyFont="1" applyFill="1" applyBorder="1"/>
    <xf numFmtId="3" fontId="7" fillId="15" borderId="3" xfId="0" applyNumberFormat="1" applyFont="1" applyFill="1" applyBorder="1" applyAlignment="1">
      <alignment horizontal="left" vertical="top" wrapText="1"/>
    </xf>
    <xf numFmtId="3" fontId="33" fillId="15" borderId="3" xfId="0" applyNumberFormat="1" applyFont="1" applyFill="1" applyBorder="1" applyAlignment="1">
      <alignment horizontal="left" vertical="top" wrapText="1"/>
    </xf>
    <xf numFmtId="3" fontId="7" fillId="15" borderId="3" xfId="0" applyNumberFormat="1" applyFont="1" applyFill="1" applyBorder="1"/>
    <xf numFmtId="3" fontId="7" fillId="15" borderId="3" xfId="0" applyNumberFormat="1" applyFont="1" applyFill="1" applyBorder="1" applyAlignment="1">
      <alignment horizontal="right" vertical="top" wrapText="1"/>
    </xf>
    <xf numFmtId="3" fontId="7" fillId="15" borderId="0" xfId="0" applyNumberFormat="1" applyFont="1" applyFill="1" applyBorder="1" applyAlignment="1">
      <alignment horizontal="left" vertical="top" wrapText="1"/>
    </xf>
    <xf numFmtId="3" fontId="33" fillId="15" borderId="0" xfId="0" applyNumberFormat="1" applyFont="1" applyFill="1" applyBorder="1" applyAlignment="1">
      <alignment horizontal="left" vertical="top" wrapText="1"/>
    </xf>
    <xf numFmtId="3" fontId="7" fillId="15" borderId="0" xfId="0" applyNumberFormat="1" applyFont="1" applyFill="1" applyBorder="1"/>
    <xf numFmtId="3" fontId="7" fillId="15" borderId="0" xfId="0" applyNumberFormat="1" applyFont="1" applyFill="1" applyBorder="1" applyAlignment="1">
      <alignment horizontal="right" vertical="top" wrapText="1"/>
    </xf>
    <xf numFmtId="3" fontId="7" fillId="15" borderId="0" xfId="30" applyNumberFormat="1" applyFont="1" applyFill="1" applyBorder="1" applyAlignment="1" applyProtection="1">
      <alignment horizontal="right" vertical="center"/>
      <protection locked="0"/>
    </xf>
    <xf numFmtId="3" fontId="7" fillId="15" borderId="1" xfId="30" applyNumberFormat="1" applyFont="1" applyFill="1" applyBorder="1" applyAlignment="1" applyProtection="1">
      <alignment horizontal="right" vertical="center"/>
      <protection locked="0"/>
    </xf>
    <xf numFmtId="188" fontId="4" fillId="15" borderId="3" xfId="29" applyNumberFormat="1" applyFont="1" applyFill="1" applyBorder="1" applyAlignment="1" applyProtection="1">
      <alignment vertical="top"/>
    </xf>
    <xf numFmtId="188" fontId="4" fillId="15" borderId="0" xfId="29" applyNumberFormat="1" applyFont="1" applyFill="1" applyBorder="1" applyAlignment="1" applyProtection="1">
      <alignment vertical="top"/>
    </xf>
    <xf numFmtId="170" fontId="6" fillId="15" borderId="3" xfId="6" applyNumberFormat="1" applyFont="1" applyFill="1" applyBorder="1" applyAlignment="1">
      <alignment vertical="center"/>
    </xf>
    <xf numFmtId="170" fontId="6" fillId="15" borderId="0" xfId="6" applyNumberFormat="1" applyFont="1" applyFill="1" applyAlignment="1">
      <alignment vertical="center"/>
    </xf>
    <xf numFmtId="170" fontId="6" fillId="15" borderId="0" xfId="6" applyNumberFormat="1" applyFont="1" applyFill="1" applyAlignment="1">
      <alignment horizontal="right" vertical="center"/>
    </xf>
    <xf numFmtId="170" fontId="6" fillId="15" borderId="2" xfId="6" applyNumberFormat="1" applyFont="1" applyFill="1" applyBorder="1" applyAlignment="1">
      <alignment vertical="center"/>
    </xf>
    <xf numFmtId="3" fontId="6" fillId="15" borderId="0" xfId="6" applyNumberFormat="1" applyFont="1" applyFill="1" applyAlignment="1">
      <alignment vertical="center"/>
    </xf>
    <xf numFmtId="3" fontId="6" fillId="15" borderId="2" xfId="6" applyNumberFormat="1" applyFont="1" applyFill="1" applyBorder="1" applyAlignment="1">
      <alignment vertical="center"/>
    </xf>
    <xf numFmtId="3" fontId="6" fillId="15" borderId="1" xfId="6" applyNumberFormat="1" applyFont="1" applyFill="1" applyBorder="1" applyAlignment="1">
      <alignment vertical="center"/>
    </xf>
    <xf numFmtId="10" fontId="6" fillId="15" borderId="3" xfId="6" applyNumberFormat="1" applyFont="1" applyFill="1" applyBorder="1" applyAlignment="1">
      <alignment vertical="center"/>
    </xf>
    <xf numFmtId="3" fontId="6" fillId="4" borderId="0" xfId="6" applyNumberFormat="1" applyFont="1" applyFill="1" applyAlignment="1">
      <alignment vertical="center"/>
    </xf>
    <xf numFmtId="3" fontId="6" fillId="4" borderId="2" xfId="6" applyNumberFormat="1" applyFont="1" applyFill="1" applyBorder="1" applyAlignment="1">
      <alignment vertical="center"/>
    </xf>
    <xf numFmtId="3" fontId="6" fillId="4" borderId="1" xfId="6" applyNumberFormat="1" applyFont="1" applyFill="1" applyBorder="1" applyAlignment="1">
      <alignment vertical="center"/>
    </xf>
    <xf numFmtId="170" fontId="6" fillId="4" borderId="3" xfId="6" applyNumberFormat="1" applyFont="1" applyFill="1" applyBorder="1" applyAlignment="1">
      <alignment vertical="center"/>
    </xf>
    <xf numFmtId="170" fontId="6" fillId="4" borderId="0" xfId="6" applyNumberFormat="1" applyFont="1" applyFill="1" applyAlignment="1">
      <alignment vertical="center"/>
    </xf>
    <xf numFmtId="170" fontId="6" fillId="4" borderId="2" xfId="6" applyNumberFormat="1" applyFont="1" applyFill="1" applyBorder="1" applyAlignment="1">
      <alignment vertical="center"/>
    </xf>
    <xf numFmtId="170" fontId="6" fillId="4" borderId="0" xfId="6" applyNumberFormat="1" applyFont="1" applyFill="1" applyAlignment="1">
      <alignment horizontal="right" vertical="center"/>
    </xf>
    <xf numFmtId="10" fontId="6" fillId="4" borderId="3" xfId="6" applyNumberFormat="1" applyFont="1" applyFill="1" applyBorder="1" applyAlignment="1">
      <alignment vertical="center"/>
    </xf>
    <xf numFmtId="10" fontId="6" fillId="4" borderId="2" xfId="6" applyNumberFormat="1" applyFont="1" applyFill="1" applyBorder="1" applyAlignment="1">
      <alignment vertical="center"/>
    </xf>
    <xf numFmtId="10" fontId="6" fillId="15" borderId="2" xfId="6" applyNumberFormat="1" applyFont="1" applyFill="1" applyBorder="1" applyAlignment="1">
      <alignment vertical="center"/>
    </xf>
    <xf numFmtId="3" fontId="3" fillId="2" borderId="2" xfId="0" applyNumberFormat="1" applyFont="1" applyFill="1" applyBorder="1" applyAlignment="1">
      <alignment vertical="center" wrapText="1"/>
    </xf>
    <xf numFmtId="0" fontId="3" fillId="2" borderId="2" xfId="0" applyFont="1" applyFill="1" applyBorder="1" applyAlignment="1">
      <alignment vertical="center" wrapText="1"/>
    </xf>
    <xf numFmtId="0" fontId="4" fillId="0" borderId="1" xfId="26" applyFont="1" applyBorder="1" applyAlignment="1">
      <alignment vertical="center" wrapText="1"/>
    </xf>
    <xf numFmtId="3" fontId="7" fillId="4" borderId="1" xfId="6" applyNumberFormat="1" applyFont="1" applyFill="1" applyBorder="1" applyAlignment="1">
      <alignment vertical="top"/>
    </xf>
    <xf numFmtId="3" fontId="7" fillId="4" borderId="1" xfId="6" applyNumberFormat="1" applyFont="1" applyFill="1" applyBorder="1" applyAlignment="1" applyProtection="1">
      <alignment vertical="top"/>
      <protection locked="0"/>
    </xf>
    <xf numFmtId="3" fontId="7" fillId="4" borderId="1" xfId="6" applyNumberFormat="1" applyFont="1" applyFill="1" applyBorder="1" applyAlignment="1" applyProtection="1">
      <alignment horizontal="right" vertical="top"/>
      <protection locked="0"/>
    </xf>
    <xf numFmtId="166" fontId="7" fillId="15" borderId="0" xfId="30" applyNumberFormat="1" applyFont="1" applyFill="1" applyBorder="1" applyAlignment="1" applyProtection="1">
      <alignment horizontal="right" vertical="center"/>
      <protection locked="0"/>
    </xf>
    <xf numFmtId="3" fontId="7" fillId="4" borderId="1" xfId="6" applyNumberFormat="1" applyFont="1" applyFill="1" applyBorder="1" applyAlignment="1">
      <alignment vertical="top" wrapText="1"/>
    </xf>
    <xf numFmtId="3" fontId="6" fillId="0" borderId="1" xfId="6" applyNumberFormat="1" applyFont="1" applyBorder="1"/>
    <xf numFmtId="3" fontId="7" fillId="15" borderId="0" xfId="33" applyNumberFormat="1" applyFont="1" applyFill="1" applyAlignment="1">
      <alignment horizontal="right" vertical="top" indent="1"/>
    </xf>
    <xf numFmtId="3" fontId="7" fillId="15" borderId="0" xfId="33" applyNumberFormat="1" applyFont="1" applyFill="1" applyAlignment="1">
      <alignment horizontal="right" vertical="top"/>
    </xf>
    <xf numFmtId="3" fontId="7" fillId="4" borderId="1" xfId="0" applyNumberFormat="1" applyFont="1" applyFill="1" applyBorder="1" applyAlignment="1">
      <alignment vertical="top"/>
    </xf>
    <xf numFmtId="3" fontId="7" fillId="15" borderId="1" xfId="28" applyNumberFormat="1" applyFont="1" applyFill="1" applyBorder="1" applyAlignment="1">
      <alignment wrapText="1"/>
    </xf>
    <xf numFmtId="0" fontId="7" fillId="15" borderId="1" xfId="28" applyFont="1" applyFill="1" applyBorder="1" applyAlignment="1">
      <alignment vertical="center"/>
    </xf>
    <xf numFmtId="49" fontId="7" fillId="15" borderId="1" xfId="28" applyNumberFormat="1" applyFont="1" applyFill="1" applyBorder="1" applyAlignment="1">
      <alignment horizontal="right" wrapText="1"/>
    </xf>
    <xf numFmtId="3" fontId="7" fillId="15" borderId="1" xfId="28" applyNumberFormat="1" applyFont="1" applyFill="1" applyBorder="1" applyAlignment="1">
      <alignment horizontal="right" wrapText="1"/>
    </xf>
    <xf numFmtId="3" fontId="7" fillId="4" borderId="1" xfId="42" applyNumberFormat="1" applyFont="1" applyFill="1" applyBorder="1" applyAlignment="1">
      <alignment vertical="top"/>
    </xf>
    <xf numFmtId="188" fontId="2" fillId="0" borderId="1" xfId="7" applyNumberFormat="1" applyBorder="1"/>
    <xf numFmtId="0" fontId="2" fillId="0" borderId="1" xfId="7" applyBorder="1"/>
    <xf numFmtId="0" fontId="11" fillId="13" borderId="1" xfId="26" applyFont="1" applyFill="1" applyBorder="1" applyAlignment="1">
      <alignment vertical="center" wrapText="1"/>
    </xf>
    <xf numFmtId="0" fontId="11" fillId="13" borderId="1" xfId="26" applyFont="1" applyFill="1" applyBorder="1" applyAlignment="1">
      <alignment vertical="center"/>
    </xf>
    <xf numFmtId="172" fontId="11" fillId="13" borderId="1" xfId="26" applyNumberFormat="1" applyFont="1" applyFill="1" applyBorder="1" applyAlignment="1">
      <alignment vertical="center"/>
    </xf>
    <xf numFmtId="0" fontId="129" fillId="13" borderId="1" xfId="7" applyFont="1" applyFill="1" applyBorder="1" applyAlignment="1">
      <alignment vertical="center" wrapText="1"/>
    </xf>
    <xf numFmtId="192" fontId="129" fillId="13" borderId="1" xfId="7" applyNumberFormat="1" applyFont="1" applyFill="1" applyBorder="1" applyAlignment="1">
      <alignment vertical="center"/>
    </xf>
    <xf numFmtId="0" fontId="133" fillId="11" borderId="1" xfId="7" applyFont="1" applyFill="1" applyBorder="1"/>
    <xf numFmtId="3" fontId="133" fillId="11" borderId="1" xfId="7" applyNumberFormat="1" applyFont="1" applyFill="1" applyBorder="1"/>
    <xf numFmtId="3" fontId="133" fillId="11" borderId="1" xfId="7" applyNumberFormat="1" applyFont="1" applyFill="1" applyBorder="1" applyAlignment="1">
      <alignment horizontal="right"/>
    </xf>
    <xf numFmtId="3" fontId="133" fillId="11" borderId="1" xfId="32" applyNumberFormat="1" applyFont="1" applyFill="1" applyBorder="1"/>
    <xf numFmtId="0" fontId="138" fillId="13" borderId="1" xfId="0" applyFont="1" applyFill="1" applyBorder="1" applyAlignment="1">
      <alignment vertical="top" wrapText="1"/>
    </xf>
    <xf numFmtId="3" fontId="187" fillId="13" borderId="1" xfId="7" applyNumberFormat="1" applyFont="1" applyFill="1" applyBorder="1" applyAlignment="1">
      <alignment vertical="top"/>
    </xf>
    <xf numFmtId="0" fontId="145" fillId="11" borderId="1" xfId="7" applyFont="1" applyFill="1" applyBorder="1" applyAlignment="1">
      <alignment wrapText="1"/>
    </xf>
    <xf numFmtId="172" fontId="184" fillId="11" borderId="1" xfId="32" applyNumberFormat="1" applyFont="1" applyFill="1" applyBorder="1"/>
    <xf numFmtId="0" fontId="80" fillId="13" borderId="1" xfId="33" applyFont="1" applyFill="1" applyBorder="1" applyAlignment="1">
      <alignment vertical="center" wrapText="1"/>
    </xf>
    <xf numFmtId="3" fontId="80" fillId="13" borderId="1" xfId="33" applyNumberFormat="1" applyFont="1" applyFill="1" applyBorder="1" applyAlignment="1">
      <alignment vertical="center"/>
    </xf>
    <xf numFmtId="3" fontId="7" fillId="11" borderId="1" xfId="7" applyNumberFormat="1" applyFont="1" applyFill="1" applyBorder="1"/>
    <xf numFmtId="0" fontId="7" fillId="11" borderId="1" xfId="7" applyFont="1" applyFill="1" applyBorder="1" applyAlignment="1">
      <alignment vertical="center" wrapText="1"/>
    </xf>
    <xf numFmtId="3" fontId="7" fillId="11" borderId="1" xfId="6" applyNumberFormat="1" applyFont="1" applyFill="1" applyBorder="1" applyAlignment="1" applyProtection="1">
      <alignment vertical="center"/>
      <protection locked="0"/>
    </xf>
    <xf numFmtId="0" fontId="14" fillId="4" borderId="1" xfId="6" applyFont="1" applyFill="1" applyBorder="1" applyAlignment="1">
      <alignment vertical="center" wrapText="1"/>
    </xf>
    <xf numFmtId="3" fontId="13" fillId="4" borderId="1" xfId="6" applyNumberFormat="1" applyFont="1" applyFill="1" applyBorder="1" applyAlignment="1" applyProtection="1">
      <alignment horizontal="right" vertical="center"/>
      <protection locked="0"/>
    </xf>
    <xf numFmtId="3" fontId="14" fillId="4" borderId="1" xfId="6" applyNumberFormat="1" applyFont="1" applyFill="1" applyBorder="1" applyAlignment="1" applyProtection="1">
      <alignment vertical="center"/>
      <protection locked="0"/>
    </xf>
    <xf numFmtId="0" fontId="4" fillId="0" borderId="1" xfId="6" applyFont="1" applyBorder="1" applyAlignment="1">
      <alignment horizontal="left"/>
    </xf>
    <xf numFmtId="0" fontId="13" fillId="0" borderId="1" xfId="6" applyFont="1" applyBorder="1" applyAlignment="1">
      <alignment horizontal="center"/>
    </xf>
    <xf numFmtId="3" fontId="6" fillId="4" borderId="1" xfId="6" applyNumberFormat="1" applyFont="1" applyFill="1" applyBorder="1" applyAlignment="1" applyProtection="1">
      <alignment vertical="top"/>
      <protection locked="0"/>
    </xf>
    <xf numFmtId="0" fontId="7" fillId="4" borderId="1" xfId="5" applyFont="1" applyFill="1" applyBorder="1" applyAlignment="1">
      <alignment wrapText="1"/>
    </xf>
    <xf numFmtId="3" fontId="7" fillId="4" borderId="1" xfId="5" applyNumberFormat="1" applyFont="1" applyFill="1" applyBorder="1" applyAlignment="1" applyProtection="1">
      <alignment horizontal="right" wrapText="1"/>
      <protection locked="0"/>
    </xf>
    <xf numFmtId="3" fontId="7" fillId="4" borderId="1" xfId="5" applyNumberFormat="1" applyFont="1" applyFill="1" applyBorder="1" applyAlignment="1" applyProtection="1">
      <alignment horizontal="center" wrapText="1"/>
      <protection locked="0"/>
    </xf>
    <xf numFmtId="3" fontId="6" fillId="0" borderId="1" xfId="0" applyNumberFormat="1" applyFont="1" applyBorder="1"/>
    <xf numFmtId="0" fontId="92" fillId="0" borderId="0" xfId="33" applyFont="1" applyBorder="1"/>
    <xf numFmtId="3" fontId="92" fillId="0" borderId="0" xfId="33" applyNumberFormat="1" applyFont="1" applyBorder="1" applyAlignment="1">
      <alignment horizontal="right" vertical="center"/>
    </xf>
    <xf numFmtId="167" fontId="92" fillId="0" borderId="0" xfId="33" applyNumberFormat="1" applyFont="1" applyBorder="1" applyAlignment="1">
      <alignment horizontal="right" vertical="center"/>
    </xf>
    <xf numFmtId="0" fontId="3" fillId="0" borderId="2" xfId="33" applyFont="1" applyBorder="1" applyAlignment="1">
      <alignment horizontal="left" vertical="top"/>
    </xf>
    <xf numFmtId="0" fontId="90" fillId="0" borderId="2" xfId="33" applyFont="1" applyBorder="1" applyAlignment="1">
      <alignment horizontal="center" wrapText="1"/>
    </xf>
    <xf numFmtId="0" fontId="3" fillId="0" borderId="2" xfId="33" applyFont="1" applyBorder="1" applyAlignment="1">
      <alignment horizontal="left" vertical="top" wrapText="1"/>
    </xf>
    <xf numFmtId="0" fontId="4" fillId="0" borderId="2" xfId="33" applyFont="1" applyBorder="1"/>
    <xf numFmtId="0" fontId="7" fillId="0" borderId="0" xfId="33" applyFont="1" applyBorder="1"/>
    <xf numFmtId="0" fontId="3" fillId="0" borderId="2" xfId="33" applyFont="1" applyBorder="1" applyAlignment="1">
      <alignment horizontal="right" vertical="top" wrapText="1"/>
    </xf>
    <xf numFmtId="9" fontId="3" fillId="0" borderId="2" xfId="35" applyFont="1" applyBorder="1" applyAlignment="1">
      <alignment horizontal="right" vertical="top" wrapText="1"/>
    </xf>
    <xf numFmtId="3" fontId="3" fillId="0" borderId="0" xfId="7" applyNumberFormat="1" applyFont="1" applyBorder="1" applyAlignment="1">
      <alignment horizontal="center" wrapText="1"/>
    </xf>
    <xf numFmtId="0" fontId="2" fillId="0" borderId="0" xfId="42"/>
    <xf numFmtId="0" fontId="133" fillId="15" borderId="1" xfId="33" applyFont="1" applyFill="1" applyBorder="1"/>
    <xf numFmtId="3" fontId="133" fillId="15" borderId="1" xfId="33" applyNumberFormat="1" applyFont="1" applyFill="1" applyBorder="1" applyAlignment="1" applyProtection="1">
      <alignment horizontal="right" vertical="center"/>
      <protection locked="0"/>
    </xf>
    <xf numFmtId="9" fontId="133" fillId="15" borderId="1" xfId="35" applyFont="1" applyFill="1" applyBorder="1" applyAlignment="1" applyProtection="1">
      <alignment horizontal="right" vertical="center"/>
      <protection locked="0"/>
    </xf>
    <xf numFmtId="10" fontId="133" fillId="15" borderId="1" xfId="35" applyNumberFormat="1" applyFont="1" applyFill="1" applyBorder="1" applyAlignment="1" applyProtection="1">
      <alignment horizontal="right" vertical="center"/>
      <protection locked="0"/>
    </xf>
    <xf numFmtId="170" fontId="133" fillId="15" borderId="1" xfId="35" applyNumberFormat="1" applyFont="1" applyFill="1" applyBorder="1" applyAlignment="1" applyProtection="1">
      <alignment horizontal="right" vertical="center"/>
      <protection locked="0"/>
    </xf>
    <xf numFmtId="167" fontId="133" fillId="15" borderId="1" xfId="33" applyNumberFormat="1" applyFont="1" applyFill="1" applyBorder="1" applyAlignment="1" applyProtection="1">
      <alignment horizontal="right" vertical="center"/>
      <protection locked="0"/>
    </xf>
    <xf numFmtId="3" fontId="4" fillId="0" borderId="0" xfId="3" applyNumberFormat="1" applyFont="1" applyAlignment="1">
      <alignment vertical="top" wrapText="1"/>
    </xf>
    <xf numFmtId="3" fontId="29" fillId="0" borderId="0" xfId="3" applyNumberFormat="1" applyFont="1" applyAlignment="1">
      <alignment vertical="top" wrapText="1"/>
    </xf>
    <xf numFmtId="3" fontId="19" fillId="0" borderId="0" xfId="42" applyNumberFormat="1" applyFont="1"/>
    <xf numFmtId="3" fontId="3" fillId="0" borderId="0" xfId="42" applyNumberFormat="1" applyFont="1" applyAlignment="1">
      <alignment horizontal="left" wrapText="1"/>
    </xf>
    <xf numFmtId="3" fontId="3" fillId="0" borderId="0" xfId="42" applyNumberFormat="1" applyFont="1" applyAlignment="1">
      <alignment horizontal="right" wrapText="1"/>
    </xf>
    <xf numFmtId="14" fontId="3" fillId="0" borderId="0" xfId="42" quotePrefix="1" applyNumberFormat="1" applyFont="1" applyAlignment="1">
      <alignment horizontal="right" wrapText="1"/>
    </xf>
    <xf numFmtId="14" fontId="29" fillId="0" borderId="0" xfId="42" quotePrefix="1" applyNumberFormat="1" applyFont="1" applyAlignment="1">
      <alignment horizontal="right" wrapText="1"/>
    </xf>
    <xf numFmtId="3" fontId="6" fillId="0" borderId="0" xfId="42" applyNumberFormat="1" applyFont="1"/>
    <xf numFmtId="3" fontId="6" fillId="0" borderId="0" xfId="42" applyNumberFormat="1" applyFont="1" applyAlignment="1">
      <alignment vertical="top"/>
    </xf>
    <xf numFmtId="3" fontId="19" fillId="0" borderId="0" xfId="42" applyNumberFormat="1" applyFont="1" applyAlignment="1">
      <alignment vertical="top"/>
    </xf>
    <xf numFmtId="3" fontId="29" fillId="0" borderId="0" xfId="42" applyNumberFormat="1" applyFont="1" applyAlignment="1">
      <alignment vertical="top"/>
    </xf>
    <xf numFmtId="3" fontId="30" fillId="0" borderId="0" xfId="42" applyNumberFormat="1" applyFont="1" applyAlignment="1">
      <alignment vertical="top"/>
    </xf>
    <xf numFmtId="9" fontId="30" fillId="0" borderId="0" xfId="1" applyFont="1" applyAlignment="1">
      <alignment vertical="top"/>
    </xf>
    <xf numFmtId="9" fontId="29" fillId="0" borderId="0" xfId="1" applyFont="1" applyAlignment="1">
      <alignment vertical="top"/>
    </xf>
    <xf numFmtId="3" fontId="26" fillId="0" borderId="0" xfId="6" applyNumberFormat="1" applyFont="1" applyAlignment="1">
      <alignment vertical="top"/>
    </xf>
    <xf numFmtId="3" fontId="29" fillId="0" borderId="0" xfId="6" applyNumberFormat="1" applyFont="1" applyAlignment="1">
      <alignment vertical="top"/>
    </xf>
    <xf numFmtId="14" fontId="26" fillId="0" borderId="0" xfId="42" quotePrefix="1" applyNumberFormat="1" applyFont="1" applyAlignment="1">
      <alignment horizontal="right" wrapText="1"/>
    </xf>
    <xf numFmtId="3" fontId="4" fillId="0" borderId="0" xfId="42" applyNumberFormat="1" applyFont="1" applyAlignment="1">
      <alignment horizontal="left" wrapText="1"/>
    </xf>
    <xf numFmtId="3" fontId="29" fillId="0" borderId="0" xfId="42" applyNumberFormat="1" applyFont="1" applyAlignment="1">
      <alignment horizontal="right" wrapText="1"/>
    </xf>
    <xf numFmtId="3" fontId="29" fillId="0" borderId="3" xfId="6" applyNumberFormat="1" applyFont="1" applyBorder="1" applyAlignment="1">
      <alignment vertical="top"/>
    </xf>
    <xf numFmtId="3" fontId="31" fillId="0" borderId="0" xfId="42" applyNumberFormat="1" applyFont="1"/>
    <xf numFmtId="0" fontId="4" fillId="0" borderId="0" xfId="42" applyFont="1"/>
    <xf numFmtId="0" fontId="4" fillId="0" borderId="2" xfId="42" applyFont="1" applyBorder="1"/>
    <xf numFmtId="3" fontId="4" fillId="0" borderId="3" xfId="42" applyNumberFormat="1" applyFont="1" applyBorder="1"/>
    <xf numFmtId="3" fontId="4" fillId="0" borderId="2" xfId="42" applyNumberFormat="1" applyFont="1" applyBorder="1"/>
    <xf numFmtId="181" fontId="8" fillId="0" borderId="0" xfId="42" applyNumberFormat="1" applyFont="1"/>
    <xf numFmtId="0" fontId="8" fillId="0" borderId="0" xfId="42" applyFont="1"/>
    <xf numFmtId="0" fontId="46" fillId="0" borderId="0" xfId="42" applyFont="1"/>
    <xf numFmtId="0" fontId="7" fillId="4" borderId="2" xfId="42" applyFont="1" applyFill="1" applyBorder="1"/>
    <xf numFmtId="3" fontId="7" fillId="4" borderId="2" xfId="42" applyNumberFormat="1" applyFont="1" applyFill="1" applyBorder="1"/>
    <xf numFmtId="0" fontId="92" fillId="15" borderId="1" xfId="33" applyFont="1" applyFill="1" applyBorder="1"/>
    <xf numFmtId="3" fontId="92" fillId="15" borderId="1" xfId="33" applyNumberFormat="1" applyFont="1" applyFill="1" applyBorder="1" applyAlignment="1" applyProtection="1">
      <alignment horizontal="right" vertical="center"/>
      <protection locked="0"/>
    </xf>
    <xf numFmtId="9" fontId="92" fillId="15" borderId="1" xfId="35" applyFont="1" applyFill="1" applyBorder="1" applyAlignment="1" applyProtection="1">
      <alignment horizontal="right" vertical="center"/>
      <protection locked="0"/>
    </xf>
    <xf numFmtId="10" fontId="92" fillId="15" borderId="1" xfId="35" applyNumberFormat="1" applyFont="1" applyFill="1" applyBorder="1" applyAlignment="1" applyProtection="1">
      <alignment horizontal="right" vertical="center"/>
      <protection locked="0"/>
    </xf>
    <xf numFmtId="170" fontId="92" fillId="15" borderId="1" xfId="35" applyNumberFormat="1" applyFont="1" applyFill="1" applyBorder="1" applyAlignment="1" applyProtection="1">
      <alignment horizontal="right" vertical="center"/>
      <protection locked="0"/>
    </xf>
    <xf numFmtId="167" fontId="92" fillId="15" borderId="1" xfId="33" applyNumberFormat="1" applyFont="1" applyFill="1" applyBorder="1" applyAlignment="1" applyProtection="1">
      <alignment horizontal="right" vertical="center"/>
      <protection locked="0"/>
    </xf>
    <xf numFmtId="0" fontId="6" fillId="15" borderId="1" xfId="33" applyFont="1" applyFill="1" applyBorder="1"/>
    <xf numFmtId="0" fontId="14" fillId="15" borderId="1" xfId="8" applyFont="1" applyFill="1" applyBorder="1"/>
    <xf numFmtId="3" fontId="14" fillId="15" borderId="1" xfId="33" applyNumberFormat="1" applyFont="1" applyFill="1" applyBorder="1" applyAlignment="1">
      <alignment horizontal="right" vertical="center"/>
    </xf>
    <xf numFmtId="9" fontId="14" fillId="15" borderId="1" xfId="35" applyFont="1" applyFill="1" applyBorder="1" applyAlignment="1">
      <alignment horizontal="right" vertical="center"/>
    </xf>
    <xf numFmtId="10" fontId="14" fillId="15" borderId="1" xfId="35" applyNumberFormat="1" applyFont="1" applyFill="1" applyBorder="1" applyAlignment="1">
      <alignment horizontal="right" vertical="center"/>
    </xf>
    <xf numFmtId="170" fontId="14" fillId="15" borderId="1" xfId="35" applyNumberFormat="1" applyFont="1" applyFill="1" applyBorder="1" applyAlignment="1">
      <alignment horizontal="right" vertical="center"/>
    </xf>
    <xf numFmtId="167" fontId="14" fillId="15" borderId="1" xfId="33" applyNumberFormat="1" applyFont="1" applyFill="1" applyBorder="1" applyAlignment="1">
      <alignment horizontal="right" vertical="center"/>
    </xf>
    <xf numFmtId="0" fontId="14" fillId="4" borderId="1" xfId="33" applyFont="1" applyFill="1" applyBorder="1"/>
    <xf numFmtId="3" fontId="14" fillId="4" borderId="1" xfId="33" applyNumberFormat="1" applyFont="1" applyFill="1" applyBorder="1" applyAlignment="1" applyProtection="1">
      <alignment horizontal="right" vertical="center"/>
      <protection locked="0"/>
    </xf>
    <xf numFmtId="9" fontId="14" fillId="4" borderId="1" xfId="35" applyFont="1" applyFill="1" applyBorder="1" applyAlignment="1" applyProtection="1">
      <alignment horizontal="right" vertical="center"/>
      <protection locked="0"/>
    </xf>
    <xf numFmtId="10" fontId="14" fillId="4" borderId="1" xfId="35" applyNumberFormat="1" applyFont="1" applyFill="1" applyBorder="1" applyAlignment="1" applyProtection="1">
      <alignment horizontal="right" vertical="center"/>
      <protection locked="0"/>
    </xf>
    <xf numFmtId="170" fontId="14" fillId="4" borderId="1" xfId="35" applyNumberFormat="1" applyFont="1" applyFill="1" applyBorder="1" applyAlignment="1" applyProtection="1">
      <alignment horizontal="right" vertical="center"/>
      <protection locked="0"/>
    </xf>
    <xf numFmtId="167" fontId="14" fillId="4" borderId="1" xfId="33" applyNumberFormat="1" applyFont="1" applyFill="1" applyBorder="1" applyAlignment="1" applyProtection="1">
      <alignment horizontal="right" vertical="center"/>
      <protection locked="0"/>
    </xf>
    <xf numFmtId="0" fontId="133" fillId="4" borderId="1" xfId="8" applyFont="1" applyFill="1" applyBorder="1"/>
    <xf numFmtId="3" fontId="133" fillId="4" borderId="1" xfId="33" applyNumberFormat="1" applyFont="1" applyFill="1" applyBorder="1" applyAlignment="1">
      <alignment horizontal="right" vertical="center"/>
    </xf>
    <xf numFmtId="9" fontId="133" fillId="4" borderId="1" xfId="35" applyFont="1" applyFill="1" applyBorder="1" applyAlignment="1">
      <alignment horizontal="right" vertical="center"/>
    </xf>
    <xf numFmtId="10" fontId="133" fillId="4" borderId="1" xfId="35" applyNumberFormat="1" applyFont="1" applyFill="1" applyBorder="1" applyAlignment="1">
      <alignment horizontal="right" vertical="center"/>
    </xf>
    <xf numFmtId="170" fontId="133" fillId="4" borderId="1" xfId="35" applyNumberFormat="1" applyFont="1" applyFill="1" applyBorder="1" applyAlignment="1">
      <alignment horizontal="right" vertical="center"/>
    </xf>
    <xf numFmtId="167" fontId="133" fillId="4" borderId="1" xfId="33" applyNumberFormat="1" applyFont="1" applyFill="1" applyBorder="1" applyAlignment="1">
      <alignment horizontal="right" vertical="center"/>
    </xf>
    <xf numFmtId="0" fontId="133" fillId="15" borderId="1" xfId="8" applyFont="1" applyFill="1" applyBorder="1"/>
    <xf numFmtId="3" fontId="133" fillId="15" borderId="1" xfId="33" applyNumberFormat="1" applyFont="1" applyFill="1" applyBorder="1" applyAlignment="1">
      <alignment horizontal="right" vertical="center"/>
    </xf>
    <xf numFmtId="9" fontId="133" fillId="15" borderId="1" xfId="35" applyFont="1" applyFill="1" applyBorder="1" applyAlignment="1">
      <alignment horizontal="right" vertical="center"/>
    </xf>
    <xf numFmtId="10" fontId="133" fillId="15" borderId="1" xfId="35" applyNumberFormat="1" applyFont="1" applyFill="1" applyBorder="1" applyAlignment="1">
      <alignment horizontal="right" vertical="center"/>
    </xf>
    <xf numFmtId="170" fontId="133" fillId="15" borderId="1" xfId="35" applyNumberFormat="1" applyFont="1" applyFill="1" applyBorder="1" applyAlignment="1">
      <alignment horizontal="right" vertical="center"/>
    </xf>
    <xf numFmtId="167" fontId="133" fillId="15" borderId="1" xfId="33" applyNumberFormat="1" applyFont="1" applyFill="1" applyBorder="1" applyAlignment="1">
      <alignment horizontal="right" vertical="center"/>
    </xf>
    <xf numFmtId="0" fontId="133" fillId="4" borderId="1" xfId="26" applyFont="1" applyFill="1" applyBorder="1" applyAlignment="1">
      <alignment vertical="top" wrapText="1"/>
    </xf>
    <xf numFmtId="3" fontId="133" fillId="4" borderId="1" xfId="26" applyNumberFormat="1" applyFont="1" applyFill="1" applyBorder="1" applyAlignment="1" applyProtection="1">
      <alignment vertical="top" wrapText="1"/>
      <protection locked="0"/>
    </xf>
    <xf numFmtId="0" fontId="133" fillId="11" borderId="1" xfId="26" applyFont="1" applyFill="1" applyBorder="1" applyAlignment="1">
      <alignment vertical="top" wrapText="1"/>
    </xf>
    <xf numFmtId="3" fontId="133" fillId="11" borderId="1" xfId="26" applyNumberFormat="1" applyFont="1" applyFill="1" applyBorder="1" applyAlignment="1" applyProtection="1">
      <alignment vertical="top" wrapText="1"/>
      <protection locked="0"/>
    </xf>
    <xf numFmtId="3" fontId="7" fillId="4" borderId="1" xfId="26" applyNumberFormat="1" applyFont="1" applyFill="1" applyBorder="1" applyAlignment="1">
      <alignment horizontal="left"/>
    </xf>
    <xf numFmtId="3" fontId="7" fillId="4" borderId="1" xfId="26" applyNumberFormat="1" applyFont="1" applyFill="1" applyBorder="1" applyProtection="1">
      <protection locked="0"/>
    </xf>
    <xf numFmtId="9" fontId="7" fillId="4" borderId="1" xfId="37" applyFont="1" applyFill="1" applyBorder="1" applyProtection="1">
      <protection locked="0"/>
    </xf>
    <xf numFmtId="9" fontId="7" fillId="11" borderId="1" xfId="37" applyFont="1" applyFill="1" applyBorder="1"/>
    <xf numFmtId="0" fontId="92" fillId="2" borderId="2" xfId="7" applyFont="1" applyFill="1" applyBorder="1" applyAlignment="1">
      <alignment horizontal="left"/>
    </xf>
    <xf numFmtId="0" fontId="92" fillId="0" borderId="2" xfId="7" applyFont="1" applyBorder="1"/>
    <xf numFmtId="0" fontId="14" fillId="0" borderId="0" xfId="7" applyFont="1" applyBorder="1"/>
    <xf numFmtId="0" fontId="22" fillId="5" borderId="0" xfId="6" applyFont="1" applyFill="1" applyBorder="1"/>
    <xf numFmtId="0" fontId="22" fillId="5" borderId="0" xfId="6" applyFont="1" applyFill="1"/>
    <xf numFmtId="173" fontId="22" fillId="5" borderId="0" xfId="6" applyNumberFormat="1" applyFont="1" applyFill="1"/>
    <xf numFmtId="0" fontId="22" fillId="0" borderId="0" xfId="6" applyFont="1"/>
    <xf numFmtId="172" fontId="22" fillId="0" borderId="0" xfId="18" applyNumberFormat="1" applyFont="1" applyFill="1" applyAlignment="1"/>
    <xf numFmtId="172" fontId="22" fillId="5" borderId="0" xfId="18" applyNumberFormat="1" applyFont="1" applyFill="1" applyAlignment="1"/>
    <xf numFmtId="174" fontId="22" fillId="5" borderId="0" xfId="1" applyNumberFormat="1" applyFont="1" applyFill="1" applyAlignment="1"/>
    <xf numFmtId="1" fontId="13" fillId="0" borderId="3" xfId="0" applyNumberFormat="1" applyFont="1" applyBorder="1"/>
    <xf numFmtId="0" fontId="13" fillId="0" borderId="3" xfId="0" applyFont="1" applyBorder="1"/>
    <xf numFmtId="170" fontId="13" fillId="0" borderId="3" xfId="0" applyNumberFormat="1" applyFont="1" applyBorder="1"/>
    <xf numFmtId="175" fontId="13" fillId="0" borderId="3" xfId="18" applyNumberFormat="1" applyFont="1" applyFill="1" applyBorder="1"/>
    <xf numFmtId="170" fontId="13" fillId="0" borderId="3" xfId="1" applyNumberFormat="1" applyFont="1" applyFill="1" applyBorder="1"/>
    <xf numFmtId="176" fontId="22" fillId="5" borderId="0" xfId="6" applyNumberFormat="1" applyFont="1" applyFill="1"/>
    <xf numFmtId="177" fontId="22" fillId="5" borderId="0" xfId="18" applyNumberFormat="1" applyFont="1" applyFill="1" applyAlignment="1"/>
    <xf numFmtId="1" fontId="201" fillId="0" borderId="0" xfId="0" applyNumberFormat="1" applyFont="1"/>
    <xf numFmtId="0" fontId="13" fillId="0" borderId="0" xfId="0" applyFont="1"/>
    <xf numFmtId="170" fontId="13" fillId="0" borderId="0" xfId="0" applyNumberFormat="1" applyFont="1"/>
    <xf numFmtId="175" fontId="13" fillId="0" borderId="0" xfId="18" applyNumberFormat="1" applyFont="1" applyFill="1" applyBorder="1"/>
    <xf numFmtId="170" fontId="13" fillId="0" borderId="0" xfId="1" applyNumberFormat="1" applyFont="1" applyFill="1" applyBorder="1"/>
    <xf numFmtId="0" fontId="201" fillId="0" borderId="0" xfId="6" applyFont="1" applyAlignment="1">
      <alignment vertical="center"/>
    </xf>
    <xf numFmtId="0" fontId="18" fillId="0" borderId="0" xfId="6" applyFont="1" applyAlignment="1">
      <alignment vertical="center"/>
    </xf>
    <xf numFmtId="178" fontId="22" fillId="5" borderId="0" xfId="6" applyNumberFormat="1" applyFont="1" applyFill="1"/>
    <xf numFmtId="0" fontId="18" fillId="0" borderId="2" xfId="6" applyFont="1" applyBorder="1" applyAlignment="1">
      <alignment vertical="center"/>
    </xf>
    <xf numFmtId="0" fontId="13" fillId="0" borderId="2" xfId="0" applyFont="1" applyBorder="1"/>
    <xf numFmtId="10" fontId="13" fillId="0" borderId="2" xfId="0" applyNumberFormat="1" applyFont="1" applyBorder="1"/>
    <xf numFmtId="175" fontId="13" fillId="0" borderId="2" xfId="18" applyNumberFormat="1" applyFont="1" applyFill="1" applyBorder="1"/>
    <xf numFmtId="172" fontId="13" fillId="0" borderId="2" xfId="18" applyNumberFormat="1" applyFont="1" applyFill="1" applyBorder="1"/>
    <xf numFmtId="0" fontId="22" fillId="0" borderId="0" xfId="6" applyFont="1" applyAlignment="1">
      <alignment vertical="center"/>
    </xf>
    <xf numFmtId="179" fontId="12" fillId="0" borderId="0" xfId="0" applyNumberFormat="1" applyFont="1"/>
    <xf numFmtId="175" fontId="12" fillId="0" borderId="0" xfId="0" applyNumberFormat="1" applyFont="1"/>
    <xf numFmtId="172" fontId="12" fillId="0" borderId="0" xfId="18" applyNumberFormat="1" applyFont="1" applyFill="1" applyBorder="1"/>
    <xf numFmtId="10" fontId="12" fillId="0" borderId="0" xfId="0" applyNumberFormat="1" applyFont="1"/>
    <xf numFmtId="170" fontId="22" fillId="0" borderId="0" xfId="1" applyNumberFormat="1" applyFont="1" applyFill="1" applyAlignment="1"/>
    <xf numFmtId="1" fontId="12" fillId="0" borderId="3" xfId="0" applyNumberFormat="1" applyFont="1" applyBorder="1"/>
    <xf numFmtId="1" fontId="36" fillId="0" borderId="0" xfId="0" applyNumberFormat="1" applyFont="1"/>
    <xf numFmtId="0" fontId="36" fillId="0" borderId="0" xfId="6" applyFont="1" applyAlignment="1">
      <alignment vertical="center"/>
    </xf>
    <xf numFmtId="0" fontId="12" fillId="0" borderId="0" xfId="6" applyFont="1" applyAlignment="1">
      <alignment vertical="center"/>
    </xf>
    <xf numFmtId="175" fontId="22" fillId="5" borderId="0" xfId="6" applyNumberFormat="1" applyFont="1" applyFill="1"/>
    <xf numFmtId="0" fontId="12" fillId="0" borderId="2" xfId="6" applyFont="1" applyBorder="1" applyAlignment="1">
      <alignment vertical="center"/>
    </xf>
    <xf numFmtId="170" fontId="13" fillId="0" borderId="2" xfId="0" applyNumberFormat="1" applyFont="1" applyBorder="1"/>
    <xf numFmtId="1" fontId="12" fillId="0" borderId="0" xfId="0" applyNumberFormat="1" applyFont="1"/>
    <xf numFmtId="172" fontId="13" fillId="0" borderId="3" xfId="18" applyNumberFormat="1" applyFont="1" applyFill="1" applyBorder="1"/>
    <xf numFmtId="172" fontId="13" fillId="0" borderId="0" xfId="18" applyNumberFormat="1" applyFont="1" applyFill="1" applyBorder="1" applyAlignment="1">
      <alignment horizontal="left" indent="1"/>
    </xf>
    <xf numFmtId="170" fontId="13" fillId="0" borderId="0" xfId="0" applyNumberFormat="1" applyFont="1" applyAlignment="1">
      <alignment horizontal="right"/>
    </xf>
    <xf numFmtId="172" fontId="13" fillId="0" borderId="0" xfId="18" applyNumberFormat="1" applyFont="1" applyFill="1" applyBorder="1"/>
    <xf numFmtId="170" fontId="13" fillId="0" borderId="2" xfId="1" applyNumberFormat="1" applyFont="1" applyFill="1" applyBorder="1" applyAlignment="1">
      <alignment horizontal="left" indent="5"/>
    </xf>
    <xf numFmtId="175" fontId="13" fillId="0" borderId="2" xfId="18" applyNumberFormat="1" applyFont="1" applyFill="1" applyBorder="1" applyAlignment="1">
      <alignment horizontal="left" indent="2"/>
    </xf>
    <xf numFmtId="170" fontId="13" fillId="0" borderId="2" xfId="1" applyNumberFormat="1" applyFont="1" applyFill="1" applyBorder="1"/>
    <xf numFmtId="0" fontId="203" fillId="0" borderId="2" xfId="33" applyFont="1" applyBorder="1" applyAlignment="1">
      <alignment horizontal="left" wrapText="1"/>
    </xf>
    <xf numFmtId="0" fontId="203" fillId="0" borderId="2" xfId="33" applyFont="1" applyBorder="1" applyAlignment="1">
      <alignment horizontal="center" wrapText="1"/>
    </xf>
    <xf numFmtId="0" fontId="71" fillId="0" borderId="1" xfId="33" applyFont="1" applyBorder="1" applyAlignment="1">
      <alignment horizontal="left" wrapText="1"/>
    </xf>
    <xf numFmtId="0" fontId="203" fillId="0" borderId="1" xfId="33" applyFont="1" applyBorder="1" applyAlignment="1">
      <alignment horizontal="right" wrapText="1"/>
    </xf>
    <xf numFmtId="9" fontId="203" fillId="0" borderId="1" xfId="35" applyFont="1" applyBorder="1" applyAlignment="1">
      <alignment horizontal="right" wrapText="1"/>
    </xf>
    <xf numFmtId="10" fontId="203" fillId="0" borderId="1" xfId="35" applyNumberFormat="1" applyFont="1" applyBorder="1" applyAlignment="1">
      <alignment horizontal="right" wrapText="1"/>
    </xf>
    <xf numFmtId="170" fontId="203" fillId="0" borderId="1" xfId="35" applyNumberFormat="1" applyFont="1" applyBorder="1" applyAlignment="1">
      <alignment horizontal="right" wrapText="1"/>
    </xf>
    <xf numFmtId="167" fontId="203" fillId="0" borderId="1" xfId="33" applyNumberFormat="1" applyFont="1" applyBorder="1" applyAlignment="1">
      <alignment horizontal="right" wrapText="1"/>
    </xf>
    <xf numFmtId="0" fontId="203" fillId="0" borderId="1" xfId="33" applyFont="1" applyBorder="1" applyAlignment="1">
      <alignment horizontal="left" wrapText="1"/>
    </xf>
    <xf numFmtId="0" fontId="203" fillId="0" borderId="2" xfId="33" applyFont="1" applyBorder="1" applyAlignment="1">
      <alignment horizontal="left" vertical="top"/>
    </xf>
    <xf numFmtId="3" fontId="6" fillId="0" borderId="0" xfId="8" applyNumberFormat="1" applyFont="1" applyAlignment="1">
      <alignment horizontal="left" indent="1"/>
    </xf>
    <xf numFmtId="0" fontId="4" fillId="2" borderId="2" xfId="33" applyFont="1" applyFill="1" applyBorder="1" applyAlignment="1">
      <alignment horizontal="left" vertical="top" wrapText="1"/>
    </xf>
    <xf numFmtId="0" fontId="4" fillId="0" borderId="2" xfId="33" applyFont="1" applyBorder="1" applyAlignment="1">
      <alignment horizontal="right" vertical="top" wrapText="1"/>
    </xf>
    <xf numFmtId="9" fontId="4" fillId="0" borderId="2" xfId="35" applyFont="1" applyBorder="1" applyAlignment="1">
      <alignment horizontal="right" vertical="top" wrapText="1"/>
    </xf>
    <xf numFmtId="0" fontId="7" fillId="0" borderId="0" xfId="7" applyFont="1" applyBorder="1"/>
    <xf numFmtId="3" fontId="7" fillId="0" borderId="0" xfId="7" applyNumberFormat="1" applyFont="1" applyBorder="1"/>
    <xf numFmtId="0" fontId="4" fillId="15" borderId="1" xfId="9" applyFont="1" applyFill="1" applyBorder="1" applyAlignment="1">
      <alignment wrapText="1"/>
    </xf>
    <xf numFmtId="0" fontId="6" fillId="15" borderId="1" xfId="9" applyFont="1" applyFill="1" applyBorder="1"/>
    <xf numFmtId="3" fontId="6" fillId="15" borderId="1" xfId="9" applyNumberFormat="1" applyFont="1" applyFill="1" applyBorder="1" applyAlignment="1">
      <alignment horizontal="right"/>
    </xf>
    <xf numFmtId="9" fontId="6" fillId="15" borderId="1" xfId="9" applyNumberFormat="1" applyFont="1" applyFill="1" applyBorder="1" applyAlignment="1">
      <alignment horizontal="right"/>
    </xf>
    <xf numFmtId="3" fontId="7" fillId="4" borderId="1" xfId="9" applyNumberFormat="1" applyFont="1" applyFill="1" applyBorder="1" applyAlignment="1">
      <alignment vertical="top" wrapText="1"/>
    </xf>
    <xf numFmtId="0" fontId="6" fillId="15" borderId="1" xfId="5" applyFont="1" applyFill="1" applyBorder="1"/>
    <xf numFmtId="0" fontId="209" fillId="9" borderId="0" xfId="4" applyFont="1" applyFill="1" applyAlignment="1"/>
    <xf numFmtId="0" fontId="209" fillId="9" borderId="0" xfId="14" applyFont="1" applyFill="1"/>
    <xf numFmtId="0" fontId="210" fillId="9" borderId="0" xfId="14" applyFont="1" applyFill="1"/>
    <xf numFmtId="0" fontId="168" fillId="2" borderId="15" xfId="12" applyFont="1" applyFill="1" applyBorder="1" applyAlignment="1">
      <alignment vertical="top" wrapText="1"/>
    </xf>
    <xf numFmtId="0" fontId="168" fillId="2" borderId="0" xfId="12" applyFont="1" applyFill="1" applyAlignment="1">
      <alignment vertical="top" wrapText="1"/>
    </xf>
    <xf numFmtId="0" fontId="207" fillId="2" borderId="0" xfId="4" applyFont="1" applyFill="1" applyAlignment="1">
      <alignment horizontal="left" vertical="top"/>
    </xf>
    <xf numFmtId="0" fontId="168" fillId="2" borderId="0" xfId="4" applyFont="1" applyFill="1" applyAlignment="1">
      <alignment horizontal="center"/>
    </xf>
    <xf numFmtId="0" fontId="168" fillId="2" borderId="16" xfId="4" applyFont="1" applyFill="1" applyBorder="1" applyAlignment="1">
      <alignment horizontal="right"/>
    </xf>
    <xf numFmtId="0" fontId="168" fillId="2" borderId="0" xfId="4" applyFont="1" applyFill="1" applyAlignment="1"/>
    <xf numFmtId="0" fontId="168" fillId="2" borderId="0" xfId="4" applyFont="1" applyFill="1" applyAlignment="1">
      <alignment horizontal="left"/>
    </xf>
    <xf numFmtId="3" fontId="168" fillId="2" borderId="0" xfId="15" applyNumberFormat="1" applyFont="1" applyFill="1" applyAlignment="1">
      <alignment horizontal="right"/>
    </xf>
    <xf numFmtId="0" fontId="119" fillId="2" borderId="0" xfId="15" applyFont="1" applyFill="1" applyAlignment="1">
      <alignment horizontal="right"/>
    </xf>
    <xf numFmtId="9" fontId="168" fillId="2" borderId="0" xfId="15" applyNumberFormat="1" applyFont="1" applyFill="1" applyAlignment="1">
      <alignment horizontal="right"/>
    </xf>
    <xf numFmtId="170" fontId="119" fillId="2" borderId="0" xfId="15" applyNumberFormat="1" applyFont="1" applyFill="1" applyAlignment="1">
      <alignment horizontal="right"/>
    </xf>
    <xf numFmtId="0" fontId="168" fillId="2" borderId="0" xfId="15" applyFont="1" applyFill="1" applyAlignment="1">
      <alignment horizontal="right"/>
    </xf>
    <xf numFmtId="10" fontId="168" fillId="2" borderId="0" xfId="15" applyNumberFormat="1" applyFont="1" applyFill="1" applyAlignment="1">
      <alignment horizontal="right"/>
    </xf>
    <xf numFmtId="170" fontId="209" fillId="9" borderId="0" xfId="4" applyNumberFormat="1" applyFont="1" applyFill="1" applyAlignment="1"/>
    <xf numFmtId="170" fontId="209" fillId="9" borderId="0" xfId="16" applyNumberFormat="1" applyFont="1" applyFill="1" applyAlignment="1"/>
    <xf numFmtId="0" fontId="168" fillId="2" borderId="0" xfId="4" applyFont="1" applyFill="1" applyAlignment="1">
      <alignment horizontal="left" vertical="top"/>
    </xf>
    <xf numFmtId="170" fontId="168" fillId="2" borderId="0" xfId="15" applyNumberFormat="1" applyFont="1" applyFill="1" applyAlignment="1">
      <alignment horizontal="right"/>
    </xf>
    <xf numFmtId="0" fontId="168" fillId="2" borderId="16" xfId="4" applyFont="1" applyFill="1" applyBorder="1" applyAlignment="1">
      <alignment horizontal="left" vertical="top"/>
    </xf>
    <xf numFmtId="3" fontId="168" fillId="2" borderId="16" xfId="15" applyNumberFormat="1" applyFont="1" applyFill="1" applyBorder="1" applyAlignment="1">
      <alignment horizontal="right"/>
    </xf>
    <xf numFmtId="3" fontId="207" fillId="2" borderId="0" xfId="15" applyNumberFormat="1" applyFont="1" applyFill="1" applyAlignment="1">
      <alignment horizontal="right"/>
    </xf>
    <xf numFmtId="0" fontId="5" fillId="2" borderId="0" xfId="17" applyFont="1" applyFill="1" applyAlignment="1"/>
    <xf numFmtId="166" fontId="209" fillId="2" borderId="0" xfId="17" applyNumberFormat="1" applyFont="1" applyFill="1">
      <alignment vertical="top"/>
    </xf>
    <xf numFmtId="0" fontId="208" fillId="2" borderId="0" xfId="4" applyFont="1" applyFill="1" applyAlignment="1">
      <alignment horizontal="center"/>
    </xf>
    <xf numFmtId="0" fontId="207" fillId="2" borderId="2" xfId="4" applyFont="1" applyFill="1" applyBorder="1" applyAlignment="1">
      <alignment horizontal="left"/>
    </xf>
    <xf numFmtId="0" fontId="208" fillId="2" borderId="2" xfId="4" applyFont="1" applyFill="1" applyBorder="1" applyAlignment="1">
      <alignment horizontal="right"/>
    </xf>
    <xf numFmtId="0" fontId="168" fillId="2" borderId="2" xfId="4" applyFont="1" applyFill="1" applyBorder="1" applyAlignment="1">
      <alignment horizontal="left" vertical="top"/>
    </xf>
    <xf numFmtId="3" fontId="168" fillId="2" borderId="2" xfId="15" applyNumberFormat="1" applyFont="1" applyFill="1" applyBorder="1" applyAlignment="1">
      <alignment horizontal="right"/>
    </xf>
    <xf numFmtId="0" fontId="13" fillId="2" borderId="0" xfId="4" applyFont="1" applyFill="1" applyAlignment="1">
      <alignment horizontal="left"/>
    </xf>
    <xf numFmtId="0" fontId="208" fillId="2" borderId="0" xfId="4" applyFont="1" applyFill="1" applyAlignment="1">
      <alignment horizontal="left"/>
    </xf>
    <xf numFmtId="0" fontId="168" fillId="2" borderId="0" xfId="4" applyFont="1" applyFill="1" applyAlignment="1">
      <alignment horizontal="left" indent="1"/>
    </xf>
    <xf numFmtId="0" fontId="4" fillId="0" borderId="2" xfId="33" applyFont="1" applyBorder="1" applyAlignment="1">
      <alignment horizontal="left" vertical="top" wrapText="1"/>
    </xf>
    <xf numFmtId="0" fontId="54" fillId="0" borderId="2" xfId="33" applyFont="1" applyBorder="1" applyAlignment="1">
      <alignment horizontal="right" vertical="top" wrapText="1"/>
    </xf>
    <xf numFmtId="9" fontId="54" fillId="0" borderId="2" xfId="35" applyFont="1" applyBorder="1" applyAlignment="1">
      <alignment horizontal="right" vertical="top" wrapText="1"/>
    </xf>
    <xf numFmtId="0" fontId="12" fillId="0" borderId="0" xfId="7" applyFont="1" applyBorder="1"/>
    <xf numFmtId="0" fontId="6" fillId="0" borderId="0" xfId="0" applyFont="1" applyBorder="1"/>
    <xf numFmtId="0" fontId="180" fillId="0" borderId="2" xfId="33" applyFont="1" applyBorder="1" applyAlignment="1">
      <alignment horizontal="right" vertical="top" wrapText="1"/>
    </xf>
    <xf numFmtId="9" fontId="180" fillId="0" borderId="2" xfId="35" applyFont="1" applyBorder="1" applyAlignment="1">
      <alignment horizontal="right" vertical="top" wrapText="1"/>
    </xf>
    <xf numFmtId="0" fontId="4" fillId="0" borderId="2" xfId="26" applyFont="1" applyBorder="1" applyAlignment="1">
      <alignment vertical="top" wrapText="1"/>
    </xf>
    <xf numFmtId="0" fontId="3" fillId="0" borderId="2" xfId="26" applyFont="1" applyBorder="1" applyAlignment="1">
      <alignment vertical="top" wrapText="1"/>
    </xf>
    <xf numFmtId="0" fontId="3" fillId="0" borderId="2" xfId="33" quotePrefix="1" applyFont="1" applyBorder="1" applyAlignment="1">
      <alignment horizontal="left" vertical="top" wrapText="1"/>
    </xf>
    <xf numFmtId="10" fontId="3" fillId="0" borderId="2" xfId="35" applyNumberFormat="1" applyFont="1" applyBorder="1" applyAlignment="1">
      <alignment horizontal="right" vertical="top" wrapText="1"/>
    </xf>
    <xf numFmtId="170" fontId="3" fillId="0" borderId="2" xfId="35" applyNumberFormat="1" applyFont="1" applyBorder="1" applyAlignment="1">
      <alignment horizontal="right" vertical="top" wrapText="1"/>
    </xf>
    <xf numFmtId="3" fontId="7" fillId="15" borderId="1" xfId="8" applyNumberFormat="1" applyFont="1" applyFill="1" applyBorder="1"/>
    <xf numFmtId="192" fontId="30" fillId="15" borderId="1" xfId="7" applyNumberFormat="1" applyFont="1" applyFill="1" applyBorder="1"/>
    <xf numFmtId="194" fontId="30" fillId="15" borderId="1" xfId="1" applyNumberFormat="1" applyFont="1" applyFill="1" applyBorder="1"/>
    <xf numFmtId="170" fontId="30" fillId="15" borderId="1" xfId="1" applyNumberFormat="1" applyFont="1" applyFill="1" applyBorder="1"/>
    <xf numFmtId="196" fontId="30" fillId="15" borderId="1" xfId="7" applyNumberFormat="1" applyFont="1" applyFill="1" applyBorder="1"/>
    <xf numFmtId="197" fontId="30" fillId="15" borderId="1" xfId="1" applyNumberFormat="1" applyFont="1" applyFill="1" applyBorder="1"/>
    <xf numFmtId="3" fontId="7" fillId="4" borderId="1" xfId="0" applyNumberFormat="1" applyFont="1" applyFill="1" applyBorder="1" applyProtection="1">
      <protection locked="0"/>
    </xf>
    <xf numFmtId="3" fontId="7" fillId="11" borderId="1" xfId="0" applyNumberFormat="1" applyFont="1" applyFill="1" applyBorder="1"/>
    <xf numFmtId="3" fontId="3" fillId="0" borderId="2" xfId="3" applyNumberFormat="1" applyFont="1" applyBorder="1" applyAlignment="1">
      <alignment vertical="top" wrapText="1"/>
    </xf>
    <xf numFmtId="3" fontId="47" fillId="4" borderId="0" xfId="9" applyNumberFormat="1" applyFont="1" applyFill="1" applyAlignment="1">
      <alignment vertical="top" wrapText="1"/>
    </xf>
    <xf numFmtId="3" fontId="6" fillId="15" borderId="0" xfId="5" applyNumberFormat="1" applyFont="1" applyFill="1" applyAlignment="1">
      <alignment vertical="top"/>
    </xf>
    <xf numFmtId="3" fontId="6" fillId="15" borderId="0" xfId="5" applyNumberFormat="1" applyFont="1" applyFill="1" applyAlignment="1">
      <alignment vertical="top" wrapText="1"/>
    </xf>
    <xf numFmtId="3" fontId="12" fillId="15" borderId="0" xfId="5" applyNumberFormat="1" applyFont="1" applyFill="1" applyAlignment="1">
      <alignment horizontal="right" vertical="top" wrapText="1"/>
    </xf>
    <xf numFmtId="3" fontId="12" fillId="5" borderId="0" xfId="5" applyNumberFormat="1" applyFont="1" applyFill="1" applyAlignment="1">
      <alignment horizontal="right" vertical="top" wrapText="1"/>
    </xf>
    <xf numFmtId="3" fontId="12" fillId="0" borderId="0" xfId="5" applyNumberFormat="1" applyFont="1" applyAlignment="1">
      <alignment horizontal="right" vertical="top" wrapText="1"/>
    </xf>
    <xf numFmtId="3" fontId="12" fillId="0" borderId="0" xfId="5" applyNumberFormat="1" applyFont="1" applyFill="1" applyAlignment="1">
      <alignment horizontal="right" vertical="top" wrapText="1"/>
    </xf>
    <xf numFmtId="3" fontId="12" fillId="2" borderId="0" xfId="5" applyNumberFormat="1" applyFont="1" applyFill="1" applyAlignment="1">
      <alignment horizontal="right" vertical="top" wrapText="1"/>
    </xf>
    <xf numFmtId="0" fontId="12" fillId="2" borderId="0" xfId="5" applyFont="1" applyFill="1" applyAlignment="1">
      <alignment horizontal="right"/>
    </xf>
    <xf numFmtId="3" fontId="12" fillId="0" borderId="0" xfId="5" applyNumberFormat="1" applyFont="1" applyAlignment="1">
      <alignment horizontal="right"/>
    </xf>
    <xf numFmtId="3" fontId="52" fillId="4" borderId="0" xfId="9" applyNumberFormat="1" applyFont="1" applyFill="1" applyAlignment="1">
      <alignment horizontal="right" vertical="top" wrapText="1"/>
    </xf>
    <xf numFmtId="3" fontId="12" fillId="5" borderId="0" xfId="9" applyNumberFormat="1" applyFont="1" applyFill="1" applyAlignment="1">
      <alignment horizontal="right" vertical="top" wrapText="1"/>
    </xf>
    <xf numFmtId="3" fontId="12" fillId="0" borderId="0" xfId="9" applyNumberFormat="1" applyFont="1" applyAlignment="1">
      <alignment horizontal="right" vertical="top" wrapText="1"/>
    </xf>
    <xf numFmtId="3" fontId="14" fillId="4" borderId="1" xfId="9" applyNumberFormat="1" applyFont="1" applyFill="1" applyBorder="1" applyAlignment="1">
      <alignment horizontal="right" vertical="top" wrapText="1"/>
    </xf>
    <xf numFmtId="3" fontId="13" fillId="0" borderId="0" xfId="9" applyNumberFormat="1" applyFont="1" applyAlignment="1">
      <alignment horizontal="right" vertical="top" wrapText="1"/>
    </xf>
    <xf numFmtId="3" fontId="7" fillId="15" borderId="1" xfId="7" applyNumberFormat="1" applyFont="1" applyFill="1" applyBorder="1" applyAlignment="1">
      <alignment horizontal="right" vertical="top"/>
    </xf>
    <xf numFmtId="3" fontId="7" fillId="15" borderId="1" xfId="7" applyNumberFormat="1" applyFont="1" applyFill="1" applyBorder="1" applyAlignment="1">
      <alignment vertical="top"/>
    </xf>
    <xf numFmtId="3" fontId="7" fillId="15" borderId="3" xfId="6" applyNumberFormat="1" applyFont="1" applyFill="1" applyBorder="1" applyAlignment="1">
      <alignment vertical="top" wrapText="1"/>
    </xf>
    <xf numFmtId="3" fontId="7" fillId="15" borderId="3" xfId="6" applyNumberFormat="1" applyFont="1" applyFill="1" applyBorder="1" applyAlignment="1">
      <alignment vertical="top"/>
    </xf>
    <xf numFmtId="3" fontId="7" fillId="15" borderId="0" xfId="6" applyNumberFormat="1" applyFont="1" applyFill="1" applyAlignment="1">
      <alignment vertical="top" wrapText="1"/>
    </xf>
    <xf numFmtId="3" fontId="7" fillId="15" borderId="0" xfId="6" applyNumberFormat="1" applyFont="1" applyFill="1" applyAlignment="1">
      <alignment vertical="top"/>
    </xf>
    <xf numFmtId="3" fontId="4" fillId="15" borderId="1" xfId="7" applyNumberFormat="1" applyFont="1" applyFill="1" applyBorder="1" applyAlignment="1">
      <alignment vertical="top"/>
    </xf>
    <xf numFmtId="3" fontId="6" fillId="15" borderId="0" xfId="6" applyNumberFormat="1" applyFont="1" applyFill="1"/>
    <xf numFmtId="3" fontId="7" fillId="15" borderId="1" xfId="0" applyNumberFormat="1" applyFont="1" applyFill="1" applyBorder="1" applyAlignment="1">
      <alignment vertical="top"/>
    </xf>
    <xf numFmtId="2" fontId="212" fillId="0" borderId="0" xfId="42" applyNumberFormat="1" applyFont="1" applyBorder="1"/>
    <xf numFmtId="0" fontId="213" fillId="0" borderId="0" xfId="42" applyFont="1"/>
    <xf numFmtId="0" fontId="212" fillId="0" borderId="0" xfId="42" applyFont="1"/>
    <xf numFmtId="2" fontId="212" fillId="0" borderId="0" xfId="42" applyNumberFormat="1" applyFont="1" applyFill="1"/>
    <xf numFmtId="2" fontId="212" fillId="0" borderId="0" xfId="42" applyNumberFormat="1" applyFont="1" applyFill="1" applyAlignment="1">
      <alignment horizontal="right"/>
    </xf>
    <xf numFmtId="2" fontId="212" fillId="0" borderId="2" xfId="42" applyNumberFormat="1" applyFont="1" applyFill="1" applyBorder="1"/>
    <xf numFmtId="2" fontId="212" fillId="0" borderId="2" xfId="42" applyNumberFormat="1" applyFont="1" applyFill="1" applyBorder="1" applyAlignment="1">
      <alignment horizontal="right"/>
    </xf>
    <xf numFmtId="3" fontId="4" fillId="0" borderId="0" xfId="42" applyNumberFormat="1" applyFont="1" applyAlignment="1">
      <alignment horizontal="left"/>
    </xf>
    <xf numFmtId="0" fontId="0" fillId="0" borderId="0" xfId="0"/>
    <xf numFmtId="3" fontId="3" fillId="0" borderId="0" xfId="3" applyNumberFormat="1" applyFont="1" applyAlignment="1"/>
    <xf numFmtId="0" fontId="67" fillId="0" borderId="0" xfId="42" applyFont="1"/>
    <xf numFmtId="0" fontId="204" fillId="0" borderId="0" xfId="42" applyFont="1"/>
    <xf numFmtId="2" fontId="31" fillId="0" borderId="0" xfId="42" applyNumberFormat="1" applyFont="1"/>
    <xf numFmtId="0" fontId="205" fillId="0" borderId="0" xfId="42" applyFont="1"/>
    <xf numFmtId="2" fontId="212" fillId="0" borderId="0" xfId="42" applyNumberFormat="1" applyFont="1"/>
    <xf numFmtId="2" fontId="4" fillId="0" borderId="0" xfId="42" applyNumberFormat="1" applyFont="1"/>
    <xf numFmtId="2" fontId="4" fillId="0" borderId="0" xfId="42" applyNumberFormat="1" applyFont="1" applyAlignment="1">
      <alignment horizontal="right"/>
    </xf>
    <xf numFmtId="2" fontId="4" fillId="0" borderId="2" xfId="42" applyNumberFormat="1" applyFont="1" applyBorder="1"/>
    <xf numFmtId="2" fontId="4" fillId="0" borderId="2" xfId="42" applyNumberFormat="1" applyFont="1" applyBorder="1" applyAlignment="1">
      <alignment horizontal="right"/>
    </xf>
    <xf numFmtId="0" fontId="7" fillId="15" borderId="2" xfId="42" applyFont="1" applyFill="1" applyBorder="1"/>
    <xf numFmtId="3" fontId="7" fillId="15" borderId="2" xfId="42" applyNumberFormat="1" applyFont="1" applyFill="1" applyBorder="1"/>
    <xf numFmtId="3" fontId="7" fillId="15" borderId="1" xfId="42" applyNumberFormat="1" applyFont="1" applyFill="1" applyBorder="1" applyAlignment="1">
      <alignment vertical="top"/>
    </xf>
    <xf numFmtId="3" fontId="214" fillId="0" borderId="0" xfId="6" applyNumberFormat="1" applyFont="1"/>
    <xf numFmtId="3" fontId="115" fillId="0" borderId="0" xfId="0" applyNumberFormat="1" applyFont="1" applyAlignment="1">
      <alignment horizontal="right"/>
    </xf>
    <xf numFmtId="3" fontId="115" fillId="0" borderId="0" xfId="0" applyNumberFormat="1" applyFont="1"/>
    <xf numFmtId="3" fontId="215" fillId="0" borderId="0" xfId="0" applyNumberFormat="1" applyFont="1"/>
    <xf numFmtId="9" fontId="214" fillId="0" borderId="0" xfId="1" applyFont="1" applyBorder="1"/>
    <xf numFmtId="175" fontId="89" fillId="15" borderId="0" xfId="23" applyNumberFormat="1" applyFont="1" applyFill="1" applyAlignment="1" applyProtection="1">
      <alignment vertical="top"/>
      <protection locked="0"/>
    </xf>
    <xf numFmtId="9" fontId="89" fillId="15" borderId="0" xfId="1" applyFont="1" applyFill="1" applyAlignment="1" applyProtection="1">
      <alignment vertical="top"/>
      <protection locked="0"/>
    </xf>
    <xf numFmtId="3" fontId="7" fillId="15" borderId="0" xfId="5" applyNumberFormat="1" applyFont="1" applyFill="1" applyAlignment="1">
      <alignment wrapText="1"/>
    </xf>
    <xf numFmtId="3" fontId="7" fillId="15" borderId="0" xfId="5" applyNumberFormat="1" applyFont="1" applyFill="1"/>
    <xf numFmtId="3" fontId="7" fillId="15" borderId="0" xfId="5" applyNumberFormat="1" applyFont="1" applyFill="1" applyAlignment="1">
      <alignment vertical="top"/>
    </xf>
    <xf numFmtId="3" fontId="4" fillId="15" borderId="0" xfId="5" applyNumberFormat="1" applyFont="1" applyFill="1"/>
    <xf numFmtId="3" fontId="7" fillId="15" borderId="0" xfId="5" applyNumberFormat="1" applyFont="1" applyFill="1" applyAlignment="1">
      <alignment horizontal="center"/>
    </xf>
    <xf numFmtId="9" fontId="7" fillId="15" borderId="0" xfId="5" applyNumberFormat="1" applyFont="1" applyFill="1" applyAlignment="1">
      <alignment horizontal="center"/>
    </xf>
    <xf numFmtId="166" fontId="30" fillId="15" borderId="0" xfId="5" applyNumberFormat="1" applyFont="1" applyFill="1"/>
    <xf numFmtId="3" fontId="19" fillId="15" borderId="0" xfId="5" applyNumberFormat="1" applyFont="1" applyFill="1"/>
    <xf numFmtId="166" fontId="19" fillId="15" borderId="0" xfId="5" applyNumberFormat="1" applyFont="1" applyFill="1"/>
    <xf numFmtId="170" fontId="7" fillId="15" borderId="0" xfId="1" applyNumberFormat="1" applyFont="1" applyFill="1" applyAlignment="1">
      <alignment wrapText="1"/>
    </xf>
    <xf numFmtId="0" fontId="214" fillId="0" borderId="0" xfId="5" applyFont="1" applyAlignment="1">
      <alignment horizontal="left" wrapText="1"/>
    </xf>
    <xf numFmtId="0" fontId="216" fillId="0" borderId="0" xfId="5" applyFont="1" applyAlignment="1">
      <alignment horizontal="left" wrapText="1"/>
    </xf>
    <xf numFmtId="3" fontId="214" fillId="0" borderId="0" xfId="5" applyNumberFormat="1" applyFont="1" applyAlignment="1">
      <alignment horizontal="right" wrapText="1"/>
    </xf>
    <xf numFmtId="3" fontId="7" fillId="15" borderId="0" xfId="5" applyNumberFormat="1" applyFont="1" applyFill="1" applyAlignment="1">
      <alignment vertical="top" wrapText="1"/>
    </xf>
    <xf numFmtId="175" fontId="30" fillId="15" borderId="0" xfId="5" applyNumberFormat="1" applyFont="1" applyFill="1" applyAlignment="1">
      <alignment vertical="top"/>
    </xf>
    <xf numFmtId="175" fontId="30" fillId="15" borderId="0" xfId="5" applyNumberFormat="1" applyFont="1" applyFill="1" applyAlignment="1">
      <alignment wrapText="1"/>
    </xf>
    <xf numFmtId="3" fontId="76" fillId="2" borderId="1" xfId="6" applyNumberFormat="1" applyFont="1" applyFill="1" applyBorder="1" applyAlignment="1">
      <alignment horizontal="left" wrapText="1"/>
    </xf>
    <xf numFmtId="0" fontId="14" fillId="2" borderId="0" xfId="7" applyFont="1" applyFill="1" applyBorder="1" applyAlignment="1">
      <alignment wrapText="1"/>
    </xf>
    <xf numFmtId="3" fontId="214" fillId="0" borderId="2" xfId="0" applyNumberFormat="1" applyFont="1" applyBorder="1" applyAlignment="1">
      <alignment horizontal="right" wrapText="1"/>
    </xf>
    <xf numFmtId="3" fontId="21" fillId="0" borderId="0" xfId="0" applyNumberFormat="1" applyFont="1"/>
    <xf numFmtId="3" fontId="21" fillId="0" borderId="0" xfId="0" applyNumberFormat="1" applyFont="1" applyAlignment="1">
      <alignment wrapText="1"/>
    </xf>
    <xf numFmtId="3" fontId="21" fillId="0" borderId="0" xfId="0" quotePrefix="1" applyNumberFormat="1" applyFont="1"/>
    <xf numFmtId="170" fontId="21" fillId="12" borderId="0" xfId="1" applyNumberFormat="1" applyFont="1" applyFill="1"/>
    <xf numFmtId="170" fontId="21" fillId="0" borderId="0" xfId="1" applyNumberFormat="1" applyFont="1" applyAlignment="1">
      <alignment horizontal="right"/>
    </xf>
    <xf numFmtId="170" fontId="21" fillId="12" borderId="0" xfId="1" applyNumberFormat="1" applyFont="1" applyFill="1" applyAlignment="1">
      <alignment horizontal="right"/>
    </xf>
    <xf numFmtId="0" fontId="212" fillId="0" borderId="2" xfId="0" applyFont="1" applyBorder="1" applyAlignment="1">
      <alignment horizontal="left" vertical="center" wrapText="1"/>
    </xf>
    <xf numFmtId="0" fontId="213" fillId="0" borderId="2" xfId="49" applyFont="1" applyBorder="1" applyAlignment="1">
      <alignment horizontal="left" vertical="center" wrapText="1"/>
    </xf>
    <xf numFmtId="0" fontId="212" fillId="0" borderId="2" xfId="21" quotePrefix="1" applyFont="1" applyBorder="1" applyAlignment="1">
      <alignment horizontal="left" vertical="center" wrapText="1"/>
    </xf>
    <xf numFmtId="0" fontId="212" fillId="0" borderId="2" xfId="49" applyFont="1" applyBorder="1" applyAlignment="1">
      <alignment horizontal="left" vertical="center" wrapText="1"/>
    </xf>
    <xf numFmtId="0" fontId="13" fillId="0" borderId="0" xfId="0" applyFont="1" applyBorder="1" applyAlignment="1">
      <alignment horizontal="center" vertical="center" wrapText="1"/>
    </xf>
    <xf numFmtId="3" fontId="180" fillId="0" borderId="2" xfId="3" applyNumberFormat="1" applyFont="1" applyBorder="1" applyAlignment="1">
      <alignment vertical="top" wrapText="1"/>
    </xf>
    <xf numFmtId="3" fontId="4" fillId="0" borderId="2" xfId="3" applyNumberFormat="1" applyFont="1" applyBorder="1" applyAlignment="1">
      <alignment vertical="top" wrapText="1"/>
    </xf>
    <xf numFmtId="3" fontId="6" fillId="0" borderId="0" xfId="0" applyNumberFormat="1" applyFont="1" applyBorder="1" applyAlignment="1">
      <alignment wrapText="1"/>
    </xf>
    <xf numFmtId="3" fontId="157" fillId="4" borderId="1" xfId="7" applyNumberFormat="1" applyFont="1" applyFill="1" applyBorder="1" applyAlignment="1">
      <alignment vertical="center" wrapText="1"/>
    </xf>
    <xf numFmtId="10" fontId="133" fillId="4" borderId="1" xfId="7" applyNumberFormat="1" applyFont="1" applyFill="1" applyBorder="1" applyAlignment="1">
      <alignment horizontal="center" vertical="center"/>
    </xf>
    <xf numFmtId="170" fontId="133" fillId="4" borderId="1" xfId="7" applyNumberFormat="1" applyFont="1" applyFill="1" applyBorder="1" applyAlignment="1">
      <alignment horizontal="center" vertical="center"/>
    </xf>
    <xf numFmtId="3" fontId="7" fillId="4" borderId="1" xfId="26" applyNumberFormat="1" applyFont="1" applyFill="1" applyBorder="1" applyAlignment="1">
      <alignment horizontal="left" vertical="top"/>
    </xf>
    <xf numFmtId="170" fontId="7" fillId="4" borderId="1" xfId="37" applyNumberFormat="1" applyFont="1" applyFill="1" applyBorder="1" applyAlignment="1">
      <alignment horizontal="right" vertical="top"/>
    </xf>
    <xf numFmtId="170" fontId="7" fillId="11" borderId="1" xfId="37" applyNumberFormat="1" applyFont="1" applyFill="1" applyBorder="1" applyAlignment="1">
      <alignment horizontal="right" vertical="top"/>
    </xf>
    <xf numFmtId="170" fontId="7" fillId="4" borderId="1" xfId="40" applyNumberFormat="1" applyFont="1" applyFill="1" applyBorder="1" applyAlignment="1">
      <alignment horizontal="right" vertical="top"/>
    </xf>
    <xf numFmtId="169" fontId="7" fillId="0" borderId="1" xfId="7" applyNumberFormat="1" applyFont="1" applyBorder="1"/>
    <xf numFmtId="9" fontId="7" fillId="0" borderId="1" xfId="7" applyNumberFormat="1" applyFont="1" applyBorder="1"/>
    <xf numFmtId="0" fontId="7" fillId="0" borderId="1" xfId="7" applyFont="1" applyBorder="1"/>
    <xf numFmtId="3" fontId="4" fillId="4" borderId="1" xfId="7" applyNumberFormat="1" applyFont="1" applyFill="1" applyBorder="1" applyAlignment="1" applyProtection="1">
      <alignment vertical="center" wrapText="1"/>
      <protection locked="0"/>
    </xf>
    <xf numFmtId="9" fontId="4" fillId="4" borderId="1" xfId="40" applyFont="1" applyFill="1" applyBorder="1" applyAlignment="1" applyProtection="1">
      <alignment vertical="center" wrapText="1"/>
      <protection locked="0"/>
    </xf>
    <xf numFmtId="0" fontId="7" fillId="11" borderId="1" xfId="7" applyFont="1" applyFill="1" applyBorder="1" applyAlignment="1">
      <alignment vertical="center"/>
    </xf>
    <xf numFmtId="3" fontId="7" fillId="11" borderId="1" xfId="7" applyNumberFormat="1" applyFont="1" applyFill="1" applyBorder="1" applyAlignment="1">
      <alignment vertical="center" wrapText="1"/>
    </xf>
    <xf numFmtId="9" fontId="7" fillId="11" borderId="1" xfId="40" applyFont="1" applyFill="1" applyBorder="1" applyAlignment="1" applyProtection="1">
      <alignment vertical="center" wrapText="1"/>
    </xf>
    <xf numFmtId="3" fontId="7" fillId="0" borderId="1" xfId="7" applyNumberFormat="1" applyFont="1" applyBorder="1"/>
    <xf numFmtId="3" fontId="19" fillId="0" borderId="1" xfId="28" applyNumberFormat="1" applyFont="1" applyBorder="1"/>
    <xf numFmtId="0" fontId="3" fillId="0" borderId="1" xfId="0" applyFont="1" applyFill="1" applyBorder="1" applyAlignment="1">
      <alignment horizontal="left"/>
    </xf>
    <xf numFmtId="0" fontId="3" fillId="0" borderId="0" xfId="0" applyFont="1" applyFill="1" applyAlignment="1">
      <alignment wrapText="1"/>
    </xf>
    <xf numFmtId="0" fontId="3" fillId="0" borderId="2" xfId="0" applyFont="1" applyFill="1" applyBorder="1" applyAlignment="1">
      <alignment wrapText="1"/>
    </xf>
    <xf numFmtId="0" fontId="4" fillId="0" borderId="0" xfId="28" applyFont="1" applyFill="1" applyAlignment="1">
      <alignment vertical="center"/>
    </xf>
    <xf numFmtId="0" fontId="4" fillId="0" borderId="0" xfId="28" applyFont="1" applyFill="1" applyAlignment="1">
      <alignment horizontal="left" vertical="center" indent="1"/>
    </xf>
    <xf numFmtId="0" fontId="4" fillId="0" borderId="0" xfId="28" applyFont="1" applyFill="1" applyAlignment="1">
      <alignment horizontal="left" vertical="center" wrapText="1" indent="1"/>
    </xf>
    <xf numFmtId="0" fontId="4" fillId="0" borderId="0" xfId="0" applyFont="1" applyFill="1"/>
    <xf numFmtId="0" fontId="4" fillId="0" borderId="0" xfId="0" applyFont="1" applyFill="1" applyAlignment="1">
      <alignment horizontal="left" indent="1"/>
    </xf>
    <xf numFmtId="0" fontId="4" fillId="0" borderId="1" xfId="0" applyFont="1" applyFill="1" applyBorder="1" applyAlignment="1">
      <alignment horizontal="left"/>
    </xf>
    <xf numFmtId="0" fontId="4" fillId="0" borderId="0" xfId="0" applyFont="1" applyFill="1" applyAlignment="1">
      <alignment wrapText="1"/>
    </xf>
    <xf numFmtId="0" fontId="4" fillId="0" borderId="2" xfId="0" applyFont="1" applyFill="1" applyBorder="1" applyAlignment="1">
      <alignment wrapText="1"/>
    </xf>
    <xf numFmtId="0" fontId="6" fillId="0" borderId="0" xfId="28" applyFont="1" applyFill="1" applyAlignment="1">
      <alignment vertical="center"/>
    </xf>
    <xf numFmtId="0" fontId="6" fillId="0" borderId="0" xfId="0" applyFont="1" applyFill="1"/>
    <xf numFmtId="0" fontId="8" fillId="0" borderId="0" xfId="28" applyFont="1" applyFill="1" applyAlignment="1">
      <alignment vertical="center"/>
    </xf>
    <xf numFmtId="0" fontId="6" fillId="0" borderId="0" xfId="0" applyFont="1" applyFill="1" applyAlignment="1">
      <alignment wrapText="1"/>
    </xf>
    <xf numFmtId="0" fontId="7" fillId="15" borderId="1" xfId="28" applyFont="1" applyFill="1" applyBorder="1" applyAlignment="1">
      <alignment vertical="center" wrapText="1"/>
    </xf>
    <xf numFmtId="0" fontId="133" fillId="2" borderId="0" xfId="7" applyFont="1" applyFill="1"/>
    <xf numFmtId="0" fontId="4" fillId="2" borderId="0" xfId="26" applyFont="1" applyFill="1" applyAlignment="1">
      <alignment horizontal="center" vertical="top" wrapText="1"/>
    </xf>
    <xf numFmtId="0" fontId="122" fillId="2" borderId="0" xfId="7" applyFont="1" applyFill="1"/>
    <xf numFmtId="0" fontId="129" fillId="2" borderId="0" xfId="7" applyFont="1" applyFill="1" applyBorder="1"/>
    <xf numFmtId="0" fontId="133" fillId="2" borderId="0" xfId="7" applyFont="1" applyFill="1" applyBorder="1"/>
    <xf numFmtId="0" fontId="4" fillId="2" borderId="2" xfId="26" applyFont="1" applyFill="1" applyBorder="1" applyAlignment="1">
      <alignment horizontal="left" vertical="top" wrapText="1"/>
    </xf>
    <xf numFmtId="0" fontId="16" fillId="2" borderId="2" xfId="0" applyFont="1" applyFill="1" applyBorder="1" applyAlignment="1">
      <alignment vertical="top" wrapText="1"/>
    </xf>
    <xf numFmtId="0" fontId="135" fillId="2" borderId="2" xfId="0" applyFont="1" applyFill="1" applyBorder="1" applyAlignment="1">
      <alignment wrapText="1"/>
    </xf>
    <xf numFmtId="0" fontId="136" fillId="2" borderId="2" xfId="0" applyFont="1" applyFill="1" applyBorder="1" applyAlignment="1">
      <alignment horizontal="right" textRotation="90"/>
    </xf>
    <xf numFmtId="0" fontId="137" fillId="2" borderId="2" xfId="0" applyFont="1" applyFill="1" applyBorder="1" applyAlignment="1">
      <alignment horizontal="right" textRotation="90"/>
    </xf>
    <xf numFmtId="0" fontId="138" fillId="2" borderId="2" xfId="0" applyFont="1" applyFill="1" applyBorder="1" applyAlignment="1">
      <alignment horizontal="left" wrapText="1"/>
    </xf>
    <xf numFmtId="0" fontId="143" fillId="2" borderId="2" xfId="0" applyFont="1" applyFill="1" applyBorder="1" applyAlignment="1">
      <alignment horizontal="right" textRotation="90"/>
    </xf>
    <xf numFmtId="0" fontId="138" fillId="2" borderId="2" xfId="0" applyFont="1" applyFill="1" applyBorder="1" applyAlignment="1">
      <alignment horizontal="right" textRotation="90"/>
    </xf>
    <xf numFmtId="0" fontId="130" fillId="2" borderId="0" xfId="33" applyFont="1" applyFill="1"/>
    <xf numFmtId="0" fontId="192" fillId="2" borderId="2" xfId="33" applyFont="1" applyFill="1" applyBorder="1"/>
    <xf numFmtId="0" fontId="130" fillId="2" borderId="0" xfId="33" applyFont="1" applyFill="1" applyAlignment="1">
      <alignment wrapText="1"/>
    </xf>
    <xf numFmtId="0" fontId="139" fillId="2" borderId="2" xfId="33" applyFont="1" applyFill="1" applyBorder="1" applyAlignment="1">
      <alignment horizontal="right" wrapText="1"/>
    </xf>
    <xf numFmtId="0" fontId="64" fillId="2" borderId="0" xfId="33" applyFont="1" applyFill="1" applyAlignment="1">
      <alignment wrapText="1"/>
    </xf>
    <xf numFmtId="0" fontId="147" fillId="2" borderId="0" xfId="33" applyFont="1" applyFill="1" applyAlignment="1">
      <alignment wrapText="1"/>
    </xf>
    <xf numFmtId="0" fontId="139" fillId="2" borderId="0" xfId="33" applyFont="1" applyFill="1" applyAlignment="1">
      <alignment wrapText="1"/>
    </xf>
    <xf numFmtId="0" fontId="139" fillId="2" borderId="0" xfId="33" applyFont="1" applyFill="1"/>
    <xf numFmtId="0" fontId="139" fillId="2" borderId="1" xfId="33" applyFont="1" applyFill="1" applyBorder="1" applyAlignment="1">
      <alignment horizontal="left" vertical="center" wrapText="1"/>
    </xf>
    <xf numFmtId="0" fontId="139" fillId="2" borderId="1" xfId="33" applyFont="1" applyFill="1" applyBorder="1" applyAlignment="1">
      <alignment horizontal="right" wrapText="1"/>
    </xf>
    <xf numFmtId="0" fontId="4" fillId="2" borderId="2" xfId="33" applyFont="1" applyFill="1" applyBorder="1" applyAlignment="1">
      <alignment horizontal="right" wrapText="1"/>
    </xf>
    <xf numFmtId="3" fontId="130" fillId="2" borderId="0" xfId="6" applyNumberFormat="1" applyFont="1" applyFill="1"/>
    <xf numFmtId="0" fontId="130" fillId="2" borderId="0" xfId="6" applyFont="1" applyFill="1"/>
    <xf numFmtId="0" fontId="130" fillId="2" borderId="0" xfId="6" applyFont="1" applyFill="1" applyAlignment="1">
      <alignment vertical="center"/>
    </xf>
    <xf numFmtId="0" fontId="130" fillId="2" borderId="2" xfId="6" applyFont="1" applyFill="1" applyBorder="1"/>
    <xf numFmtId="0" fontId="76" fillId="2" borderId="1" xfId="6" applyFont="1" applyFill="1" applyBorder="1" applyAlignment="1">
      <alignment horizontal="center" wrapText="1"/>
    </xf>
    <xf numFmtId="0" fontId="76" fillId="2" borderId="0" xfId="6" applyFont="1" applyFill="1" applyAlignment="1">
      <alignment wrapText="1"/>
    </xf>
    <xf numFmtId="0" fontId="76" fillId="2" borderId="2" xfId="6" applyFont="1" applyFill="1" applyBorder="1" applyAlignment="1">
      <alignment wrapText="1"/>
    </xf>
    <xf numFmtId="0" fontId="6" fillId="2" borderId="0" xfId="6" applyFont="1" applyFill="1" applyAlignment="1">
      <alignment vertical="center" wrapText="1"/>
    </xf>
    <xf numFmtId="0" fontId="7" fillId="0" borderId="0" xfId="42" applyFont="1"/>
    <xf numFmtId="2" fontId="3" fillId="0" borderId="1" xfId="28" applyNumberFormat="1" applyFont="1" applyBorder="1" applyAlignment="1">
      <alignment vertical="top" wrapText="1"/>
    </xf>
    <xf numFmtId="0" fontId="3" fillId="0" borderId="1" xfId="28" applyFont="1" applyBorder="1" applyAlignment="1">
      <alignment wrapText="1"/>
    </xf>
    <xf numFmtId="0" fontId="3" fillId="0" borderId="2" xfId="28" applyFont="1" applyBorder="1" applyAlignment="1">
      <alignment wrapText="1"/>
    </xf>
    <xf numFmtId="0" fontId="3" fillId="0" borderId="2" xfId="28" applyFont="1" applyBorder="1" applyAlignment="1">
      <alignment horizontal="right" wrapText="1"/>
    </xf>
    <xf numFmtId="0" fontId="6" fillId="0" borderId="0" xfId="28" applyFont="1" applyAlignment="1">
      <alignment vertical="center" wrapText="1"/>
    </xf>
    <xf numFmtId="172" fontId="6" fillId="0" borderId="0" xfId="18" applyNumberFormat="1" applyFont="1" applyAlignment="1"/>
    <xf numFmtId="3" fontId="6" fillId="0" borderId="3" xfId="28" applyNumberFormat="1" applyFont="1" applyBorder="1" applyAlignment="1" applyProtection="1">
      <alignment vertical="center"/>
      <protection locked="0"/>
    </xf>
    <xf numFmtId="3" fontId="6" fillId="0" borderId="0" xfId="28" applyNumberFormat="1" applyFont="1" applyAlignment="1" applyProtection="1">
      <alignment vertical="center"/>
      <protection locked="0"/>
    </xf>
    <xf numFmtId="0" fontId="7" fillId="4" borderId="0" xfId="28" applyFont="1" applyFill="1" applyAlignment="1">
      <alignment vertical="center" wrapText="1"/>
    </xf>
    <xf numFmtId="3" fontId="7" fillId="4" borderId="0" xfId="28" applyNumberFormat="1" applyFont="1" applyFill="1" applyAlignment="1" applyProtection="1">
      <alignment vertical="center"/>
      <protection locked="0"/>
    </xf>
    <xf numFmtId="0" fontId="6" fillId="0" borderId="0" xfId="28" quotePrefix="1" applyFont="1" applyAlignment="1">
      <alignment vertical="center" wrapText="1"/>
    </xf>
    <xf numFmtId="0" fontId="4" fillId="0" borderId="1" xfId="0" applyFont="1" applyBorder="1" applyAlignment="1">
      <alignment horizontal="left" vertical="top" wrapText="1"/>
    </xf>
    <xf numFmtId="0" fontId="4" fillId="0" borderId="1" xfId="28" applyFont="1" applyBorder="1"/>
    <xf numFmtId="0" fontId="4" fillId="0" borderId="2" xfId="28" applyFont="1" applyBorder="1" applyAlignment="1">
      <alignment wrapText="1"/>
    </xf>
    <xf numFmtId="0" fontId="4" fillId="0" borderId="2" xfId="28" applyFont="1" applyBorder="1" applyAlignment="1">
      <alignment horizontal="right" wrapText="1"/>
    </xf>
    <xf numFmtId="3" fontId="6" fillId="0" borderId="3" xfId="28" applyNumberFormat="1" applyFont="1" applyBorder="1" applyAlignment="1">
      <alignment vertical="center"/>
    </xf>
    <xf numFmtId="0" fontId="7" fillId="11" borderId="0" xfId="28" applyFont="1" applyFill="1" applyAlignment="1">
      <alignment vertical="center" wrapText="1"/>
    </xf>
    <xf numFmtId="3" fontId="7" fillId="11" borderId="0" xfId="28" applyNumberFormat="1" applyFont="1" applyFill="1" applyAlignment="1">
      <alignment vertical="center"/>
    </xf>
    <xf numFmtId="3" fontId="94" fillId="0" borderId="0" xfId="28" applyNumberFormat="1" applyFont="1" applyBorder="1"/>
    <xf numFmtId="0" fontId="94" fillId="0" borderId="0" xfId="0" applyFont="1" applyFill="1" applyAlignment="1">
      <alignment wrapText="1"/>
    </xf>
    <xf numFmtId="0" fontId="211" fillId="2" borderId="2" xfId="6" applyFont="1" applyFill="1" applyBorder="1" applyAlignment="1">
      <alignment horizontal="center" vertical="top" wrapText="1"/>
    </xf>
    <xf numFmtId="172" fontId="211" fillId="2" borderId="2" xfId="18" applyNumberFormat="1" applyFont="1" applyFill="1" applyBorder="1" applyAlignment="1">
      <alignment horizontal="center" vertical="top" wrapText="1"/>
    </xf>
    <xf numFmtId="0" fontId="211" fillId="0" borderId="0" xfId="6" applyFont="1"/>
    <xf numFmtId="172" fontId="211" fillId="0" borderId="0" xfId="18" applyNumberFormat="1" applyFont="1" applyFill="1" applyAlignment="1"/>
    <xf numFmtId="3" fontId="211" fillId="0" borderId="2" xfId="6" applyNumberFormat="1" applyFont="1" applyBorder="1" applyAlignment="1">
      <alignment horizontal="center" wrapText="1"/>
    </xf>
    <xf numFmtId="3" fontId="211" fillId="0" borderId="0" xfId="6" applyNumberFormat="1" applyFont="1" applyAlignment="1">
      <alignment horizontal="center"/>
    </xf>
    <xf numFmtId="3" fontId="211" fillId="0" borderId="0" xfId="6" applyNumberFormat="1" applyFont="1" applyAlignment="1">
      <alignment horizontal="center" wrapText="1"/>
    </xf>
    <xf numFmtId="1" fontId="211" fillId="0" borderId="14" xfId="6" applyNumberFormat="1" applyFont="1" applyBorder="1" applyAlignment="1">
      <alignment horizontal="center" wrapText="1"/>
    </xf>
    <xf numFmtId="1" fontId="211" fillId="0" borderId="13" xfId="6" applyNumberFormat="1" applyFont="1" applyBorder="1" applyAlignment="1">
      <alignment horizontal="center" wrapText="1"/>
    </xf>
    <xf numFmtId="172" fontId="211" fillId="0" borderId="2" xfId="18" applyNumberFormat="1" applyFont="1" applyFill="1" applyBorder="1" applyAlignment="1">
      <alignment horizontal="center" wrapText="1"/>
    </xf>
    <xf numFmtId="0" fontId="211" fillId="2" borderId="1" xfId="6" applyFont="1" applyFill="1" applyBorder="1" applyAlignment="1">
      <alignment horizontal="center" vertical="top" wrapText="1"/>
    </xf>
    <xf numFmtId="172" fontId="211" fillId="2" borderId="1" xfId="18" applyNumberFormat="1" applyFont="1" applyFill="1" applyBorder="1" applyAlignment="1">
      <alignment horizontal="center" vertical="top" wrapText="1"/>
    </xf>
    <xf numFmtId="0" fontId="211" fillId="0" borderId="0" xfId="6" applyFont="1" applyAlignment="1">
      <alignment horizontal="center"/>
    </xf>
    <xf numFmtId="172" fontId="211" fillId="0" borderId="0" xfId="18" applyNumberFormat="1" applyFont="1" applyFill="1" applyAlignment="1">
      <alignment horizontal="center"/>
    </xf>
    <xf numFmtId="3" fontId="211" fillId="0" borderId="2" xfId="6" applyNumberFormat="1" applyFont="1" applyBorder="1" applyAlignment="1">
      <alignment horizontal="center"/>
    </xf>
    <xf numFmtId="172" fontId="211" fillId="0" borderId="0" xfId="18" applyNumberFormat="1" applyFont="1" applyFill="1" applyBorder="1" applyAlignment="1">
      <alignment horizontal="center" wrapText="1"/>
    </xf>
    <xf numFmtId="3" fontId="13" fillId="0" borderId="0" xfId="7" applyNumberFormat="1" applyFont="1" applyAlignment="1">
      <alignment vertical="top"/>
    </xf>
    <xf numFmtId="3" fontId="91" fillId="0" borderId="0" xfId="5" applyNumberFormat="1" applyFont="1" applyAlignment="1">
      <alignment wrapText="1"/>
    </xf>
    <xf numFmtId="166" fontId="11" fillId="0" borderId="0" xfId="5" applyNumberFormat="1" applyFont="1" applyAlignment="1">
      <alignment vertical="top" wrapText="1"/>
    </xf>
    <xf numFmtId="0" fontId="7" fillId="4" borderId="0" xfId="5" applyFont="1" applyFill="1"/>
    <xf numFmtId="3" fontId="37" fillId="0" borderId="0" xfId="3" applyNumberFormat="1" applyFont="1" applyAlignment="1">
      <alignment horizontal="left" vertical="top" wrapText="1"/>
    </xf>
    <xf numFmtId="3" fontId="13" fillId="0" borderId="0" xfId="5" applyNumberFormat="1" applyFont="1" applyAlignment="1">
      <alignment horizontal="left" wrapText="1"/>
    </xf>
    <xf numFmtId="166" fontId="13" fillId="0" borderId="0" xfId="5" applyNumberFormat="1" applyFont="1" applyAlignment="1">
      <alignment horizontal="right" wrapText="1"/>
    </xf>
    <xf numFmtId="3" fontId="13" fillId="0" borderId="0" xfId="5" applyNumberFormat="1" applyFont="1" applyAlignment="1">
      <alignment horizontal="right" wrapText="1"/>
    </xf>
    <xf numFmtId="0" fontId="7" fillId="15" borderId="0" xfId="5" applyFont="1" applyFill="1"/>
    <xf numFmtId="3" fontId="13" fillId="0" borderId="3" xfId="5" applyNumberFormat="1" applyFont="1" applyBorder="1" applyAlignment="1">
      <alignment horizontal="right" wrapText="1"/>
    </xf>
    <xf numFmtId="166" fontId="13" fillId="0" borderId="3" xfId="5" applyNumberFormat="1" applyFont="1" applyBorder="1" applyAlignment="1">
      <alignment horizontal="right" wrapText="1"/>
    </xf>
    <xf numFmtId="166" fontId="6" fillId="0" borderId="0" xfId="5" applyNumberFormat="1" applyFont="1" applyAlignment="1">
      <alignment wrapText="1"/>
    </xf>
    <xf numFmtId="170" fontId="7" fillId="4" borderId="0" xfId="1" applyNumberFormat="1" applyFont="1" applyFill="1" applyAlignment="1">
      <alignment wrapText="1"/>
    </xf>
    <xf numFmtId="3" fontId="214" fillId="0" borderId="0" xfId="5" applyNumberFormat="1" applyFont="1"/>
    <xf numFmtId="3" fontId="129" fillId="0" borderId="2" xfId="7" applyNumberFormat="1" applyFont="1" applyBorder="1" applyAlignment="1">
      <alignment wrapText="1"/>
    </xf>
    <xf numFmtId="1" fontId="129" fillId="0" borderId="2" xfId="7" quotePrefix="1" applyNumberFormat="1" applyFont="1" applyBorder="1" applyAlignment="1">
      <alignment horizontal="right" wrapText="1"/>
    </xf>
    <xf numFmtId="1" fontId="129" fillId="0" borderId="2" xfId="37" quotePrefix="1" applyNumberFormat="1" applyFont="1" applyBorder="1" applyAlignment="1">
      <alignment horizontal="right" wrapText="1"/>
    </xf>
    <xf numFmtId="1" fontId="129" fillId="0" borderId="2" xfId="7" applyNumberFormat="1" applyFont="1" applyBorder="1" applyAlignment="1">
      <alignment horizontal="right" wrapText="1"/>
    </xf>
    <xf numFmtId="0" fontId="219" fillId="0" borderId="0" xfId="7" applyFont="1"/>
    <xf numFmtId="0" fontId="4" fillId="2" borderId="0" xfId="3" applyFont="1" applyFill="1" applyAlignment="1" applyProtection="1">
      <alignment vertical="center" wrapText="1"/>
      <protection locked="0"/>
    </xf>
    <xf numFmtId="0" fontId="4" fillId="2" borderId="0" xfId="26" applyFont="1" applyFill="1" applyAlignment="1">
      <alignment horizontal="left" vertical="top" wrapText="1"/>
    </xf>
    <xf numFmtId="0" fontId="131" fillId="0" borderId="0" xfId="7" applyFont="1" applyAlignment="1">
      <alignment horizontal="left" vertical="top" wrapText="1"/>
    </xf>
    <xf numFmtId="0" fontId="4" fillId="0" borderId="2" xfId="6" applyFont="1" applyBorder="1" applyAlignment="1">
      <alignment horizontal="right" wrapText="1"/>
    </xf>
    <xf numFmtId="3" fontId="11" fillId="2" borderId="0" xfId="6" applyNumberFormat="1" applyFont="1" applyFill="1" applyAlignment="1">
      <alignment vertical="top" wrapText="1"/>
    </xf>
    <xf numFmtId="0" fontId="6" fillId="0" borderId="0" xfId="6" applyFont="1" applyAlignment="1">
      <alignment wrapText="1"/>
    </xf>
    <xf numFmtId="0" fontId="76" fillId="2" borderId="2" xfId="6" applyFont="1" applyFill="1" applyBorder="1" applyAlignment="1">
      <alignment horizontal="right" wrapText="1"/>
    </xf>
    <xf numFmtId="0" fontId="13" fillId="0" borderId="2" xfId="6" applyFont="1" applyBorder="1" applyAlignment="1">
      <alignment horizontal="right" wrapText="1"/>
    </xf>
    <xf numFmtId="0" fontId="76" fillId="0" borderId="2" xfId="0" applyFont="1" applyBorder="1" applyAlignment="1">
      <alignment horizontal="right" wrapText="1"/>
    </xf>
    <xf numFmtId="0" fontId="13" fillId="0" borderId="2" xfId="0" applyFont="1" applyBorder="1" applyAlignment="1">
      <alignment horizontal="right" wrapText="1"/>
    </xf>
    <xf numFmtId="0" fontId="76" fillId="0" borderId="2" xfId="6" applyFont="1" applyBorder="1" applyAlignment="1">
      <alignment horizontal="right" wrapText="1"/>
    </xf>
    <xf numFmtId="0" fontId="12" fillId="0" borderId="0" xfId="33" applyFont="1" applyAlignment="1">
      <alignment horizontal="left" vertical="top" wrapText="1"/>
    </xf>
    <xf numFmtId="0" fontId="6" fillId="0" borderId="0" xfId="7" applyFont="1" applyAlignment="1">
      <alignment horizontal="left" vertical="top" wrapText="1"/>
    </xf>
    <xf numFmtId="3" fontId="11" fillId="0" borderId="0" xfId="7" applyNumberFormat="1" applyFont="1" applyAlignment="1">
      <alignment vertical="top" wrapText="1"/>
    </xf>
    <xf numFmtId="0" fontId="5" fillId="0" borderId="0" xfId="0" applyFont="1" applyAlignment="1">
      <alignment wrapText="1"/>
    </xf>
    <xf numFmtId="0" fontId="12" fillId="0" borderId="0" xfId="7" applyFont="1" applyAlignment="1">
      <alignment horizontal="left" vertical="top" wrapText="1"/>
    </xf>
    <xf numFmtId="0" fontId="10" fillId="7" borderId="0" xfId="9" applyFont="1" applyFill="1" applyAlignment="1">
      <alignment vertical="top" wrapText="1"/>
    </xf>
    <xf numFmtId="0" fontId="0" fillId="0" borderId="0" xfId="0" applyAlignment="1"/>
    <xf numFmtId="3" fontId="13" fillId="0" borderId="0" xfId="5" applyNumberFormat="1" applyFont="1" applyAlignment="1">
      <alignment vertical="top" wrapText="1"/>
    </xf>
    <xf numFmtId="0" fontId="6" fillId="0" borderId="0" xfId="5" applyFont="1" applyAlignment="1">
      <alignment vertical="center" wrapText="1"/>
    </xf>
    <xf numFmtId="0" fontId="4" fillId="0" borderId="0" xfId="5" applyFont="1" applyAlignment="1">
      <alignment vertical="top" wrapText="1"/>
    </xf>
    <xf numFmtId="0" fontId="35" fillId="0" borderId="0" xfId="5" applyFont="1" applyAlignment="1">
      <alignment vertical="top" wrapText="1"/>
    </xf>
    <xf numFmtId="0" fontId="52" fillId="0" borderId="1" xfId="5" applyFont="1" applyBorder="1" applyAlignment="1">
      <alignment horizontal="center" vertical="center" wrapText="1"/>
    </xf>
    <xf numFmtId="0" fontId="52" fillId="0" borderId="9" xfId="5" applyFont="1" applyBorder="1" applyAlignment="1">
      <alignment horizontal="center" vertical="center" wrapText="1"/>
    </xf>
    <xf numFmtId="0" fontId="52" fillId="0" borderId="8" xfId="5" applyFont="1" applyBorder="1" applyAlignment="1">
      <alignment horizontal="center" vertical="center" wrapText="1"/>
    </xf>
    <xf numFmtId="0" fontId="55" fillId="0" borderId="1" xfId="5" applyFont="1" applyBorder="1" applyAlignment="1">
      <alignment horizontal="center" vertical="center" wrapText="1"/>
    </xf>
    <xf numFmtId="0" fontId="55" fillId="0" borderId="9" xfId="5" applyFont="1" applyBorder="1" applyAlignment="1">
      <alignment horizontal="center" vertical="center" wrapText="1"/>
    </xf>
    <xf numFmtId="0" fontId="55" fillId="0" borderId="8" xfId="5" applyFont="1" applyBorder="1" applyAlignment="1">
      <alignment horizontal="center" vertical="center" wrapText="1"/>
    </xf>
    <xf numFmtId="0" fontId="4" fillId="2" borderId="0" xfId="5" applyFont="1" applyFill="1" applyAlignment="1">
      <alignment vertical="center" wrapText="1"/>
    </xf>
    <xf numFmtId="3" fontId="3" fillId="0" borderId="2" xfId="0" applyNumberFormat="1" applyFont="1" applyBorder="1" applyAlignment="1">
      <alignment horizontal="right" wrapText="1"/>
    </xf>
    <xf numFmtId="0" fontId="3" fillId="0" borderId="2" xfId="0" applyFont="1" applyBorder="1" applyAlignment="1">
      <alignment horizontal="right" wrapText="1"/>
    </xf>
    <xf numFmtId="3" fontId="4" fillId="0" borderId="2" xfId="0" applyNumberFormat="1" applyFont="1" applyBorder="1" applyAlignment="1">
      <alignment horizontal="right" wrapText="1"/>
    </xf>
    <xf numFmtId="0" fontId="4" fillId="0" borderId="2" xfId="0" applyFont="1" applyBorder="1" applyAlignment="1">
      <alignment horizontal="right" wrapText="1"/>
    </xf>
    <xf numFmtId="3" fontId="4" fillId="0" borderId="2" xfId="6" applyNumberFormat="1" applyFont="1" applyBorder="1" applyAlignment="1">
      <alignment horizontal="center" wrapText="1"/>
    </xf>
    <xf numFmtId="3" fontId="3" fillId="0" borderId="0" xfId="3" applyNumberFormat="1" applyFont="1" applyAlignment="1">
      <alignment horizontal="left" vertical="top" wrapText="1"/>
    </xf>
    <xf numFmtId="3" fontId="4" fillId="0" borderId="1" xfId="6" applyNumberFormat="1" applyFont="1" applyBorder="1" applyAlignment="1">
      <alignment horizontal="center" wrapText="1"/>
    </xf>
    <xf numFmtId="3" fontId="6" fillId="0" borderId="0" xfId="6" applyNumberFormat="1" applyFont="1" applyAlignment="1">
      <alignment horizontal="left" vertical="top" wrapText="1"/>
    </xf>
    <xf numFmtId="3" fontId="6" fillId="0" borderId="0" xfId="6" applyNumberFormat="1" applyFont="1" applyAlignment="1">
      <alignment vertical="top" wrapText="1"/>
    </xf>
    <xf numFmtId="0" fontId="10" fillId="0" borderId="0" xfId="5" applyFont="1" applyAlignment="1">
      <alignment horizontal="left" vertical="top" wrapText="1"/>
    </xf>
    <xf numFmtId="3" fontId="76" fillId="0" borderId="0" xfId="5" applyNumberFormat="1" applyFont="1" applyAlignment="1">
      <alignment horizontal="center" wrapText="1"/>
    </xf>
    <xf numFmtId="3" fontId="76" fillId="0" borderId="0" xfId="5" applyNumberFormat="1" applyFont="1" applyAlignment="1">
      <alignment horizontal="right" wrapText="1"/>
    </xf>
    <xf numFmtId="3" fontId="6" fillId="0" borderId="0" xfId="5" applyNumberFormat="1" applyFont="1" applyAlignment="1">
      <alignment horizontal="center"/>
    </xf>
    <xf numFmtId="3" fontId="4" fillId="0" borderId="0" xfId="5" applyNumberFormat="1" applyFont="1" applyAlignment="1">
      <alignment horizontal="center" vertical="top"/>
    </xf>
    <xf numFmtId="0" fontId="16" fillId="0" borderId="0" xfId="5" applyFont="1" applyAlignment="1">
      <alignment horizontal="left" vertical="top" wrapText="1"/>
    </xf>
    <xf numFmtId="3" fontId="92" fillId="0" borderId="8" xfId="5" applyNumberFormat="1" applyFont="1" applyBorder="1" applyAlignment="1">
      <alignment horizontal="right" wrapText="1"/>
    </xf>
    <xf numFmtId="3" fontId="92" fillId="0" borderId="2" xfId="5" applyNumberFormat="1" applyFont="1" applyBorder="1" applyAlignment="1">
      <alignment horizontal="right" wrapText="1"/>
    </xf>
    <xf numFmtId="3" fontId="76" fillId="0" borderId="2" xfId="5" applyNumberFormat="1" applyFont="1" applyBorder="1" applyAlignment="1">
      <alignment horizontal="center" wrapText="1"/>
    </xf>
    <xf numFmtId="3" fontId="13" fillId="0" borderId="2" xfId="5" applyNumberFormat="1" applyFont="1" applyBorder="1" applyAlignment="1">
      <alignment horizontal="center" wrapText="1"/>
    </xf>
    <xf numFmtId="0" fontId="96" fillId="0" borderId="0" xfId="5" applyFont="1" applyAlignment="1">
      <alignment wrapText="1"/>
    </xf>
    <xf numFmtId="3" fontId="98" fillId="0" borderId="2" xfId="5" applyNumberFormat="1" applyFont="1" applyBorder="1" applyAlignment="1">
      <alignment horizontal="center" wrapText="1"/>
    </xf>
    <xf numFmtId="3" fontId="4" fillId="0" borderId="0" xfId="5" applyNumberFormat="1" applyFont="1" applyAlignment="1">
      <alignment horizontal="left" wrapText="1"/>
    </xf>
    <xf numFmtId="0" fontId="102" fillId="0" borderId="0" xfId="5" applyFont="1" applyAlignment="1">
      <alignment wrapText="1"/>
    </xf>
    <xf numFmtId="3" fontId="12" fillId="0" borderId="0" xfId="6" applyNumberFormat="1" applyFont="1" applyAlignment="1">
      <alignment horizontal="left" vertical="center" wrapText="1"/>
    </xf>
    <xf numFmtId="3" fontId="13" fillId="0" borderId="0" xfId="6" applyNumberFormat="1" applyFont="1" applyAlignment="1">
      <alignment horizontal="left" vertical="top" wrapText="1"/>
    </xf>
    <xf numFmtId="0" fontId="3" fillId="0" borderId="0" xfId="6" applyFont="1" applyAlignment="1">
      <alignment horizontal="left" vertical="top" wrapText="1"/>
    </xf>
    <xf numFmtId="0" fontId="3" fillId="0" borderId="0" xfId="7" applyFont="1" applyAlignment="1">
      <alignment horizontal="left" wrapText="1"/>
    </xf>
    <xf numFmtId="0" fontId="4" fillId="0" borderId="2" xfId="5" applyFont="1" applyBorder="1" applyAlignment="1">
      <alignment wrapText="1"/>
    </xf>
    <xf numFmtId="0" fontId="104" fillId="0" borderId="0" xfId="5" applyFont="1" applyAlignment="1">
      <alignment horizontal="left" wrapText="1"/>
    </xf>
    <xf numFmtId="0" fontId="104" fillId="2" borderId="0" xfId="5" applyFont="1" applyFill="1" applyAlignment="1">
      <alignment horizontal="left" wrapText="1"/>
    </xf>
    <xf numFmtId="0" fontId="104" fillId="2" borderId="2" xfId="5" applyFont="1" applyFill="1" applyBorder="1" applyAlignment="1">
      <alignment horizontal="left" wrapText="1"/>
    </xf>
    <xf numFmtId="3" fontId="4" fillId="0" borderId="0" xfId="0" applyNumberFormat="1" applyFont="1" applyAlignment="1">
      <alignment horizontal="left" vertical="top" wrapText="1"/>
    </xf>
    <xf numFmtId="3" fontId="3" fillId="0" borderId="2" xfId="0" quotePrefix="1" applyNumberFormat="1" applyFont="1" applyBorder="1" applyAlignment="1">
      <alignment horizontal="center" wrapText="1"/>
    </xf>
    <xf numFmtId="0" fontId="3" fillId="0" borderId="2" xfId="0" applyFont="1" applyBorder="1" applyAlignment="1">
      <alignment wrapText="1"/>
    </xf>
    <xf numFmtId="0" fontId="4" fillId="0" borderId="2" xfId="0" applyFont="1" applyBorder="1" applyAlignment="1">
      <alignment wrapText="1"/>
    </xf>
    <xf numFmtId="0" fontId="10" fillId="0" borderId="0" xfId="0" applyFont="1" applyAlignment="1">
      <alignment horizontal="left" wrapText="1"/>
    </xf>
    <xf numFmtId="3" fontId="3" fillId="0" borderId="2" xfId="0" applyNumberFormat="1" applyFont="1" applyBorder="1" applyAlignment="1">
      <alignment horizontal="center" wrapText="1"/>
    </xf>
    <xf numFmtId="3" fontId="4" fillId="0" borderId="0" xfId="0" quotePrefix="1" applyNumberFormat="1" applyFont="1" applyAlignment="1">
      <alignment horizontal="left" wrapText="1"/>
    </xf>
    <xf numFmtId="0" fontId="3" fillId="0" borderId="0" xfId="0" applyFont="1" applyAlignment="1">
      <alignment horizontal="left" wrapText="1"/>
    </xf>
    <xf numFmtId="0" fontId="3" fillId="0" borderId="0" xfId="0" applyFont="1" applyAlignment="1">
      <alignment wrapText="1"/>
    </xf>
    <xf numFmtId="3" fontId="6" fillId="0" borderId="0" xfId="0" applyNumberFormat="1" applyFont="1" applyAlignment="1">
      <alignment horizontal="left" wrapText="1"/>
    </xf>
    <xf numFmtId="49" fontId="106" fillId="0" borderId="2" xfId="20" applyNumberFormat="1" applyFont="1" applyBorder="1" applyAlignment="1">
      <alignment horizontal="center" vertical="center" wrapText="1"/>
    </xf>
    <xf numFmtId="49" fontId="217" fillId="0" borderId="1" xfId="20" applyNumberFormat="1" applyFont="1" applyBorder="1" applyAlignment="1">
      <alignment horizontal="center" vertical="center" wrapText="1"/>
    </xf>
    <xf numFmtId="0" fontId="212" fillId="0" borderId="1" xfId="49" applyFont="1" applyBorder="1" applyAlignment="1">
      <alignment horizontal="left" vertical="center" wrapText="1"/>
    </xf>
    <xf numFmtId="0" fontId="4" fillId="0" borderId="1" xfId="49" applyFont="1" applyBorder="1" applyAlignment="1">
      <alignment horizontal="left" vertical="center" wrapText="1"/>
    </xf>
    <xf numFmtId="170" fontId="13" fillId="2" borderId="0" xfId="0" applyNumberFormat="1" applyFont="1" applyFill="1"/>
    <xf numFmtId="175" fontId="13" fillId="2" borderId="0" xfId="18" applyNumberFormat="1" applyFont="1" applyFill="1" applyBorder="1"/>
    <xf numFmtId="170" fontId="13" fillId="2" borderId="0" xfId="1" applyNumberFormat="1" applyFont="1" applyFill="1" applyBorder="1"/>
    <xf numFmtId="0" fontId="12" fillId="0" borderId="0" xfId="0" applyFont="1" applyAlignment="1">
      <alignment wrapText="1"/>
    </xf>
    <xf numFmtId="0" fontId="202" fillId="0" borderId="0" xfId="0" applyFont="1" applyAlignment="1">
      <alignment horizontal="left" vertical="center" wrapText="1"/>
    </xf>
    <xf numFmtId="3" fontId="130" fillId="0" borderId="0" xfId="33" applyNumberFormat="1" applyFont="1" applyFill="1" applyAlignment="1">
      <alignment horizontal="right" vertical="center"/>
    </xf>
    <xf numFmtId="3" fontId="130" fillId="0" borderId="0" xfId="33" applyNumberFormat="1" applyFont="1" applyFill="1" applyAlignment="1" applyProtection="1">
      <alignment horizontal="right" vertical="center"/>
      <protection locked="0"/>
    </xf>
    <xf numFmtId="3" fontId="7" fillId="0" borderId="0" xfId="28" applyNumberFormat="1" applyFont="1" applyFill="1" applyAlignment="1">
      <alignment vertical="top" wrapText="1"/>
    </xf>
    <xf numFmtId="0" fontId="73" fillId="0" borderId="0" xfId="7" applyFont="1" applyAlignment="1">
      <alignment vertical="top" wrapText="1"/>
    </xf>
    <xf numFmtId="0" fontId="61" fillId="0" borderId="3" xfId="0" applyFont="1" applyBorder="1" applyAlignment="1">
      <alignment vertical="top" wrapText="1"/>
    </xf>
    <xf numFmtId="0" fontId="61" fillId="0" borderId="0" xfId="0" applyFont="1" applyAlignment="1">
      <alignment vertical="top" wrapText="1"/>
    </xf>
    <xf numFmtId="172" fontId="179" fillId="0" borderId="0" xfId="18" applyNumberFormat="1" applyFont="1" applyFill="1" applyBorder="1" applyAlignment="1">
      <alignment horizontal="left" vertical="center" wrapText="1"/>
    </xf>
    <xf numFmtId="1" fontId="12" fillId="15" borderId="1" xfId="5" applyNumberFormat="1" applyFont="1" applyFill="1" applyBorder="1" applyAlignment="1">
      <alignment horizontal="right"/>
    </xf>
    <xf numFmtId="1" fontId="12" fillId="0" borderId="0" xfId="5" applyNumberFormat="1" applyFont="1" applyAlignment="1">
      <alignment horizontal="right"/>
    </xf>
    <xf numFmtId="3" fontId="19" fillId="0" borderId="0" xfId="5" applyNumberFormat="1" applyFont="1" applyAlignment="1">
      <alignment wrapText="1"/>
    </xf>
    <xf numFmtId="3" fontId="36" fillId="0" borderId="0" xfId="0" applyNumberFormat="1" applyFont="1" applyAlignment="1">
      <alignment horizontal="right" vertical="center" wrapText="1"/>
    </xf>
    <xf numFmtId="0" fontId="200" fillId="0" borderId="0" xfId="0" applyFont="1" applyAlignment="1">
      <alignment vertical="center" wrapText="1"/>
    </xf>
    <xf numFmtId="0" fontId="111" fillId="0" borderId="0" xfId="0" applyFont="1" applyAlignment="1">
      <alignment vertical="top" wrapText="1"/>
    </xf>
    <xf numFmtId="0" fontId="112" fillId="0" borderId="0" xfId="0" applyFont="1" applyAlignment="1">
      <alignment vertical="top" wrapText="1"/>
    </xf>
    <xf numFmtId="0" fontId="113" fillId="0" borderId="0" xfId="0" applyFont="1" applyAlignment="1">
      <alignment wrapText="1"/>
    </xf>
    <xf numFmtId="0" fontId="4" fillId="2" borderId="0" xfId="3" applyFont="1" applyFill="1" applyAlignment="1" applyProtection="1">
      <alignment horizontal="justify" vertical="top" wrapText="1"/>
      <protection locked="0"/>
    </xf>
    <xf numFmtId="0" fontId="0" fillId="2" borderId="0" xfId="0" applyFill="1" applyAlignment="1">
      <alignment horizontal="justify" vertical="top"/>
    </xf>
    <xf numFmtId="0" fontId="61" fillId="0" borderId="3" xfId="0" applyFont="1" applyBorder="1" applyAlignment="1">
      <alignment horizontal="left" vertical="top" wrapText="1"/>
    </xf>
    <xf numFmtId="0" fontId="61" fillId="0" borderId="0" xfId="0" applyFont="1" applyBorder="1" applyAlignment="1">
      <alignment horizontal="left" vertical="top" wrapText="1"/>
    </xf>
    <xf numFmtId="0" fontId="4" fillId="2" borderId="0" xfId="7" applyFont="1" applyFill="1" applyAlignment="1">
      <alignment horizontal="left" vertical="top" wrapText="1"/>
    </xf>
    <xf numFmtId="0" fontId="118" fillId="0" borderId="0" xfId="7" applyFont="1" applyAlignment="1">
      <alignment horizontal="left" vertical="top" wrapText="1"/>
    </xf>
    <xf numFmtId="3" fontId="93" fillId="2" borderId="0" xfId="6" applyNumberFormat="1" applyFont="1" applyFill="1" applyAlignment="1">
      <alignment horizontal="left" vertical="top" wrapText="1"/>
    </xf>
    <xf numFmtId="3" fontId="11" fillId="2" borderId="0" xfId="6" applyNumberFormat="1" applyFont="1" applyFill="1" applyAlignment="1">
      <alignment horizontal="left" vertical="top" wrapText="1"/>
    </xf>
    <xf numFmtId="0" fontId="7" fillId="0" borderId="0" xfId="0" applyFont="1" applyAlignment="1">
      <alignment horizontal="left" vertical="center" wrapText="1"/>
    </xf>
    <xf numFmtId="0" fontId="3" fillId="0" borderId="0" xfId="0" applyFont="1" applyAlignment="1">
      <alignment vertical="top" wrapText="1"/>
    </xf>
    <xf numFmtId="0" fontId="33" fillId="0" borderId="3" xfId="0" applyFont="1" applyBorder="1" applyAlignment="1">
      <alignment horizontal="left" vertical="center" wrapText="1"/>
    </xf>
    <xf numFmtId="0" fontId="33" fillId="0" borderId="0" xfId="0" applyFont="1" applyAlignment="1">
      <alignment horizontal="left" vertical="center" wrapText="1"/>
    </xf>
    <xf numFmtId="3" fontId="7" fillId="2" borderId="0" xfId="28" applyNumberFormat="1" applyFont="1" applyFill="1" applyAlignment="1">
      <alignment horizontal="left" vertical="top" wrapText="1"/>
    </xf>
    <xf numFmtId="0" fontId="6" fillId="0" borderId="0" xfId="7" applyFont="1" applyAlignment="1">
      <alignment horizontal="left" vertical="top" wrapText="1"/>
    </xf>
    <xf numFmtId="181" fontId="4" fillId="2" borderId="0" xfId="0" applyNumberFormat="1" applyFont="1" applyFill="1" applyAlignment="1">
      <alignment horizontal="left" vertical="top" wrapText="1"/>
    </xf>
    <xf numFmtId="0" fontId="220" fillId="0" borderId="0" xfId="0" applyFont="1" applyAlignment="1">
      <alignment horizontal="left" vertical="top" wrapText="1"/>
    </xf>
    <xf numFmtId="0" fontId="73" fillId="0" borderId="0" xfId="7" applyFont="1" applyAlignment="1">
      <alignment horizontal="left" vertical="top" wrapText="1"/>
    </xf>
    <xf numFmtId="0" fontId="4" fillId="2" borderId="0" xfId="3" applyFont="1" applyFill="1" applyAlignment="1" applyProtection="1">
      <alignment vertical="center" wrapText="1"/>
      <protection locked="0"/>
    </xf>
    <xf numFmtId="3" fontId="7" fillId="0" borderId="0" xfId="28" applyNumberFormat="1" applyFont="1" applyFill="1" applyAlignment="1">
      <alignment horizontal="left" vertical="top" wrapText="1"/>
    </xf>
    <xf numFmtId="0" fontId="4" fillId="0" borderId="0" xfId="3" applyFont="1" applyFill="1" applyAlignment="1">
      <alignment horizontal="left" vertical="top" wrapText="1"/>
    </xf>
    <xf numFmtId="2" fontId="13" fillId="2" borderId="0" xfId="3" applyNumberFormat="1" applyFont="1" applyFill="1" applyAlignment="1">
      <alignment horizontal="left" wrapText="1"/>
    </xf>
    <xf numFmtId="0" fontId="11" fillId="2" borderId="0" xfId="7" applyFont="1" applyFill="1" applyAlignment="1" applyProtection="1">
      <alignment horizontal="left" vertical="top" wrapText="1"/>
      <protection locked="0"/>
    </xf>
    <xf numFmtId="0" fontId="3" fillId="0" borderId="2" xfId="7" applyFont="1" applyBorder="1" applyAlignment="1">
      <alignment horizontal="center"/>
    </xf>
    <xf numFmtId="0" fontId="3" fillId="0" borderId="2" xfId="7" applyFont="1" applyBorder="1" applyAlignment="1">
      <alignment horizontal="center" wrapText="1"/>
    </xf>
    <xf numFmtId="3" fontId="93" fillId="2" borderId="0" xfId="28" applyNumberFormat="1" applyFont="1" applyFill="1" applyAlignment="1">
      <alignment horizontal="left" vertical="top" wrapText="1"/>
    </xf>
    <xf numFmtId="0" fontId="11" fillId="2" borderId="0" xfId="28" applyFont="1" applyFill="1" applyAlignment="1">
      <alignment vertical="top" wrapText="1"/>
    </xf>
    <xf numFmtId="0" fontId="50" fillId="2" borderId="3" xfId="0" applyFont="1" applyFill="1" applyBorder="1" applyAlignment="1">
      <alignment horizontal="left" vertical="top" wrapText="1"/>
    </xf>
    <xf numFmtId="0" fontId="4" fillId="2" borderId="0" xfId="26" applyFont="1" applyFill="1" applyAlignment="1">
      <alignment horizontal="left" vertical="top" wrapText="1"/>
    </xf>
    <xf numFmtId="0" fontId="122" fillId="0" borderId="0" xfId="7" applyFont="1" applyAlignment="1">
      <alignment horizontal="left" wrapText="1"/>
    </xf>
    <xf numFmtId="0" fontId="4" fillId="0" borderId="2" xfId="7" applyFont="1" applyBorder="1" applyAlignment="1">
      <alignment horizontal="center"/>
    </xf>
    <xf numFmtId="0" fontId="131" fillId="0" borderId="0" xfId="7" applyFont="1" applyAlignment="1">
      <alignment horizontal="left" vertical="top" wrapText="1"/>
    </xf>
    <xf numFmtId="3" fontId="93" fillId="2" borderId="0" xfId="0" applyNumberFormat="1" applyFont="1" applyFill="1" applyAlignment="1">
      <alignment vertical="top" wrapText="1"/>
    </xf>
    <xf numFmtId="0" fontId="5" fillId="2" borderId="0" xfId="0" applyFont="1" applyFill="1" applyAlignment="1"/>
    <xf numFmtId="0" fontId="73" fillId="0" borderId="0" xfId="33" applyFont="1" applyAlignment="1">
      <alignment horizontal="left" vertical="center" wrapText="1"/>
    </xf>
    <xf numFmtId="3" fontId="4" fillId="2" borderId="0" xfId="33" applyNumberFormat="1" applyFont="1" applyFill="1" applyAlignment="1">
      <alignment horizontal="justify" vertical="top" wrapText="1"/>
    </xf>
    <xf numFmtId="0" fontId="139" fillId="2" borderId="0" xfId="33" applyFont="1" applyFill="1" applyAlignment="1">
      <alignment horizontal="center" wrapText="1"/>
    </xf>
    <xf numFmtId="0" fontId="4" fillId="0" borderId="2" xfId="33" applyFont="1" applyBorder="1" applyAlignment="1">
      <alignment horizontal="center" wrapText="1"/>
    </xf>
    <xf numFmtId="0" fontId="4" fillId="0" borderId="3" xfId="6" applyFont="1" applyBorder="1" applyAlignment="1">
      <alignment horizontal="right" wrapText="1"/>
    </xf>
    <xf numFmtId="0" fontId="4" fillId="0" borderId="2" xfId="6" applyFont="1" applyBorder="1" applyAlignment="1">
      <alignment horizontal="right" wrapText="1"/>
    </xf>
    <xf numFmtId="3" fontId="11" fillId="2" borderId="2" xfId="6" applyNumberFormat="1" applyFont="1" applyFill="1" applyBorder="1" applyAlignment="1" applyProtection="1">
      <alignment horizontal="left" vertical="top" wrapText="1"/>
      <protection locked="0"/>
    </xf>
    <xf numFmtId="3" fontId="11" fillId="2" borderId="0" xfId="6" applyNumberFormat="1" applyFont="1" applyFill="1" applyAlignment="1">
      <alignment vertical="top" wrapText="1"/>
    </xf>
    <xf numFmtId="0" fontId="6" fillId="0" borderId="0" xfId="6" applyFont="1" applyAlignment="1">
      <alignment wrapText="1"/>
    </xf>
    <xf numFmtId="0" fontId="76" fillId="2" borderId="1" xfId="6" applyFont="1" applyFill="1" applyBorder="1" applyAlignment="1">
      <alignment horizontal="right" wrapText="1"/>
    </xf>
    <xf numFmtId="0" fontId="76" fillId="2" borderId="3" xfId="6" applyFont="1" applyFill="1" applyBorder="1" applyAlignment="1">
      <alignment horizontal="right" wrapText="1"/>
    </xf>
    <xf numFmtId="0" fontId="76" fillId="2" borderId="2" xfId="6" applyFont="1" applyFill="1" applyBorder="1" applyAlignment="1">
      <alignment horizontal="right" wrapText="1"/>
    </xf>
    <xf numFmtId="0" fontId="76" fillId="2" borderId="3" xfId="6" applyFont="1" applyFill="1" applyBorder="1" applyAlignment="1">
      <alignment horizontal="center" wrapText="1"/>
    </xf>
    <xf numFmtId="0" fontId="76" fillId="2" borderId="2" xfId="6" applyFont="1" applyFill="1" applyBorder="1" applyAlignment="1">
      <alignment horizontal="center" wrapText="1"/>
    </xf>
    <xf numFmtId="3" fontId="8" fillId="2" borderId="0" xfId="6" applyNumberFormat="1" applyFont="1" applyFill="1" applyAlignment="1">
      <alignment vertical="top" wrapText="1"/>
    </xf>
    <xf numFmtId="0" fontId="8" fillId="0" borderId="0" xfId="6" applyFont="1" applyAlignment="1">
      <alignment wrapText="1"/>
    </xf>
    <xf numFmtId="0" fontId="4" fillId="0" borderId="1" xfId="6" applyFont="1" applyBorder="1" applyAlignment="1">
      <alignment horizontal="right" wrapText="1"/>
    </xf>
    <xf numFmtId="0" fontId="4" fillId="0" borderId="3" xfId="6" applyFont="1" applyBorder="1" applyAlignment="1">
      <alignment horizontal="center" wrapText="1"/>
    </xf>
    <xf numFmtId="0" fontId="4" fillId="0" borderId="2" xfId="6" applyFont="1" applyBorder="1" applyAlignment="1">
      <alignment horizontal="center" wrapText="1"/>
    </xf>
    <xf numFmtId="0" fontId="13" fillId="0" borderId="0" xfId="6" applyFont="1" applyAlignment="1">
      <alignment horizontal="right" wrapText="1"/>
    </xf>
    <xf numFmtId="0" fontId="13" fillId="0" borderId="2" xfId="6" applyFont="1" applyBorder="1" applyAlignment="1">
      <alignment horizontal="right" wrapText="1"/>
    </xf>
    <xf numFmtId="3" fontId="11" fillId="2" borderId="0" xfId="0" applyNumberFormat="1" applyFont="1" applyFill="1" applyAlignment="1" applyProtection="1">
      <alignment vertical="top" wrapText="1"/>
      <protection locked="0"/>
    </xf>
    <xf numFmtId="0" fontId="5" fillId="0" borderId="0" xfId="0" applyFont="1" applyAlignment="1" applyProtection="1">
      <protection locked="0"/>
    </xf>
    <xf numFmtId="0" fontId="76" fillId="0" borderId="2" xfId="0" applyFont="1" applyBorder="1" applyAlignment="1">
      <alignment horizontal="right" wrapText="1"/>
    </xf>
    <xf numFmtId="0" fontId="76" fillId="0" borderId="0" xfId="0" applyFont="1" applyAlignment="1">
      <alignment horizontal="right" wrapText="1"/>
    </xf>
    <xf numFmtId="0" fontId="76" fillId="0" borderId="3" xfId="0" applyFont="1" applyBorder="1" applyAlignment="1">
      <alignment horizontal="center" wrapText="1"/>
    </xf>
    <xf numFmtId="0" fontId="76" fillId="0" borderId="2" xfId="0" applyFont="1" applyBorder="1" applyAlignment="1">
      <alignment horizontal="center" wrapText="1"/>
    </xf>
    <xf numFmtId="0" fontId="3" fillId="0" borderId="3" xfId="6" applyFont="1" applyBorder="1" applyAlignment="1">
      <alignment horizontal="right" wrapText="1"/>
    </xf>
    <xf numFmtId="0" fontId="3" fillId="0" borderId="2" xfId="6" applyFont="1" applyBorder="1" applyAlignment="1">
      <alignment horizontal="right" wrapText="1"/>
    </xf>
    <xf numFmtId="0" fontId="13" fillId="0" borderId="2" xfId="0" applyFont="1" applyBorder="1" applyAlignment="1">
      <alignment horizontal="right" wrapText="1"/>
    </xf>
    <xf numFmtId="0" fontId="13" fillId="0" borderId="3" xfId="6" applyFont="1" applyBorder="1" applyAlignment="1">
      <alignment horizontal="center" wrapText="1"/>
    </xf>
    <xf numFmtId="0" fontId="13" fillId="0" borderId="2" xfId="6" applyFont="1" applyBorder="1" applyAlignment="1">
      <alignment horizontal="center" wrapText="1"/>
    </xf>
    <xf numFmtId="3" fontId="5" fillId="2" borderId="0" xfId="6" applyNumberFormat="1" applyFont="1" applyFill="1" applyAlignment="1">
      <alignment vertical="top" wrapText="1"/>
    </xf>
    <xf numFmtId="3" fontId="3" fillId="2" borderId="0" xfId="6" applyNumberFormat="1" applyFont="1" applyFill="1" applyAlignment="1" applyProtection="1">
      <alignment vertical="top" wrapText="1"/>
      <protection locked="0"/>
    </xf>
    <xf numFmtId="0" fontId="10" fillId="2" borderId="0" xfId="0" applyFont="1" applyFill="1" applyAlignment="1" applyProtection="1">
      <alignment vertical="top" wrapText="1"/>
      <protection locked="0"/>
    </xf>
    <xf numFmtId="0" fontId="76" fillId="0" borderId="2" xfId="6" applyFont="1" applyBorder="1" applyAlignment="1">
      <alignment horizontal="right" wrapText="1"/>
    </xf>
    <xf numFmtId="0" fontId="76" fillId="0" borderId="0" xfId="6" applyFont="1" applyAlignment="1">
      <alignment horizontal="right" wrapText="1"/>
    </xf>
    <xf numFmtId="0" fontId="76" fillId="0" borderId="3" xfId="6" applyFont="1" applyBorder="1" applyAlignment="1">
      <alignment horizontal="center" wrapText="1"/>
    </xf>
    <xf numFmtId="0" fontId="76" fillId="0" borderId="2" xfId="6" applyFont="1" applyBorder="1" applyAlignment="1">
      <alignment horizontal="center" wrapText="1"/>
    </xf>
    <xf numFmtId="0" fontId="41" fillId="0" borderId="0" xfId="5" applyFont="1" applyBorder="1" applyAlignment="1" applyProtection="1">
      <alignment horizontal="left" vertical="top" wrapText="1"/>
      <protection locked="0"/>
    </xf>
    <xf numFmtId="0" fontId="4" fillId="2" borderId="0" xfId="5" applyFont="1" applyFill="1" applyBorder="1" applyAlignment="1" applyProtection="1">
      <alignment horizontal="left" vertical="top" wrapText="1"/>
      <protection locked="0"/>
    </xf>
    <xf numFmtId="0" fontId="4" fillId="2" borderId="0" xfId="0" applyFont="1" applyFill="1" applyBorder="1" applyAlignment="1">
      <alignment horizontal="left" vertical="top" wrapText="1"/>
    </xf>
    <xf numFmtId="0" fontId="41" fillId="0" borderId="0" xfId="5" applyFont="1" applyAlignment="1">
      <alignment vertical="top" wrapText="1"/>
    </xf>
    <xf numFmtId="0" fontId="43" fillId="0" borderId="0" xfId="5" applyFont="1" applyAlignment="1">
      <alignment vertical="top" wrapText="1"/>
    </xf>
    <xf numFmtId="0" fontId="4" fillId="2" borderId="0" xfId="5" applyFont="1" applyFill="1" applyAlignment="1">
      <alignment horizontal="left" vertical="top" wrapText="1"/>
    </xf>
    <xf numFmtId="0" fontId="16" fillId="2" borderId="0" xfId="5" applyFont="1" applyFill="1" applyAlignment="1">
      <alignment horizontal="left" vertical="top" wrapText="1"/>
    </xf>
    <xf numFmtId="2" fontId="4" fillId="0" borderId="0" xfId="28" applyNumberFormat="1" applyFont="1" applyAlignment="1" applyProtection="1">
      <alignment vertical="top" wrapText="1"/>
      <protection locked="0"/>
    </xf>
    <xf numFmtId="0" fontId="5" fillId="0" borderId="0" xfId="0" applyFont="1" applyAlignment="1" applyProtection="1">
      <alignment wrapText="1"/>
      <protection locked="0"/>
    </xf>
    <xf numFmtId="0" fontId="76" fillId="0" borderId="1" xfId="26" applyFont="1" applyFill="1" applyBorder="1" applyAlignment="1">
      <alignment horizontal="center" wrapText="1"/>
    </xf>
    <xf numFmtId="0" fontId="13" fillId="0" borderId="1" xfId="26" applyFont="1" applyBorder="1" applyAlignment="1">
      <alignment horizontal="center" wrapText="1"/>
    </xf>
    <xf numFmtId="0" fontId="41" fillId="0" borderId="0" xfId="5" applyFont="1" applyAlignment="1">
      <alignment horizontal="left" vertical="top" wrapText="1"/>
    </xf>
    <xf numFmtId="2" fontId="4" fillId="0" borderId="2" xfId="26" applyNumberFormat="1" applyFont="1" applyBorder="1" applyAlignment="1" applyProtection="1">
      <alignment horizontal="left" vertical="top" wrapText="1"/>
      <protection locked="0"/>
    </xf>
    <xf numFmtId="2" fontId="93" fillId="0" borderId="2" xfId="26" applyNumberFormat="1" applyFont="1" applyBorder="1" applyAlignment="1" applyProtection="1">
      <alignment horizontal="left" vertical="top" wrapText="1"/>
      <protection locked="0"/>
    </xf>
    <xf numFmtId="0" fontId="76" fillId="0" borderId="1" xfId="26" applyFont="1" applyBorder="1" applyAlignment="1">
      <alignment horizontal="center" wrapText="1"/>
    </xf>
    <xf numFmtId="0" fontId="93" fillId="0" borderId="0" xfId="26" applyFont="1" applyAlignment="1" applyProtection="1">
      <alignment horizontal="left" vertical="top" wrapText="1"/>
      <protection locked="0"/>
    </xf>
    <xf numFmtId="0" fontId="90" fillId="0" borderId="1" xfId="26" applyFont="1" applyBorder="1" applyAlignment="1">
      <alignment horizontal="center" wrapText="1"/>
    </xf>
    <xf numFmtId="0" fontId="92" fillId="0" borderId="2" xfId="26" applyFont="1" applyBorder="1" applyAlignment="1">
      <alignment horizontal="center" wrapText="1"/>
    </xf>
    <xf numFmtId="0" fontId="11" fillId="0" borderId="0" xfId="26" applyFont="1" applyBorder="1" applyAlignment="1" applyProtection="1">
      <alignment horizontal="left" vertical="top" wrapText="1"/>
      <protection locked="0"/>
    </xf>
    <xf numFmtId="0" fontId="93" fillId="0" borderId="0" xfId="33" applyFont="1" applyBorder="1" applyAlignment="1" applyProtection="1">
      <alignment horizontal="left" vertical="top" wrapText="1"/>
      <protection locked="0"/>
    </xf>
    <xf numFmtId="3" fontId="132" fillId="0" borderId="0" xfId="6" applyNumberFormat="1" applyFont="1" applyAlignment="1">
      <alignment wrapText="1"/>
    </xf>
    <xf numFmtId="0" fontId="3" fillId="0" borderId="0" xfId="33" applyFont="1" applyBorder="1" applyAlignment="1" applyProtection="1">
      <alignment horizontal="left" vertical="top" wrapText="1"/>
      <protection locked="0"/>
    </xf>
    <xf numFmtId="0" fontId="7" fillId="0" borderId="0" xfId="33" applyFont="1" applyBorder="1" applyAlignment="1" applyProtection="1">
      <alignment horizontal="left" vertical="top" wrapText="1"/>
      <protection locked="0"/>
    </xf>
    <xf numFmtId="3" fontId="93" fillId="0" borderId="0" xfId="8" applyNumberFormat="1" applyFont="1" applyBorder="1" applyAlignment="1" applyProtection="1">
      <alignment vertical="top" wrapText="1"/>
      <protection locked="0"/>
    </xf>
    <xf numFmtId="0" fontId="5" fillId="0" borderId="0" xfId="0" applyFont="1" applyBorder="1" applyAlignment="1" applyProtection="1">
      <alignment vertical="top" wrapText="1"/>
      <protection locked="0"/>
    </xf>
    <xf numFmtId="0" fontId="11" fillId="0" borderId="0" xfId="7" applyFont="1" applyAlignment="1" applyProtection="1">
      <alignment horizontal="left" vertical="top" wrapText="1"/>
      <protection locked="0"/>
    </xf>
    <xf numFmtId="3" fontId="13" fillId="2" borderId="0" xfId="6" applyNumberFormat="1" applyFont="1" applyFill="1" applyAlignment="1">
      <alignment horizontal="left" wrapText="1"/>
    </xf>
    <xf numFmtId="0" fontId="16" fillId="0" borderId="0" xfId="0" applyFont="1" applyAlignment="1"/>
    <xf numFmtId="2" fontId="211" fillId="0" borderId="1" xfId="6" applyNumberFormat="1" applyFont="1" applyBorder="1" applyAlignment="1">
      <alignment horizontal="center" wrapText="1"/>
    </xf>
    <xf numFmtId="2" fontId="211" fillId="0" borderId="1" xfId="6" applyNumberFormat="1" applyFont="1" applyBorder="1" applyAlignment="1">
      <alignment horizontal="center"/>
    </xf>
    <xf numFmtId="2" fontId="211" fillId="0" borderId="2" xfId="6" applyNumberFormat="1" applyFont="1" applyBorder="1" applyAlignment="1">
      <alignment horizontal="center" wrapText="1"/>
    </xf>
    <xf numFmtId="2" fontId="211" fillId="0" borderId="2" xfId="6" applyNumberFormat="1" applyFont="1" applyBorder="1" applyAlignment="1">
      <alignment horizontal="center"/>
    </xf>
    <xf numFmtId="3" fontId="3" fillId="0" borderId="0" xfId="28" applyNumberFormat="1" applyFont="1" applyBorder="1" applyAlignment="1">
      <alignment horizontal="left" vertical="top" wrapText="1"/>
    </xf>
    <xf numFmtId="1" fontId="13" fillId="0" borderId="0" xfId="0" applyNumberFormat="1" applyFont="1" applyAlignment="1">
      <alignment vertical="center" wrapText="1"/>
    </xf>
    <xf numFmtId="3" fontId="3" fillId="0" borderId="2" xfId="28" applyNumberFormat="1" applyFont="1" applyBorder="1" applyAlignment="1">
      <alignment horizontal="left" vertical="top" wrapText="1"/>
    </xf>
    <xf numFmtId="3" fontId="3" fillId="2" borderId="0" xfId="7" applyNumberFormat="1" applyFont="1" applyFill="1" applyAlignment="1" applyProtection="1">
      <alignment vertical="top" wrapText="1"/>
      <protection locked="0"/>
    </xf>
    <xf numFmtId="0" fontId="10" fillId="0" borderId="0" xfId="0" applyFont="1" applyAlignment="1" applyProtection="1">
      <protection locked="0"/>
    </xf>
    <xf numFmtId="0" fontId="12" fillId="0" borderId="0" xfId="33" applyFont="1" applyAlignment="1">
      <alignment horizontal="left" vertical="top" wrapText="1"/>
    </xf>
    <xf numFmtId="3" fontId="3" fillId="0" borderId="0" xfId="7" applyNumberFormat="1" applyFont="1" applyAlignment="1">
      <alignment vertical="top" wrapText="1"/>
    </xf>
    <xf numFmtId="0" fontId="5" fillId="0" borderId="0" xfId="0" applyFont="1" applyAlignment="1"/>
    <xf numFmtId="0" fontId="6" fillId="0" borderId="0" xfId="33" applyFont="1" applyAlignment="1">
      <alignment horizontal="left" vertical="top" wrapText="1"/>
    </xf>
    <xf numFmtId="0" fontId="3" fillId="0" borderId="0" xfId="33" applyFont="1" applyAlignment="1">
      <alignment vertical="top" wrapText="1"/>
    </xf>
    <xf numFmtId="0" fontId="5" fillId="0" borderId="0" xfId="0" applyFont="1" applyAlignment="1">
      <alignment vertical="top"/>
    </xf>
    <xf numFmtId="3" fontId="11" fillId="0" borderId="0" xfId="7" applyNumberFormat="1" applyFont="1" applyAlignment="1">
      <alignment vertical="top" wrapText="1"/>
    </xf>
    <xf numFmtId="0" fontId="5" fillId="0" borderId="0" xfId="0" applyFont="1" applyAlignment="1">
      <alignment wrapText="1"/>
    </xf>
    <xf numFmtId="0" fontId="7" fillId="2" borderId="0" xfId="7" applyFont="1" applyFill="1" applyAlignment="1">
      <alignment horizontal="left" vertical="top" wrapText="1"/>
    </xf>
    <xf numFmtId="0" fontId="12" fillId="0" borderId="0" xfId="7" applyFont="1" applyAlignment="1">
      <alignment horizontal="left" vertical="top" wrapText="1"/>
    </xf>
    <xf numFmtId="3" fontId="11" fillId="0" borderId="0" xfId="3" applyNumberFormat="1" applyFont="1" applyAlignment="1">
      <alignment vertical="top" wrapText="1"/>
    </xf>
    <xf numFmtId="3" fontId="41" fillId="0" borderId="0" xfId="3" applyNumberFormat="1" applyFont="1" applyAlignment="1">
      <alignment horizontal="left" vertical="top" wrapText="1"/>
    </xf>
    <xf numFmtId="3" fontId="41" fillId="0" borderId="2" xfId="9" applyNumberFormat="1" applyFont="1" applyBorder="1" applyAlignment="1">
      <alignment horizontal="center" wrapText="1"/>
    </xf>
    <xf numFmtId="3" fontId="41" fillId="0" borderId="1" xfId="9" applyNumberFormat="1" applyFont="1" applyBorder="1" applyAlignment="1">
      <alignment horizontal="center" wrapText="1"/>
    </xf>
    <xf numFmtId="3" fontId="8" fillId="0" borderId="3" xfId="9" applyNumberFormat="1" applyFont="1" applyBorder="1" applyAlignment="1">
      <alignment horizontal="center" vertical="top"/>
    </xf>
    <xf numFmtId="3" fontId="4" fillId="0" borderId="2" xfId="9" applyNumberFormat="1" applyFont="1" applyBorder="1" applyAlignment="1">
      <alignment horizontal="center" wrapText="1"/>
    </xf>
    <xf numFmtId="3" fontId="4" fillId="0" borderId="1" xfId="9" applyNumberFormat="1" applyFont="1" applyBorder="1" applyAlignment="1">
      <alignment horizontal="center" wrapText="1"/>
    </xf>
    <xf numFmtId="0" fontId="4" fillId="0" borderId="0" xfId="9" applyFont="1" applyFill="1" applyAlignment="1">
      <alignment horizontal="left" vertical="top" wrapText="1"/>
    </xf>
    <xf numFmtId="0" fontId="65" fillId="0" borderId="0" xfId="0" applyFont="1" applyFill="1" applyAlignment="1">
      <alignment horizontal="left" vertical="top" wrapText="1"/>
    </xf>
    <xf numFmtId="0" fontId="4" fillId="0" borderId="0" xfId="9" applyFont="1" applyAlignment="1">
      <alignment horizontal="left" vertical="center" wrapText="1"/>
    </xf>
    <xf numFmtId="3" fontId="4" fillId="0" borderId="0" xfId="3" applyNumberFormat="1" applyFont="1" applyAlignment="1">
      <alignment horizontal="left" vertical="top" wrapText="1"/>
    </xf>
    <xf numFmtId="0" fontId="12" fillId="0" borderId="0" xfId="9" applyFont="1" applyFill="1" applyAlignment="1">
      <alignment horizontal="left" vertical="top" wrapText="1"/>
    </xf>
    <xf numFmtId="3" fontId="47" fillId="0" borderId="0" xfId="3" applyNumberFormat="1" applyFont="1" applyAlignment="1">
      <alignment horizontal="left" vertical="top" wrapText="1"/>
    </xf>
    <xf numFmtId="0" fontId="6" fillId="0" borderId="0" xfId="5" applyFont="1" applyFill="1" applyAlignment="1"/>
    <xf numFmtId="0" fontId="0" fillId="0" borderId="0" xfId="0" applyFill="1" applyAlignment="1"/>
    <xf numFmtId="0" fontId="10" fillId="7" borderId="0" xfId="9" applyFont="1" applyFill="1" applyAlignment="1">
      <alignment vertical="top" wrapText="1"/>
    </xf>
    <xf numFmtId="0" fontId="0" fillId="0" borderId="0" xfId="0" applyAlignment="1"/>
    <xf numFmtId="3" fontId="6" fillId="0" borderId="0" xfId="3" applyNumberFormat="1" applyFont="1" applyFill="1" applyAlignment="1">
      <alignment horizontal="left" vertical="top" wrapText="1"/>
    </xf>
    <xf numFmtId="0" fontId="6" fillId="0" borderId="0" xfId="0" applyFont="1" applyFill="1" applyAlignment="1">
      <alignment horizontal="left" vertical="top" wrapText="1"/>
    </xf>
    <xf numFmtId="0" fontId="43" fillId="0" borderId="0" xfId="5" applyFont="1" applyAlignment="1">
      <alignment horizontal="left" wrapText="1"/>
    </xf>
    <xf numFmtId="0" fontId="43" fillId="0" borderId="0" xfId="5" applyFont="1" applyAlignment="1">
      <alignment wrapText="1"/>
    </xf>
    <xf numFmtId="3" fontId="47" fillId="0" borderId="2" xfId="5" quotePrefix="1" applyNumberFormat="1" applyFont="1" applyBorder="1" applyAlignment="1">
      <alignment horizontal="center" wrapText="1"/>
    </xf>
    <xf numFmtId="0" fontId="48" fillId="0" borderId="2" xfId="5" applyFont="1" applyBorder="1" applyAlignment="1">
      <alignment horizontal="center" wrapText="1"/>
    </xf>
    <xf numFmtId="3" fontId="13" fillId="0" borderId="0" xfId="5" applyNumberFormat="1" applyFont="1" applyAlignment="1">
      <alignment vertical="top" wrapText="1"/>
    </xf>
    <xf numFmtId="3" fontId="12" fillId="0" borderId="0" xfId="5" applyNumberFormat="1" applyFont="1" applyAlignment="1">
      <alignment vertical="top" wrapText="1"/>
    </xf>
    <xf numFmtId="3" fontId="4" fillId="0" borderId="2" xfId="5" quotePrefix="1" applyNumberFormat="1" applyFont="1" applyBorder="1" applyAlignment="1">
      <alignment horizontal="center" wrapText="1"/>
    </xf>
    <xf numFmtId="3" fontId="16" fillId="0" borderId="2" xfId="5" applyNumberFormat="1" applyFont="1" applyBorder="1" applyAlignment="1">
      <alignment horizontal="center" wrapText="1"/>
    </xf>
    <xf numFmtId="0" fontId="12" fillId="0" borderId="0" xfId="5" applyFont="1" applyAlignment="1">
      <alignment vertical="top" wrapText="1"/>
    </xf>
    <xf numFmtId="3" fontId="4" fillId="0" borderId="0" xfId="3" applyNumberFormat="1" applyFont="1" applyFill="1" applyAlignment="1">
      <alignment horizontal="left" vertical="top" wrapText="1"/>
    </xf>
    <xf numFmtId="0" fontId="65" fillId="0" borderId="0" xfId="0" applyFont="1" applyFill="1" applyAlignment="1">
      <alignment wrapText="1"/>
    </xf>
    <xf numFmtId="3" fontId="13" fillId="0" borderId="0" xfId="5" applyNumberFormat="1" applyFont="1" applyAlignment="1">
      <alignment horizontal="left" vertical="top" wrapText="1"/>
    </xf>
    <xf numFmtId="0" fontId="0" fillId="0" borderId="0" xfId="0" applyAlignment="1">
      <alignment vertical="top" wrapText="1"/>
    </xf>
    <xf numFmtId="0" fontId="6" fillId="0" borderId="0" xfId="0" applyFont="1" applyFill="1" applyAlignment="1">
      <alignment wrapText="1"/>
    </xf>
    <xf numFmtId="0" fontId="6" fillId="0" borderId="0" xfId="5" applyFont="1" applyFill="1" applyAlignment="1">
      <alignment horizontal="left" vertical="top" wrapText="1"/>
    </xf>
    <xf numFmtId="0" fontId="0" fillId="0" borderId="0" xfId="0" applyFont="1" applyFill="1" applyAlignment="1">
      <alignment horizontal="left" vertical="top" wrapText="1"/>
    </xf>
    <xf numFmtId="0" fontId="6" fillId="0" borderId="0" xfId="5" applyFont="1" applyAlignment="1">
      <alignment horizontal="justify" vertical="center" wrapText="1"/>
    </xf>
    <xf numFmtId="0" fontId="33" fillId="0" borderId="0" xfId="5" applyFont="1" applyAlignment="1">
      <alignment horizontal="justify" vertical="center" wrapText="1"/>
    </xf>
    <xf numFmtId="0" fontId="4" fillId="0" borderId="8" xfId="5" applyFont="1" applyBorder="1" applyAlignment="1">
      <alignment horizontal="center" vertical="center" wrapText="1"/>
    </xf>
    <xf numFmtId="0" fontId="4" fillId="0" borderId="1" xfId="5" applyFont="1" applyBorder="1" applyAlignment="1">
      <alignment horizontal="center" vertical="center" wrapText="1"/>
    </xf>
    <xf numFmtId="0" fontId="4" fillId="0" borderId="6" xfId="5" applyFont="1" applyBorder="1" applyAlignment="1">
      <alignment horizontal="right" vertical="center" wrapText="1"/>
    </xf>
    <xf numFmtId="0" fontId="4" fillId="0" borderId="10" xfId="5" applyFont="1" applyBorder="1" applyAlignment="1">
      <alignment horizontal="right" vertical="center" wrapText="1"/>
    </xf>
    <xf numFmtId="0" fontId="4" fillId="0" borderId="5" xfId="5" applyFont="1" applyBorder="1" applyAlignment="1">
      <alignment horizontal="center" vertical="center" wrapText="1"/>
    </xf>
    <xf numFmtId="0" fontId="4" fillId="0" borderId="3" xfId="5" applyFont="1" applyBorder="1" applyAlignment="1">
      <alignment horizontal="center" vertical="center" wrapText="1"/>
    </xf>
    <xf numFmtId="0" fontId="4" fillId="0" borderId="4" xfId="5" applyFont="1" applyBorder="1" applyAlignment="1">
      <alignment horizontal="center" vertical="center" wrapText="1"/>
    </xf>
    <xf numFmtId="0" fontId="4" fillId="0" borderId="5" xfId="5" applyFont="1" applyBorder="1" applyAlignment="1">
      <alignment horizontal="right" vertical="center" wrapText="1"/>
    </xf>
    <xf numFmtId="0" fontId="4" fillId="0" borderId="11" xfId="5" applyFont="1" applyBorder="1" applyAlignment="1">
      <alignment horizontal="right" vertical="center" wrapText="1"/>
    </xf>
    <xf numFmtId="0" fontId="47" fillId="0" borderId="8" xfId="5" applyFont="1" applyBorder="1" applyAlignment="1">
      <alignment horizontal="center" vertical="center" wrapText="1"/>
    </xf>
    <xf numFmtId="0" fontId="47" fillId="0" borderId="1" xfId="5" applyFont="1" applyBorder="1" applyAlignment="1">
      <alignment horizontal="center" vertical="center" wrapText="1"/>
    </xf>
    <xf numFmtId="0" fontId="47" fillId="0" borderId="9" xfId="5" applyFont="1" applyBorder="1" applyAlignment="1">
      <alignment horizontal="center" vertical="center" wrapText="1"/>
    </xf>
    <xf numFmtId="0" fontId="47" fillId="0" borderId="6" xfId="5" applyFont="1" applyBorder="1" applyAlignment="1">
      <alignment horizontal="right" vertical="center" wrapText="1"/>
    </xf>
    <xf numFmtId="0" fontId="47" fillId="0" borderId="10" xfId="5" applyFont="1" applyBorder="1" applyAlignment="1">
      <alignment horizontal="right" vertical="center" wrapText="1"/>
    </xf>
    <xf numFmtId="0" fontId="47" fillId="0" borderId="5" xfId="5" applyFont="1" applyBorder="1" applyAlignment="1">
      <alignment horizontal="center" vertical="center" wrapText="1"/>
    </xf>
    <xf numFmtId="0" fontId="47" fillId="0" borderId="3" xfId="5" applyFont="1" applyBorder="1" applyAlignment="1">
      <alignment horizontal="center" vertical="center" wrapText="1"/>
    </xf>
    <xf numFmtId="0" fontId="47" fillId="0" borderId="4" xfId="5" applyFont="1" applyBorder="1" applyAlignment="1">
      <alignment horizontal="center" vertical="center" wrapText="1"/>
    </xf>
    <xf numFmtId="0" fontId="47" fillId="0" borderId="5" xfId="5" applyFont="1" applyBorder="1" applyAlignment="1">
      <alignment horizontal="right" vertical="center" wrapText="1"/>
    </xf>
    <xf numFmtId="0" fontId="47" fillId="0" borderId="11" xfId="5" applyFont="1" applyBorder="1" applyAlignment="1">
      <alignment horizontal="right" vertical="center" wrapText="1"/>
    </xf>
    <xf numFmtId="0" fontId="34" fillId="0" borderId="0" xfId="5" applyFont="1" applyAlignment="1">
      <alignment horizontal="justify" vertical="center" wrapText="1"/>
    </xf>
    <xf numFmtId="0" fontId="4" fillId="0" borderId="0" xfId="5" applyFont="1" applyFill="1" applyAlignment="1">
      <alignment horizontal="left" vertical="top" wrapText="1"/>
    </xf>
    <xf numFmtId="0" fontId="65" fillId="0" borderId="0" xfId="0" applyFont="1" applyFill="1" applyAlignment="1">
      <alignment vertical="top" wrapText="1"/>
    </xf>
    <xf numFmtId="0" fontId="4" fillId="0" borderId="13" xfId="5" applyFont="1" applyBorder="1" applyAlignment="1">
      <alignment horizontal="right" vertical="center" wrapText="1"/>
    </xf>
    <xf numFmtId="0" fontId="4" fillId="2" borderId="12" xfId="5" applyFont="1" applyFill="1" applyBorder="1" applyAlignment="1">
      <alignment horizontal="right" vertical="center" wrapText="1"/>
    </xf>
    <xf numFmtId="0" fontId="4" fillId="2" borderId="10" xfId="5" applyFont="1" applyFill="1" applyBorder="1" applyAlignment="1">
      <alignment horizontal="right" vertical="center" wrapText="1"/>
    </xf>
    <xf numFmtId="0" fontId="4" fillId="0" borderId="12" xfId="5" applyFont="1" applyBorder="1" applyAlignment="1">
      <alignment horizontal="right" vertical="center" wrapText="1"/>
    </xf>
    <xf numFmtId="0" fontId="4" fillId="0" borderId="0" xfId="5" applyFont="1" applyAlignment="1">
      <alignment horizontal="left" vertical="center" wrapText="1"/>
    </xf>
    <xf numFmtId="0" fontId="47" fillId="0" borderId="13" xfId="5" applyFont="1" applyBorder="1" applyAlignment="1">
      <alignment horizontal="right" vertical="center" wrapText="1"/>
    </xf>
    <xf numFmtId="0" fontId="6" fillId="0" borderId="0" xfId="5" applyFont="1" applyAlignment="1">
      <alignment vertical="center" wrapText="1"/>
    </xf>
    <xf numFmtId="0" fontId="35" fillId="0" borderId="0" xfId="5" applyFont="1" applyAlignment="1">
      <alignment vertical="top" wrapText="1"/>
    </xf>
    <xf numFmtId="0" fontId="4" fillId="2" borderId="0" xfId="5" applyFont="1" applyFill="1" applyAlignment="1">
      <alignment horizontal="right" vertical="center" wrapText="1"/>
    </xf>
    <xf numFmtId="0" fontId="4" fillId="0" borderId="0" xfId="5" applyFont="1" applyAlignment="1">
      <alignment vertical="top" wrapText="1"/>
    </xf>
    <xf numFmtId="0" fontId="47" fillId="2" borderId="0" xfId="5" applyFont="1" applyFill="1" applyAlignment="1">
      <alignment horizontal="right" vertical="center" wrapText="1"/>
    </xf>
    <xf numFmtId="0" fontId="47" fillId="0" borderId="12" xfId="5" applyFont="1" applyBorder="1" applyAlignment="1">
      <alignment horizontal="right" vertical="center" wrapText="1"/>
    </xf>
    <xf numFmtId="0" fontId="47" fillId="2" borderId="12" xfId="5" applyFont="1" applyFill="1" applyBorder="1" applyAlignment="1">
      <alignment horizontal="right" vertical="center" wrapText="1"/>
    </xf>
    <xf numFmtId="0" fontId="47" fillId="2" borderId="10" xfId="5" applyFont="1" applyFill="1" applyBorder="1" applyAlignment="1">
      <alignment horizontal="right" vertical="center" wrapText="1"/>
    </xf>
    <xf numFmtId="3" fontId="13" fillId="0" borderId="0" xfId="3" applyNumberFormat="1" applyFont="1" applyAlignment="1">
      <alignment horizontal="left" vertical="top" wrapText="1"/>
    </xf>
    <xf numFmtId="0" fontId="12" fillId="0" borderId="0" xfId="5" applyFont="1" applyAlignment="1">
      <alignment horizontal="left" vertical="center" wrapText="1"/>
    </xf>
    <xf numFmtId="0" fontId="55" fillId="0" borderId="1" xfId="5" applyFont="1" applyBorder="1" applyAlignment="1">
      <alignment horizontal="center" vertical="center" wrapText="1"/>
    </xf>
    <xf numFmtId="0" fontId="55" fillId="0" borderId="9" xfId="5" applyFont="1" applyBorder="1" applyAlignment="1">
      <alignment horizontal="center" vertical="center" wrapText="1"/>
    </xf>
    <xf numFmtId="0" fontId="55" fillId="0" borderId="6" xfId="5" applyFont="1" applyBorder="1" applyAlignment="1">
      <alignment horizontal="center" vertical="center" wrapText="1"/>
    </xf>
    <xf numFmtId="0" fontId="55" fillId="0" borderId="12" xfId="5" applyFont="1" applyBorder="1" applyAlignment="1">
      <alignment horizontal="center" vertical="center" wrapText="1"/>
    </xf>
    <xf numFmtId="0" fontId="55" fillId="0" borderId="10" xfId="5" applyFont="1" applyBorder="1" applyAlignment="1">
      <alignment horizontal="center" vertical="center" wrapText="1"/>
    </xf>
    <xf numFmtId="0" fontId="55" fillId="0" borderId="8" xfId="5" applyFont="1" applyBorder="1" applyAlignment="1">
      <alignment horizontal="center" vertical="center" wrapText="1"/>
    </xf>
    <xf numFmtId="0" fontId="55" fillId="0" borderId="5" xfId="5" applyFont="1" applyBorder="1" applyAlignment="1">
      <alignment horizontal="center" vertical="center" wrapText="1"/>
    </xf>
    <xf numFmtId="0" fontId="55" fillId="0" borderId="3" xfId="5" applyFont="1" applyBorder="1" applyAlignment="1">
      <alignment horizontal="center" vertical="center" wrapText="1"/>
    </xf>
    <xf numFmtId="0" fontId="55" fillId="0" borderId="4" xfId="5" applyFont="1" applyBorder="1" applyAlignment="1">
      <alignment horizontal="center" vertical="center" wrapText="1"/>
    </xf>
    <xf numFmtId="0" fontId="55" fillId="0" borderId="11" xfId="5" applyFont="1" applyBorder="1" applyAlignment="1">
      <alignment horizontal="center" vertical="center" wrapText="1"/>
    </xf>
    <xf numFmtId="0" fontId="13" fillId="0" borderId="0" xfId="5" applyFont="1" applyAlignment="1">
      <alignment horizontal="left" vertical="center" wrapText="1"/>
    </xf>
    <xf numFmtId="0" fontId="0" fillId="0" borderId="0" xfId="0" applyFont="1" applyAlignment="1">
      <alignment vertical="center"/>
    </xf>
    <xf numFmtId="0" fontId="52" fillId="0" borderId="5" xfId="5" applyFont="1" applyBorder="1" applyAlignment="1">
      <alignment horizontal="center" vertical="center" wrapText="1"/>
    </xf>
    <xf numFmtId="0" fontId="52" fillId="0" borderId="11" xfId="5" applyFont="1" applyBorder="1" applyAlignment="1">
      <alignment horizontal="center" vertical="center" wrapText="1"/>
    </xf>
    <xf numFmtId="0" fontId="53" fillId="0" borderId="0" xfId="5" applyFont="1" applyAlignment="1">
      <alignment horizontal="left" vertical="center" wrapText="1"/>
    </xf>
    <xf numFmtId="0" fontId="52" fillId="0" borderId="1" xfId="5" applyFont="1" applyBorder="1" applyAlignment="1">
      <alignment horizontal="center" vertical="center" wrapText="1"/>
    </xf>
    <xf numFmtId="0" fontId="52" fillId="0" borderId="9" xfId="5" applyFont="1" applyBorder="1" applyAlignment="1">
      <alignment horizontal="center" vertical="center" wrapText="1"/>
    </xf>
    <xf numFmtId="0" fontId="52" fillId="0" borderId="6" xfId="5" applyFont="1" applyBorder="1" applyAlignment="1">
      <alignment horizontal="center" vertical="center" wrapText="1"/>
    </xf>
    <xf numFmtId="0" fontId="52" fillId="0" borderId="12" xfId="5" applyFont="1" applyBorder="1" applyAlignment="1">
      <alignment horizontal="center" vertical="center" wrapText="1"/>
    </xf>
    <xf numFmtId="0" fontId="52" fillId="0" borderId="10" xfId="5" applyFont="1" applyBorder="1" applyAlignment="1">
      <alignment horizontal="center" vertical="center" wrapText="1"/>
    </xf>
    <xf numFmtId="0" fontId="52" fillId="0" borderId="8" xfId="5" applyFont="1" applyBorder="1" applyAlignment="1">
      <alignment horizontal="center" vertical="center" wrapText="1"/>
    </xf>
    <xf numFmtId="0" fontId="52" fillId="0" borderId="3" xfId="5" applyFont="1" applyBorder="1" applyAlignment="1">
      <alignment horizontal="center" vertical="center" wrapText="1"/>
    </xf>
    <xf numFmtId="0" fontId="52" fillId="0" borderId="4" xfId="5" applyFont="1" applyBorder="1" applyAlignment="1">
      <alignment horizontal="center" vertical="center" wrapText="1"/>
    </xf>
    <xf numFmtId="0" fontId="54" fillId="0" borderId="0" xfId="5" applyFont="1" applyAlignment="1">
      <alignment horizontal="left" vertical="center" wrapText="1"/>
    </xf>
    <xf numFmtId="0" fontId="38" fillId="2" borderId="0" xfId="5" applyFont="1" applyFill="1" applyAlignment="1">
      <alignment horizontal="left" vertical="center" wrapText="1"/>
    </xf>
    <xf numFmtId="0" fontId="4" fillId="2" borderId="0" xfId="5" applyFont="1" applyFill="1" applyAlignment="1">
      <alignment horizontal="left" vertical="center" wrapText="1"/>
    </xf>
    <xf numFmtId="0" fontId="37" fillId="2" borderId="0" xfId="5" applyFont="1" applyFill="1" applyAlignment="1">
      <alignment horizontal="left" vertical="center" wrapText="1"/>
    </xf>
    <xf numFmtId="0" fontId="4" fillId="2" borderId="0" xfId="5" applyFont="1" applyFill="1" applyAlignment="1">
      <alignment horizontal="left" vertical="center" wrapText="1" indent="2"/>
    </xf>
    <xf numFmtId="0" fontId="4" fillId="2" borderId="2" xfId="5" applyFont="1" applyFill="1" applyBorder="1" applyAlignment="1"/>
    <xf numFmtId="0" fontId="4" fillId="2" borderId="0" xfId="5" applyFont="1" applyFill="1" applyAlignment="1">
      <alignment vertical="center" wrapText="1"/>
    </xf>
    <xf numFmtId="3" fontId="4" fillId="2" borderId="0" xfId="3" applyNumberFormat="1" applyFont="1" applyFill="1" applyAlignment="1">
      <alignment horizontal="left" vertical="top" wrapText="1"/>
    </xf>
    <xf numFmtId="0" fontId="37" fillId="2" borderId="0" xfId="5" applyFont="1" applyFill="1" applyAlignment="1">
      <alignment vertical="center"/>
    </xf>
    <xf numFmtId="0" fontId="4" fillId="2" borderId="0" xfId="5" applyFont="1" applyFill="1" applyAlignment="1"/>
    <xf numFmtId="0" fontId="4" fillId="2" borderId="3" xfId="5" applyFont="1" applyFill="1" applyBorder="1" applyAlignment="1">
      <alignment horizontal="center" vertical="center" wrapText="1"/>
    </xf>
    <xf numFmtId="0" fontId="4" fillId="2" borderId="2" xfId="5" applyFont="1" applyFill="1" applyBorder="1" applyAlignment="1">
      <alignment horizontal="center" vertical="center" wrapText="1"/>
    </xf>
    <xf numFmtId="3" fontId="47" fillId="0" borderId="0" xfId="3" applyNumberFormat="1" applyFont="1" applyFill="1" applyAlignment="1">
      <alignment horizontal="left" vertical="top" wrapText="1"/>
    </xf>
    <xf numFmtId="0" fontId="51" fillId="2" borderId="0" xfId="5" applyFont="1" applyFill="1" applyAlignment="1">
      <alignment vertical="center"/>
    </xf>
    <xf numFmtId="0" fontId="47" fillId="2" borderId="0" xfId="5" applyFont="1" applyFill="1" applyAlignment="1"/>
    <xf numFmtId="0" fontId="47" fillId="2" borderId="3" xfId="5" applyFont="1" applyFill="1" applyBorder="1" applyAlignment="1">
      <alignment horizontal="center" vertical="center" wrapText="1"/>
    </xf>
    <xf numFmtId="0" fontId="47" fillId="2" borderId="2" xfId="5" applyFont="1" applyFill="1" applyBorder="1" applyAlignment="1">
      <alignment horizontal="center" vertical="center" wrapText="1"/>
    </xf>
    <xf numFmtId="0" fontId="47" fillId="2" borderId="2" xfId="5" applyFont="1" applyFill="1" applyBorder="1" applyAlignment="1"/>
    <xf numFmtId="0" fontId="13" fillId="2" borderId="0" xfId="5" applyFont="1" applyFill="1" applyAlignment="1">
      <alignment horizontal="left" vertical="center" wrapText="1"/>
    </xf>
    <xf numFmtId="0" fontId="11" fillId="0" borderId="0" xfId="7" applyFont="1" applyAlignment="1">
      <alignment vertical="top" wrapText="1"/>
    </xf>
    <xf numFmtId="0" fontId="130" fillId="0" borderId="0" xfId="7" applyFont="1" applyAlignment="1">
      <alignment vertical="top" wrapText="1"/>
    </xf>
    <xf numFmtId="0" fontId="8" fillId="2" borderId="0" xfId="12" applyFont="1" applyFill="1" applyBorder="1" applyAlignment="1">
      <alignment vertical="top" wrapText="1"/>
    </xf>
    <xf numFmtId="0" fontId="8" fillId="0" borderId="0" xfId="12" applyFont="1" applyBorder="1" applyAlignment="1">
      <alignment vertical="top" wrapText="1"/>
    </xf>
    <xf numFmtId="0" fontId="207" fillId="2" borderId="0" xfId="4" applyFont="1" applyFill="1" applyAlignment="1">
      <alignment horizontal="left"/>
    </xf>
    <xf numFmtId="0" fontId="211" fillId="0" borderId="2" xfId="7" applyFont="1" applyBorder="1" applyAlignment="1">
      <alignment horizontal="center" wrapText="1"/>
    </xf>
    <xf numFmtId="0" fontId="208" fillId="2" borderId="2" xfId="4" applyFont="1" applyFill="1" applyBorder="1" applyAlignment="1">
      <alignment horizontal="center"/>
    </xf>
    <xf numFmtId="0" fontId="168" fillId="2" borderId="16" xfId="4" applyFont="1" applyFill="1" applyBorder="1" applyAlignment="1">
      <alignment horizontal="center"/>
    </xf>
    <xf numFmtId="3" fontId="11" fillId="0" borderId="0" xfId="7" applyNumberFormat="1" applyFont="1" applyAlignment="1">
      <alignment horizontal="left" vertical="top" wrapText="1"/>
    </xf>
    <xf numFmtId="3" fontId="90" fillId="2" borderId="2" xfId="7" applyNumberFormat="1" applyFont="1" applyFill="1" applyBorder="1" applyAlignment="1">
      <alignment horizontal="center" wrapText="1"/>
    </xf>
    <xf numFmtId="2" fontId="11" fillId="0" borderId="0" xfId="0" applyNumberFormat="1" applyFont="1" applyAlignment="1" applyProtection="1">
      <alignment vertical="top" wrapText="1"/>
      <protection locked="0"/>
    </xf>
    <xf numFmtId="0" fontId="6" fillId="0" borderId="0" xfId="0" applyFont="1" applyAlignment="1" applyProtection="1">
      <alignment vertical="top" wrapText="1"/>
      <protection locked="0"/>
    </xf>
    <xf numFmtId="0" fontId="11" fillId="0" borderId="0" xfId="0" applyFont="1" applyBorder="1" applyAlignment="1" applyProtection="1">
      <alignment vertical="top" wrapText="1"/>
      <protection locked="0"/>
    </xf>
    <xf numFmtId="0" fontId="5" fillId="0" borderId="0" xfId="0" applyFont="1" applyBorder="1" applyAlignment="1" applyProtection="1">
      <alignment wrapText="1"/>
      <protection locked="0"/>
    </xf>
    <xf numFmtId="0" fontId="11" fillId="0" borderId="0" xfId="26" applyFont="1" applyBorder="1" applyAlignment="1">
      <alignment horizontal="left" vertical="top" wrapText="1"/>
    </xf>
    <xf numFmtId="0" fontId="3" fillId="0" borderId="2" xfId="26" applyFont="1" applyBorder="1" applyAlignment="1">
      <alignment horizontal="center" wrapText="1"/>
    </xf>
    <xf numFmtId="0" fontId="4" fillId="0" borderId="2" xfId="26" applyFont="1" applyBorder="1" applyAlignment="1">
      <alignment horizontal="center" wrapText="1"/>
    </xf>
    <xf numFmtId="3" fontId="11" fillId="0" borderId="0" xfId="8" applyNumberFormat="1" applyFont="1" applyBorder="1" applyAlignment="1">
      <alignment vertical="top" wrapText="1"/>
    </xf>
    <xf numFmtId="0" fontId="5" fillId="0" borderId="0" xfId="7" applyFont="1" applyBorder="1" applyAlignment="1">
      <alignment wrapText="1"/>
    </xf>
    <xf numFmtId="3" fontId="11" fillId="0" borderId="0" xfId="3" applyNumberFormat="1" applyFont="1" applyBorder="1" applyAlignment="1" applyProtection="1">
      <alignment vertical="top" wrapText="1"/>
      <protection locked="0"/>
    </xf>
    <xf numFmtId="0" fontId="11" fillId="0" borderId="0" xfId="0" applyFont="1" applyBorder="1" applyAlignment="1" applyProtection="1">
      <alignment wrapText="1"/>
      <protection locked="0"/>
    </xf>
    <xf numFmtId="3" fontId="6" fillId="0" borderId="0" xfId="0" applyNumberFormat="1" applyFont="1" applyAlignment="1">
      <alignment horizontal="center" wrapText="1"/>
    </xf>
    <xf numFmtId="3" fontId="4" fillId="0" borderId="2" xfId="0" applyNumberFormat="1" applyFont="1" applyBorder="1" applyAlignment="1">
      <alignment horizontal="right" wrapText="1"/>
    </xf>
    <xf numFmtId="0" fontId="4" fillId="0" borderId="2" xfId="0" applyFont="1" applyBorder="1" applyAlignment="1">
      <alignment horizontal="right" wrapText="1"/>
    </xf>
    <xf numFmtId="3" fontId="4" fillId="0" borderId="1" xfId="0" applyNumberFormat="1" applyFont="1" applyBorder="1" applyAlignment="1">
      <alignment horizontal="right" wrapText="1"/>
    </xf>
    <xf numFmtId="0" fontId="4" fillId="0" borderId="1" xfId="0" applyFont="1" applyBorder="1" applyAlignment="1">
      <alignment horizontal="right" wrapText="1"/>
    </xf>
    <xf numFmtId="3" fontId="4" fillId="0" borderId="3" xfId="0" applyNumberFormat="1" applyFont="1" applyBorder="1" applyAlignment="1">
      <alignment horizontal="right" wrapText="1"/>
    </xf>
    <xf numFmtId="3" fontId="3" fillId="0" borderId="2" xfId="0" applyNumberFormat="1" applyFont="1" applyBorder="1" applyAlignment="1">
      <alignment horizontal="right" wrapText="1"/>
    </xf>
    <xf numFmtId="0" fontId="3" fillId="0" borderId="2" xfId="0" applyFont="1" applyBorder="1" applyAlignment="1">
      <alignment horizontal="right" wrapText="1"/>
    </xf>
    <xf numFmtId="3" fontId="3" fillId="0" borderId="1" xfId="0" applyNumberFormat="1" applyFont="1" applyBorder="1" applyAlignment="1">
      <alignment horizontal="right" wrapText="1"/>
    </xf>
    <xf numFmtId="0" fontId="3" fillId="0" borderId="1" xfId="0" applyFont="1" applyBorder="1" applyAlignment="1">
      <alignment horizontal="right" wrapText="1"/>
    </xf>
    <xf numFmtId="3" fontId="3" fillId="0" borderId="3" xfId="0" applyNumberFormat="1" applyFont="1" applyBorder="1" applyAlignment="1">
      <alignment horizontal="right" wrapText="1"/>
    </xf>
    <xf numFmtId="3" fontId="11" fillId="0" borderId="0" xfId="3" applyNumberFormat="1" applyFont="1" applyAlignment="1" applyProtection="1">
      <alignment vertical="top" wrapText="1"/>
      <protection locked="0"/>
    </xf>
    <xf numFmtId="3" fontId="11" fillId="0" borderId="0" xfId="0" applyNumberFormat="1" applyFont="1" applyAlignment="1" applyProtection="1">
      <alignment vertical="top" wrapText="1"/>
      <protection locked="0"/>
    </xf>
    <xf numFmtId="3" fontId="3" fillId="0" borderId="2" xfId="0" applyNumberFormat="1" applyFont="1" applyBorder="1" applyAlignment="1">
      <alignment horizontal="right" vertical="top" wrapText="1"/>
    </xf>
    <xf numFmtId="0" fontId="10" fillId="0" borderId="2" xfId="0" applyFont="1" applyBorder="1" applyAlignment="1">
      <alignment horizontal="right" vertical="top" wrapText="1"/>
    </xf>
    <xf numFmtId="3" fontId="4" fillId="0" borderId="2" xfId="0" applyNumberFormat="1" applyFont="1" applyBorder="1" applyAlignment="1">
      <alignment horizontal="right" vertical="top" wrapText="1"/>
    </xf>
    <xf numFmtId="0" fontId="16" fillId="0" borderId="2" xfId="0" applyFont="1" applyBorder="1" applyAlignment="1">
      <alignment horizontal="right" vertical="top" wrapText="1"/>
    </xf>
    <xf numFmtId="3" fontId="3" fillId="0" borderId="0" xfId="3" applyNumberFormat="1" applyFont="1" applyAlignment="1">
      <alignment vertical="top" wrapText="1"/>
    </xf>
    <xf numFmtId="0" fontId="10" fillId="0" borderId="0" xfId="0" applyFont="1" applyAlignment="1">
      <alignment wrapText="1"/>
    </xf>
    <xf numFmtId="3" fontId="11" fillId="0" borderId="0" xfId="0" applyNumberFormat="1" applyFont="1" applyBorder="1" applyAlignment="1" applyProtection="1">
      <alignment vertical="top" wrapText="1"/>
      <protection locked="0"/>
    </xf>
    <xf numFmtId="0" fontId="7" fillId="0" borderId="0" xfId="7" applyFont="1" applyAlignment="1">
      <alignment horizontal="left" vertical="top" wrapText="1"/>
    </xf>
    <xf numFmtId="3" fontId="12" fillId="0" borderId="0" xfId="6" applyNumberFormat="1" applyFont="1" applyAlignment="1">
      <alignment horizontal="left" wrapText="1"/>
    </xf>
    <xf numFmtId="3" fontId="4" fillId="0" borderId="1" xfId="6" applyNumberFormat="1" applyFont="1" applyBorder="1" applyAlignment="1">
      <alignment horizontal="center" wrapText="1"/>
    </xf>
    <xf numFmtId="0" fontId="5" fillId="0" borderId="1" xfId="0" applyFont="1" applyBorder="1" applyAlignment="1">
      <alignment horizontal="center" wrapText="1"/>
    </xf>
    <xf numFmtId="3" fontId="11" fillId="0" borderId="0" xfId="3" applyNumberFormat="1" applyFont="1" applyAlignment="1">
      <alignment horizontal="left" vertical="top" wrapText="1"/>
    </xf>
    <xf numFmtId="3" fontId="3" fillId="0" borderId="2" xfId="6" applyNumberFormat="1" applyFont="1" applyBorder="1" applyAlignment="1">
      <alignment horizontal="center" wrapText="1"/>
    </xf>
    <xf numFmtId="0" fontId="5" fillId="0" borderId="2" xfId="0" applyFont="1" applyBorder="1" applyAlignment="1">
      <alignment wrapText="1"/>
    </xf>
    <xf numFmtId="3" fontId="4" fillId="0" borderId="2" xfId="6" applyNumberFormat="1" applyFont="1" applyBorder="1" applyAlignment="1">
      <alignment horizontal="center" wrapText="1"/>
    </xf>
    <xf numFmtId="0" fontId="5" fillId="0" borderId="2" xfId="0" applyFont="1" applyBorder="1" applyAlignment="1">
      <alignment horizontal="center" wrapText="1"/>
    </xf>
    <xf numFmtId="3" fontId="3" fillId="0" borderId="0" xfId="3" applyNumberFormat="1" applyFont="1" applyAlignment="1">
      <alignment horizontal="left" vertical="top" wrapText="1"/>
    </xf>
    <xf numFmtId="0" fontId="10" fillId="0" borderId="0" xfId="0" applyFont="1" applyAlignment="1">
      <alignment horizontal="left" vertical="top" wrapText="1"/>
    </xf>
    <xf numFmtId="3" fontId="3" fillId="0" borderId="1" xfId="6" applyNumberFormat="1" applyFont="1" applyBorder="1" applyAlignment="1">
      <alignment horizontal="center" wrapText="1"/>
    </xf>
    <xf numFmtId="3" fontId="11" fillId="0" borderId="0" xfId="3" applyNumberFormat="1" applyFont="1" applyAlignment="1" applyProtection="1">
      <alignment horizontal="left" vertical="top" wrapText="1"/>
      <protection locked="0"/>
    </xf>
    <xf numFmtId="0" fontId="5" fillId="0" borderId="0" xfId="0" applyFont="1" applyAlignment="1" applyProtection="1">
      <alignment horizontal="left" vertical="top" wrapText="1"/>
      <protection locked="0"/>
    </xf>
    <xf numFmtId="3" fontId="34" fillId="0" borderId="0" xfId="3" applyNumberFormat="1" applyFont="1" applyAlignment="1" applyProtection="1">
      <alignment vertical="top" wrapText="1"/>
      <protection locked="0"/>
    </xf>
    <xf numFmtId="3" fontId="4" fillId="0" borderId="0" xfId="3" applyNumberFormat="1" applyFont="1" applyFill="1" applyAlignment="1" applyProtection="1">
      <alignment vertical="top" wrapText="1"/>
      <protection locked="0"/>
    </xf>
    <xf numFmtId="3" fontId="6" fillId="0" borderId="0" xfId="6" applyNumberFormat="1" applyFont="1" applyAlignment="1">
      <alignment horizontal="left" vertical="top" wrapText="1"/>
    </xf>
    <xf numFmtId="3" fontId="6" fillId="0" borderId="0" xfId="6" applyNumberFormat="1" applyFont="1" applyAlignment="1">
      <alignment vertical="top" wrapText="1"/>
    </xf>
    <xf numFmtId="0" fontId="7" fillId="0" borderId="0" xfId="42" applyFont="1" applyAlignment="1">
      <alignment horizontal="left" wrapText="1"/>
    </xf>
    <xf numFmtId="3" fontId="6" fillId="2" borderId="0" xfId="6" applyNumberFormat="1" applyFont="1" applyFill="1" applyAlignment="1">
      <alignment horizontal="left" vertical="top" wrapText="1"/>
    </xf>
    <xf numFmtId="3" fontId="20" fillId="0" borderId="0" xfId="42" applyNumberFormat="1" applyFont="1" applyAlignment="1">
      <alignment horizontal="left" vertical="top" wrapText="1"/>
    </xf>
    <xf numFmtId="3" fontId="26" fillId="2" borderId="0" xfId="3" applyNumberFormat="1" applyFont="1" applyFill="1" applyAlignment="1">
      <alignment horizontal="center" wrapText="1"/>
    </xf>
    <xf numFmtId="3" fontId="26" fillId="2" borderId="2" xfId="3" applyNumberFormat="1" applyFont="1" applyFill="1" applyBorder="1" applyAlignment="1">
      <alignment horizontal="center" wrapText="1"/>
    </xf>
    <xf numFmtId="3" fontId="73" fillId="0" borderId="0" xfId="3" applyNumberFormat="1" applyFont="1" applyFill="1" applyAlignment="1">
      <alignment horizontal="left" vertical="top" wrapText="1"/>
    </xf>
    <xf numFmtId="3" fontId="75" fillId="2" borderId="0" xfId="3" applyNumberFormat="1" applyFont="1" applyFill="1" applyAlignment="1">
      <alignment horizontal="left" vertical="top" wrapText="1"/>
    </xf>
    <xf numFmtId="3" fontId="37" fillId="2" borderId="0" xfId="3" applyNumberFormat="1" applyFont="1" applyFill="1" applyAlignment="1">
      <alignment horizontal="left" vertical="top" wrapText="1"/>
    </xf>
    <xf numFmtId="0" fontId="3" fillId="0" borderId="2" xfId="6" applyFont="1" applyBorder="1" applyAlignment="1">
      <alignment horizontal="center" wrapText="1"/>
    </xf>
    <xf numFmtId="3" fontId="6" fillId="0" borderId="0" xfId="3" applyNumberFormat="1" applyFont="1" applyAlignment="1">
      <alignment horizontal="left" vertical="top" wrapText="1"/>
    </xf>
    <xf numFmtId="0" fontId="6" fillId="0" borderId="0" xfId="3" applyFont="1" applyAlignment="1">
      <alignment horizontal="center" vertical="top" wrapText="1"/>
    </xf>
    <xf numFmtId="3" fontId="29" fillId="0" borderId="1" xfId="5" applyNumberFormat="1" applyFont="1" applyBorder="1" applyAlignment="1">
      <alignment horizontal="left" vertical="top" wrapText="1"/>
    </xf>
    <xf numFmtId="3" fontId="4" fillId="0" borderId="1" xfId="5" applyNumberFormat="1" applyFont="1" applyBorder="1" applyAlignment="1">
      <alignment horizontal="left" vertical="top" wrapText="1"/>
    </xf>
    <xf numFmtId="3" fontId="3" fillId="0" borderId="2" xfId="5" applyNumberFormat="1" applyFont="1" applyBorder="1" applyAlignment="1">
      <alignment horizontal="center" wrapText="1"/>
    </xf>
    <xf numFmtId="3" fontId="26" fillId="0" borderId="2" xfId="5" applyNumberFormat="1" applyFont="1" applyBorder="1" applyAlignment="1">
      <alignment horizontal="center" wrapText="1"/>
    </xf>
    <xf numFmtId="3" fontId="7" fillId="15" borderId="3" xfId="5" applyNumberFormat="1" applyFont="1" applyFill="1" applyBorder="1" applyAlignment="1">
      <alignment horizontal="center" vertical="top"/>
    </xf>
    <xf numFmtId="3" fontId="6" fillId="0" borderId="0" xfId="5" applyNumberFormat="1" applyFont="1" applyAlignment="1">
      <alignment horizontal="center"/>
    </xf>
    <xf numFmtId="3" fontId="4" fillId="0" borderId="0" xfId="5" applyNumberFormat="1" applyFont="1" applyAlignment="1">
      <alignment horizontal="center" vertical="top"/>
    </xf>
    <xf numFmtId="3" fontId="92" fillId="0" borderId="0" xfId="5" applyNumberFormat="1" applyFont="1" applyAlignment="1">
      <alignment horizontal="left" vertical="top" wrapText="1"/>
    </xf>
    <xf numFmtId="0" fontId="16" fillId="0" borderId="0" xfId="5" applyFont="1" applyAlignment="1">
      <alignment horizontal="left" vertical="top" wrapText="1"/>
    </xf>
    <xf numFmtId="3" fontId="92" fillId="0" borderId="5" xfId="5" applyNumberFormat="1" applyFont="1" applyBorder="1" applyAlignment="1">
      <alignment horizontal="left" vertical="top" wrapText="1"/>
    </xf>
    <xf numFmtId="3" fontId="92" fillId="0" borderId="3" xfId="5" applyNumberFormat="1" applyFont="1" applyBorder="1" applyAlignment="1">
      <alignment horizontal="left" vertical="top" wrapText="1"/>
    </xf>
    <xf numFmtId="3" fontId="92" fillId="0" borderId="8" xfId="5" applyNumberFormat="1" applyFont="1" applyBorder="1" applyAlignment="1">
      <alignment horizontal="right" wrapText="1"/>
    </xf>
    <xf numFmtId="3" fontId="92" fillId="0" borderId="1" xfId="5" applyNumberFormat="1" applyFont="1" applyBorder="1" applyAlignment="1">
      <alignment horizontal="right" wrapText="1"/>
    </xf>
    <xf numFmtId="3" fontId="92" fillId="0" borderId="2" xfId="5" applyNumberFormat="1" applyFont="1" applyBorder="1" applyAlignment="1">
      <alignment horizontal="right" wrapText="1"/>
    </xf>
    <xf numFmtId="3" fontId="7" fillId="4" borderId="3" xfId="5" applyNumberFormat="1" applyFont="1" applyFill="1" applyBorder="1" applyAlignment="1" applyProtection="1">
      <alignment horizontal="center" vertical="top"/>
      <protection locked="0"/>
    </xf>
    <xf numFmtId="3" fontId="92" fillId="0" borderId="0" xfId="5" applyNumberFormat="1" applyFont="1" applyAlignment="1">
      <alignment horizontal="right" wrapText="1"/>
    </xf>
    <xf numFmtId="0" fontId="16" fillId="0" borderId="0" xfId="5" applyFont="1" applyAlignment="1">
      <alignment horizontal="right" wrapText="1"/>
    </xf>
    <xf numFmtId="3" fontId="90" fillId="0" borderId="5" xfId="5" applyNumberFormat="1" applyFont="1" applyBorder="1" applyAlignment="1">
      <alignment horizontal="left" vertical="top" wrapText="1"/>
    </xf>
    <xf numFmtId="3" fontId="90" fillId="0" borderId="3" xfId="5" applyNumberFormat="1" applyFont="1" applyBorder="1" applyAlignment="1">
      <alignment horizontal="left" vertical="top" wrapText="1"/>
    </xf>
    <xf numFmtId="3" fontId="90" fillId="0" borderId="8" xfId="5" applyNumberFormat="1" applyFont="1" applyBorder="1" applyAlignment="1">
      <alignment horizontal="right" wrapText="1"/>
    </xf>
    <xf numFmtId="3" fontId="90" fillId="0" borderId="1" xfId="5" applyNumberFormat="1" applyFont="1" applyBorder="1" applyAlignment="1">
      <alignment horizontal="right" wrapText="1"/>
    </xf>
    <xf numFmtId="3" fontId="90" fillId="0" borderId="2" xfId="5" applyNumberFormat="1" applyFont="1" applyBorder="1" applyAlignment="1">
      <alignment horizontal="right" wrapText="1"/>
    </xf>
    <xf numFmtId="3" fontId="90" fillId="0" borderId="0" xfId="5" applyNumberFormat="1" applyFont="1" applyAlignment="1">
      <alignment horizontal="left" vertical="top" wrapText="1"/>
    </xf>
    <xf numFmtId="0" fontId="10" fillId="0" borderId="0" xfId="5" applyFont="1" applyAlignment="1">
      <alignment horizontal="left" vertical="top" wrapText="1"/>
    </xf>
    <xf numFmtId="3" fontId="11" fillId="2" borderId="0" xfId="3" applyNumberFormat="1" applyFont="1" applyFill="1" applyAlignment="1" applyProtection="1">
      <alignment horizontal="left" vertical="top" wrapText="1"/>
      <protection locked="0"/>
    </xf>
    <xf numFmtId="3" fontId="76" fillId="0" borderId="0" xfId="5" applyNumberFormat="1" applyFont="1" applyAlignment="1">
      <alignment horizontal="center" wrapText="1"/>
    </xf>
    <xf numFmtId="3" fontId="76" fillId="0" borderId="0" xfId="5" applyNumberFormat="1" applyFont="1" applyAlignment="1">
      <alignment horizontal="right" wrapText="1"/>
    </xf>
    <xf numFmtId="3" fontId="76" fillId="0" borderId="2" xfId="5" applyNumberFormat="1" applyFont="1" applyBorder="1" applyAlignment="1">
      <alignment horizontal="center" wrapText="1"/>
    </xf>
    <xf numFmtId="0" fontId="10" fillId="0" borderId="2" xfId="5" applyFont="1" applyBorder="1" applyAlignment="1">
      <alignment wrapText="1"/>
    </xf>
    <xf numFmtId="3" fontId="13" fillId="0" borderId="2" xfId="5" applyNumberFormat="1" applyFont="1" applyBorder="1" applyAlignment="1">
      <alignment horizontal="center" wrapText="1"/>
    </xf>
    <xf numFmtId="0" fontId="16" fillId="0" borderId="2" xfId="5" applyFont="1" applyBorder="1" applyAlignment="1">
      <alignment wrapText="1"/>
    </xf>
    <xf numFmtId="3" fontId="96" fillId="0" borderId="0" xfId="5" applyNumberFormat="1" applyFont="1" applyAlignment="1">
      <alignment wrapText="1"/>
    </xf>
    <xf numFmtId="0" fontId="96" fillId="0" borderId="0" xfId="5" applyFont="1" applyAlignment="1">
      <alignment wrapText="1"/>
    </xf>
    <xf numFmtId="3" fontId="19" fillId="0" borderId="0" xfId="5" applyNumberFormat="1" applyFont="1" applyAlignment="1">
      <alignment wrapText="1"/>
    </xf>
    <xf numFmtId="0" fontId="19" fillId="0" borderId="0" xfId="5" applyFont="1" applyAlignment="1">
      <alignment wrapText="1"/>
    </xf>
    <xf numFmtId="3" fontId="98" fillId="0" borderId="2" xfId="5" applyNumberFormat="1" applyFont="1" applyBorder="1" applyAlignment="1">
      <alignment horizontal="center" wrapText="1"/>
    </xf>
    <xf numFmtId="0" fontId="66" fillId="0" borderId="2" xfId="5" applyFont="1" applyBorder="1" applyAlignment="1">
      <alignment wrapText="1"/>
    </xf>
    <xf numFmtId="3" fontId="4" fillId="0" borderId="0" xfId="5" applyNumberFormat="1" applyFont="1" applyAlignment="1">
      <alignment horizontal="left" wrapText="1"/>
    </xf>
    <xf numFmtId="3" fontId="12" fillId="0" borderId="0" xfId="5" quotePrefix="1" applyNumberFormat="1" applyFont="1" applyAlignment="1">
      <alignment horizontal="left" wrapText="1"/>
    </xf>
    <xf numFmtId="3" fontId="6" fillId="2" borderId="0" xfId="5" applyNumberFormat="1" applyFont="1" applyFill="1" applyAlignment="1">
      <alignment horizontal="left" vertical="top" wrapText="1"/>
    </xf>
    <xf numFmtId="3" fontId="19" fillId="0" borderId="0" xfId="5" applyNumberFormat="1" applyFont="1" applyAlignment="1">
      <alignment horizontal="left" vertical="top" wrapText="1"/>
    </xf>
    <xf numFmtId="3" fontId="6" fillId="0" borderId="0" xfId="5" applyNumberFormat="1" applyFont="1" applyAlignment="1">
      <alignment horizontal="left" vertical="top" wrapText="1"/>
    </xf>
    <xf numFmtId="3" fontId="29" fillId="0" borderId="0" xfId="5" applyNumberFormat="1" applyFont="1" applyAlignment="1">
      <alignment horizontal="left" vertical="top" wrapText="1"/>
    </xf>
    <xf numFmtId="3" fontId="4" fillId="0" borderId="0" xfId="5" applyNumberFormat="1" applyFont="1" applyAlignment="1">
      <alignment horizontal="left" vertical="top" wrapText="1"/>
    </xf>
    <xf numFmtId="3" fontId="19" fillId="0" borderId="0" xfId="5" applyNumberFormat="1" applyFont="1" applyAlignment="1">
      <alignment horizontal="left" wrapText="1"/>
    </xf>
    <xf numFmtId="3" fontId="101" fillId="0" borderId="0" xfId="3" applyNumberFormat="1" applyFont="1" applyAlignment="1">
      <alignment horizontal="left" vertical="top" wrapText="1"/>
    </xf>
    <xf numFmtId="0" fontId="102" fillId="0" borderId="0" xfId="5" applyFont="1" applyAlignment="1">
      <alignment horizontal="left" wrapText="1"/>
    </xf>
    <xf numFmtId="0" fontId="102" fillId="0" borderId="0" xfId="5" applyFont="1" applyAlignment="1">
      <alignment wrapText="1"/>
    </xf>
    <xf numFmtId="3" fontId="12" fillId="0" borderId="0" xfId="6" applyNumberFormat="1" applyFont="1" applyAlignment="1">
      <alignment horizontal="left" vertical="center" wrapText="1"/>
    </xf>
    <xf numFmtId="3" fontId="3" fillId="2" borderId="0" xfId="6" applyNumberFormat="1" applyFont="1" applyFill="1" applyAlignment="1">
      <alignment vertical="center" wrapText="1"/>
    </xf>
    <xf numFmtId="0" fontId="3" fillId="0" borderId="0" xfId="0" applyFont="1" applyAlignment="1">
      <alignment vertical="center" wrapText="1"/>
    </xf>
    <xf numFmtId="3" fontId="76" fillId="2" borderId="0" xfId="6" applyNumberFormat="1" applyFont="1" applyFill="1" applyAlignment="1">
      <alignment horizontal="right" wrapText="1"/>
    </xf>
    <xf numFmtId="0" fontId="76" fillId="0" borderId="2" xfId="6" applyFont="1" applyBorder="1" applyAlignment="1"/>
    <xf numFmtId="0" fontId="14" fillId="2" borderId="0" xfId="7" applyFont="1" applyFill="1" applyAlignment="1">
      <alignment vertical="top" wrapText="1"/>
    </xf>
    <xf numFmtId="0" fontId="13" fillId="0" borderId="0" xfId="7" applyFont="1" applyAlignment="1">
      <alignment horizontal="left" vertical="top" wrapText="1"/>
    </xf>
    <xf numFmtId="3" fontId="3" fillId="2" borderId="0" xfId="6" applyNumberFormat="1" applyFont="1" applyFill="1" applyAlignment="1">
      <alignment horizontal="left" vertical="top" wrapText="1"/>
    </xf>
    <xf numFmtId="3" fontId="13" fillId="0" borderId="0" xfId="6" applyNumberFormat="1" applyFont="1" applyAlignment="1">
      <alignment horizontal="left" vertical="top" wrapText="1"/>
    </xf>
    <xf numFmtId="3" fontId="3" fillId="0" borderId="0" xfId="6" applyNumberFormat="1" applyFont="1" applyAlignment="1">
      <alignment horizontal="left" vertical="top"/>
    </xf>
    <xf numFmtId="0" fontId="3" fillId="0" borderId="0" xfId="6" applyFont="1" applyAlignment="1">
      <alignment horizontal="left" vertical="top" wrapText="1"/>
    </xf>
    <xf numFmtId="3" fontId="3" fillId="0" borderId="3" xfId="46" applyNumberFormat="1" applyFont="1" applyBorder="1" applyAlignment="1">
      <alignment horizontal="left" wrapText="1"/>
    </xf>
    <xf numFmtId="3" fontId="3" fillId="0" borderId="0" xfId="46" applyNumberFormat="1" applyFont="1" applyAlignment="1">
      <alignment horizontal="left" wrapText="1"/>
    </xf>
    <xf numFmtId="0" fontId="3" fillId="0" borderId="0" xfId="7" applyFont="1" applyAlignment="1">
      <alignment horizontal="left" wrapText="1"/>
    </xf>
    <xf numFmtId="3" fontId="3" fillId="0" borderId="0" xfId="7" applyNumberFormat="1" applyFont="1" applyAlignment="1">
      <alignment wrapText="1"/>
    </xf>
    <xf numFmtId="0" fontId="3" fillId="0" borderId="0" xfId="7" applyFont="1" applyAlignment="1">
      <alignment wrapText="1"/>
    </xf>
    <xf numFmtId="0" fontId="3" fillId="0" borderId="0" xfId="7" applyFont="1" applyAlignment="1">
      <alignment vertical="top" wrapText="1"/>
    </xf>
    <xf numFmtId="3" fontId="6" fillId="0" borderId="0" xfId="7" applyNumberFormat="1" applyFont="1" applyAlignment="1">
      <alignment horizontal="left" vertical="top" wrapText="1"/>
    </xf>
    <xf numFmtId="0" fontId="5" fillId="0" borderId="0" xfId="7" applyFont="1" applyAlignment="1">
      <alignment horizontal="left" vertical="top" wrapText="1"/>
    </xf>
    <xf numFmtId="1" fontId="29" fillId="0" borderId="2" xfId="5" quotePrefix="1" applyNumberFormat="1" applyFont="1" applyBorder="1" applyAlignment="1">
      <alignment horizontal="center" wrapText="1"/>
    </xf>
    <xf numFmtId="1" fontId="29" fillId="0" borderId="2" xfId="5" applyNumberFormat="1" applyFont="1" applyBorder="1" applyAlignment="1">
      <alignment wrapText="1"/>
    </xf>
    <xf numFmtId="0" fontId="48" fillId="0" borderId="0" xfId="5" applyFont="1" applyAlignment="1">
      <alignment horizontal="left" wrapText="1"/>
    </xf>
    <xf numFmtId="3" fontId="47" fillId="0" borderId="2" xfId="3" applyNumberFormat="1" applyFont="1" applyBorder="1" applyAlignment="1">
      <alignment horizontal="center" wrapText="1"/>
    </xf>
    <xf numFmtId="1" fontId="4" fillId="0" borderId="2" xfId="5" quotePrefix="1" applyNumberFormat="1" applyFont="1" applyBorder="1" applyAlignment="1">
      <alignment horizontal="center" wrapText="1"/>
    </xf>
    <xf numFmtId="1" fontId="4" fillId="0" borderId="2" xfId="5" applyNumberFormat="1" applyFont="1" applyBorder="1" applyAlignment="1">
      <alignment wrapText="1"/>
    </xf>
    <xf numFmtId="1" fontId="3" fillId="0" borderId="2" xfId="5" quotePrefix="1" applyNumberFormat="1" applyFont="1" applyBorder="1" applyAlignment="1">
      <alignment horizontal="center" wrapText="1"/>
    </xf>
    <xf numFmtId="1" fontId="26" fillId="0" borderId="2" xfId="5" applyNumberFormat="1" applyFont="1" applyBorder="1" applyAlignment="1">
      <alignment wrapText="1"/>
    </xf>
    <xf numFmtId="1" fontId="26" fillId="0" borderId="2" xfId="5" quotePrefix="1" applyNumberFormat="1" applyFont="1" applyBorder="1" applyAlignment="1">
      <alignment horizontal="center" wrapText="1"/>
    </xf>
    <xf numFmtId="1" fontId="3" fillId="0" borderId="2" xfId="5" applyNumberFormat="1" applyFont="1" applyBorder="1" applyAlignment="1">
      <alignment wrapText="1"/>
    </xf>
    <xf numFmtId="0" fontId="4" fillId="0" borderId="2" xfId="5" quotePrefix="1" applyFont="1" applyBorder="1" applyAlignment="1">
      <alignment horizontal="center" wrapText="1"/>
    </xf>
    <xf numFmtId="0" fontId="4" fillId="0" borderId="2" xfId="5" applyFont="1" applyBorder="1" applyAlignment="1">
      <alignment wrapText="1"/>
    </xf>
    <xf numFmtId="0" fontId="11" fillId="0" borderId="2" xfId="5" quotePrefix="1" applyFont="1" applyBorder="1" applyAlignment="1">
      <alignment horizontal="center" wrapText="1"/>
    </xf>
    <xf numFmtId="0" fontId="6" fillId="0" borderId="2" xfId="5" applyFont="1" applyBorder="1" applyAlignment="1">
      <alignment wrapText="1"/>
    </xf>
    <xf numFmtId="3" fontId="3" fillId="0" borderId="0" xfId="17" applyNumberFormat="1" applyFont="1" applyAlignment="1">
      <alignment horizontal="left" vertical="top" wrapText="1"/>
    </xf>
    <xf numFmtId="3" fontId="6" fillId="0" borderId="0" xfId="17" applyNumberFormat="1" applyFont="1" applyAlignment="1">
      <alignment vertical="top" wrapText="1"/>
    </xf>
    <xf numFmtId="3" fontId="6" fillId="0" borderId="0" xfId="17" applyNumberFormat="1" applyFont="1" applyAlignment="1">
      <alignment vertical="top"/>
    </xf>
    <xf numFmtId="3" fontId="139" fillId="0" borderId="2" xfId="7" quotePrefix="1" applyNumberFormat="1" applyFont="1" applyBorder="1" applyAlignment="1">
      <alignment horizontal="center" wrapText="1"/>
    </xf>
    <xf numFmtId="0" fontId="139" fillId="0" borderId="2" xfId="7" applyFont="1" applyBorder="1" applyAlignment="1">
      <alignment horizontal="center" wrapText="1"/>
    </xf>
    <xf numFmtId="0" fontId="139" fillId="0" borderId="2" xfId="7" applyFont="1" applyBorder="1" applyAlignment="1">
      <alignment wrapText="1"/>
    </xf>
    <xf numFmtId="0" fontId="5" fillId="0" borderId="0" xfId="7" applyFont="1" applyAlignment="1">
      <alignment horizontal="left" wrapText="1"/>
    </xf>
    <xf numFmtId="0" fontId="5" fillId="0" borderId="0" xfId="7" applyFont="1" applyAlignment="1">
      <alignment wrapText="1"/>
    </xf>
    <xf numFmtId="0" fontId="104" fillId="2" borderId="0" xfId="5" applyFont="1" applyFill="1" applyAlignment="1">
      <alignment horizontal="left" wrapText="1"/>
    </xf>
    <xf numFmtId="0" fontId="104" fillId="2" borderId="2" xfId="5" applyFont="1" applyFill="1" applyBorder="1" applyAlignment="1">
      <alignment horizontal="left" wrapText="1"/>
    </xf>
    <xf numFmtId="3" fontId="104" fillId="2" borderId="0" xfId="5" applyNumberFormat="1" applyFont="1" applyFill="1" applyAlignment="1">
      <alignment horizontal="left" wrapText="1"/>
    </xf>
    <xf numFmtId="3" fontId="104" fillId="2" borderId="2" xfId="5" applyNumberFormat="1" applyFont="1" applyFill="1" applyBorder="1" applyAlignment="1">
      <alignment horizontal="left" wrapText="1"/>
    </xf>
    <xf numFmtId="3" fontId="104" fillId="2" borderId="2" xfId="5" applyNumberFormat="1" applyFont="1" applyFill="1" applyBorder="1" applyAlignment="1">
      <alignment horizontal="center" wrapText="1"/>
    </xf>
    <xf numFmtId="0" fontId="104" fillId="2" borderId="2" xfId="5" applyFont="1" applyFill="1" applyBorder="1" applyAlignment="1">
      <alignment horizontal="center" wrapText="1"/>
    </xf>
    <xf numFmtId="3" fontId="3" fillId="2" borderId="0" xfId="5" applyNumberFormat="1" applyFont="1" applyFill="1" applyAlignment="1">
      <alignment vertical="top" wrapText="1"/>
    </xf>
    <xf numFmtId="0" fontId="3" fillId="0" borderId="0" xfId="5" applyFont="1" applyAlignment="1">
      <alignment wrapText="1"/>
    </xf>
    <xf numFmtId="0" fontId="104" fillId="0" borderId="0" xfId="5" applyFont="1" applyAlignment="1">
      <alignment horizontal="left" wrapText="1"/>
    </xf>
    <xf numFmtId="0" fontId="3" fillId="0" borderId="2" xfId="5" applyFont="1" applyBorder="1" applyAlignment="1">
      <alignment horizontal="left" wrapText="1"/>
    </xf>
    <xf numFmtId="0" fontId="104" fillId="0" borderId="2" xfId="5" applyFont="1" applyBorder="1" applyAlignment="1">
      <alignment horizontal="center" wrapText="1"/>
    </xf>
    <xf numFmtId="3" fontId="13" fillId="0" borderId="0" xfId="0" applyNumberFormat="1" applyFont="1" applyAlignment="1">
      <alignment horizontal="left" wrapText="1"/>
    </xf>
    <xf numFmtId="3" fontId="12" fillId="0" borderId="0" xfId="0" quotePrefix="1" applyNumberFormat="1" applyFont="1" applyAlignment="1">
      <alignment horizontal="left" wrapText="1"/>
    </xf>
    <xf numFmtId="3" fontId="4" fillId="0" borderId="0" xfId="0" applyNumberFormat="1" applyFont="1" applyAlignment="1">
      <alignment horizontal="left" vertical="top" wrapText="1"/>
    </xf>
    <xf numFmtId="3" fontId="11" fillId="0" borderId="0" xfId="0" applyNumberFormat="1" applyFont="1" applyAlignment="1">
      <alignment horizontal="left" vertical="top" wrapText="1"/>
    </xf>
    <xf numFmtId="3" fontId="3" fillId="0" borderId="2" xfId="0" quotePrefix="1" applyNumberFormat="1" applyFont="1" applyBorder="1" applyAlignment="1">
      <alignment horizontal="center" wrapText="1"/>
    </xf>
    <xf numFmtId="0" fontId="3" fillId="0" borderId="2" xfId="0" applyFont="1" applyBorder="1" applyAlignment="1">
      <alignment wrapText="1"/>
    </xf>
    <xf numFmtId="3" fontId="4" fillId="0" borderId="2" xfId="0" quotePrefix="1" applyNumberFormat="1" applyFont="1" applyBorder="1" applyAlignment="1">
      <alignment horizontal="center" wrapText="1"/>
    </xf>
    <xf numFmtId="0" fontId="4" fillId="0" borderId="2" xfId="0" applyFont="1" applyBorder="1" applyAlignment="1">
      <alignment wrapText="1"/>
    </xf>
    <xf numFmtId="3" fontId="12" fillId="0" borderId="0" xfId="0" applyNumberFormat="1" applyFont="1" applyAlignment="1">
      <alignment wrapText="1"/>
    </xf>
    <xf numFmtId="3" fontId="12" fillId="0" borderId="0" xfId="0" applyNumberFormat="1" applyFont="1" applyAlignment="1">
      <alignment vertical="top" wrapText="1"/>
    </xf>
    <xf numFmtId="3" fontId="214" fillId="0" borderId="2" xfId="0" quotePrefix="1" applyNumberFormat="1" applyFont="1" applyBorder="1" applyAlignment="1">
      <alignment horizontal="center" wrapText="1"/>
    </xf>
    <xf numFmtId="0" fontId="214" fillId="0" borderId="2" xfId="0" applyFont="1" applyBorder="1" applyAlignment="1">
      <alignment wrapText="1"/>
    </xf>
    <xf numFmtId="0" fontId="10" fillId="0" borderId="0" xfId="0" applyFont="1" applyAlignment="1">
      <alignment horizontal="left" wrapText="1"/>
    </xf>
    <xf numFmtId="3" fontId="6" fillId="0" borderId="0" xfId="0" quotePrefix="1" applyNumberFormat="1" applyFont="1" applyAlignment="1">
      <alignment horizontal="left" wrapText="1"/>
    </xf>
    <xf numFmtId="0" fontId="16" fillId="0" borderId="0" xfId="0" applyFont="1" applyAlignment="1">
      <alignment horizontal="left" wrapText="1"/>
    </xf>
    <xf numFmtId="0" fontId="16" fillId="0" borderId="0" xfId="0" applyFont="1" applyAlignment="1">
      <alignment wrapText="1"/>
    </xf>
    <xf numFmtId="3" fontId="3" fillId="0" borderId="2" xfId="0" applyNumberFormat="1" applyFont="1" applyBorder="1" applyAlignment="1">
      <alignment horizontal="center" wrapText="1"/>
    </xf>
    <xf numFmtId="0" fontId="3" fillId="0" borderId="2" xfId="0" applyFont="1" applyBorder="1" applyAlignment="1">
      <alignment horizontal="center" wrapText="1"/>
    </xf>
    <xf numFmtId="3" fontId="4" fillId="0" borderId="0" xfId="0" quotePrefix="1" applyNumberFormat="1" applyFont="1" applyAlignment="1">
      <alignment horizontal="left" wrapText="1"/>
    </xf>
    <xf numFmtId="3" fontId="12" fillId="0" borderId="0" xfId="0" applyNumberFormat="1" applyFont="1" applyAlignment="1">
      <alignment horizontal="left" wrapText="1"/>
    </xf>
    <xf numFmtId="0" fontId="3" fillId="0" borderId="0" xfId="0" applyFont="1" applyAlignment="1">
      <alignment horizontal="left" wrapText="1"/>
    </xf>
    <xf numFmtId="0" fontId="3" fillId="0" borderId="0" xfId="0" applyFont="1" applyAlignment="1">
      <alignment wrapText="1"/>
    </xf>
    <xf numFmtId="3" fontId="6" fillId="0" borderId="0" xfId="0" applyNumberFormat="1" applyFont="1" applyAlignment="1">
      <alignment horizontal="left" wrapText="1"/>
    </xf>
    <xf numFmtId="3" fontId="11" fillId="0" borderId="0" xfId="3" applyNumberFormat="1" applyFont="1" applyFill="1" applyAlignment="1">
      <alignment vertical="top" wrapText="1"/>
    </xf>
    <xf numFmtId="0" fontId="5" fillId="0" borderId="0" xfId="0" applyFont="1" applyFill="1" applyAlignment="1">
      <alignment wrapText="1"/>
    </xf>
    <xf numFmtId="49" fontId="106" fillId="0" borderId="0" xfId="20" applyNumberFormat="1" applyFont="1" applyAlignment="1">
      <alignment horizontal="center" vertical="center" wrapText="1"/>
    </xf>
    <xf numFmtId="49" fontId="106" fillId="0" borderId="2" xfId="20" applyNumberFormat="1" applyFont="1" applyBorder="1" applyAlignment="1">
      <alignment horizontal="center" vertical="center" wrapText="1"/>
    </xf>
    <xf numFmtId="0" fontId="106" fillId="0" borderId="0" xfId="44" applyFont="1" applyAlignment="1">
      <alignment horizontal="center" vertical="center" wrapText="1"/>
    </xf>
    <xf numFmtId="0" fontId="106" fillId="0" borderId="2" xfId="44" applyFont="1" applyBorder="1" applyAlignment="1">
      <alignment horizontal="center" vertical="center" wrapText="1"/>
    </xf>
    <xf numFmtId="0" fontId="106" fillId="0" borderId="0" xfId="0" applyFont="1" applyAlignment="1">
      <alignment horizontal="center" vertical="center" wrapText="1"/>
    </xf>
    <xf numFmtId="0" fontId="106" fillId="0" borderId="2" xfId="0" applyFont="1" applyBorder="1" applyAlignment="1">
      <alignment horizontal="center" vertical="center" wrapText="1"/>
    </xf>
    <xf numFmtId="49" fontId="106" fillId="0" borderId="1" xfId="20" applyNumberFormat="1" applyFont="1" applyBorder="1" applyAlignment="1">
      <alignment horizontal="center" vertical="center" wrapText="1"/>
    </xf>
    <xf numFmtId="0" fontId="218" fillId="0" borderId="0" xfId="0" applyFont="1" applyAlignment="1">
      <alignment horizontal="center" vertical="center" wrapText="1"/>
    </xf>
    <xf numFmtId="0" fontId="218" fillId="0" borderId="2" xfId="0" applyFont="1" applyBorder="1" applyAlignment="1">
      <alignment horizontal="center" vertical="center" wrapText="1"/>
    </xf>
    <xf numFmtId="0" fontId="13" fillId="0" borderId="0" xfId="20" applyFont="1" applyBorder="1" applyAlignment="1">
      <alignment horizontal="center" wrapText="1"/>
    </xf>
    <xf numFmtId="0" fontId="13" fillId="0" borderId="2" xfId="20" applyFont="1" applyBorder="1" applyAlignment="1">
      <alignment horizontal="center" wrapText="1"/>
    </xf>
    <xf numFmtId="0" fontId="196" fillId="0" borderId="0" xfId="20" applyFont="1" applyBorder="1" applyAlignment="1">
      <alignment horizontal="center" wrapText="1"/>
    </xf>
    <xf numFmtId="0" fontId="196" fillId="0" borderId="2" xfId="20" applyFont="1" applyBorder="1" applyAlignment="1">
      <alignment horizontal="center" wrapText="1"/>
    </xf>
    <xf numFmtId="49" fontId="217" fillId="0" borderId="1" xfId="20" applyNumberFormat="1" applyFont="1" applyBorder="1" applyAlignment="1">
      <alignment horizontal="center" vertical="center" wrapText="1"/>
    </xf>
    <xf numFmtId="0" fontId="217" fillId="0" borderId="0" xfId="44" applyFont="1" applyAlignment="1">
      <alignment horizontal="center" vertical="center" wrapText="1"/>
    </xf>
    <xf numFmtId="0" fontId="217" fillId="0" borderId="2" xfId="44" applyFont="1" applyBorder="1" applyAlignment="1">
      <alignment horizontal="center" vertical="center" wrapText="1"/>
    </xf>
    <xf numFmtId="49" fontId="218" fillId="0" borderId="0" xfId="20" applyNumberFormat="1" applyFont="1" applyBorder="1" applyAlignment="1">
      <alignment horizontal="center" vertical="center" wrapText="1"/>
    </xf>
    <xf numFmtId="49" fontId="218" fillId="0" borderId="2" xfId="20" applyNumberFormat="1" applyFont="1" applyBorder="1" applyAlignment="1">
      <alignment horizontal="center" vertical="center" wrapText="1"/>
    </xf>
    <xf numFmtId="0" fontId="218" fillId="0" borderId="0" xfId="44" applyFont="1" applyAlignment="1">
      <alignment horizontal="center" vertical="center" wrapText="1"/>
    </xf>
    <xf numFmtId="0" fontId="218" fillId="0" borderId="2" xfId="44" applyFont="1" applyBorder="1" applyAlignment="1">
      <alignment horizontal="center" vertical="center" wrapText="1"/>
    </xf>
    <xf numFmtId="49" fontId="218" fillId="0" borderId="1" xfId="20" applyNumberFormat="1" applyFont="1" applyBorder="1" applyAlignment="1">
      <alignment horizontal="center" vertical="center" wrapText="1"/>
    </xf>
    <xf numFmtId="0" fontId="4" fillId="0" borderId="0" xfId="49" applyFont="1" applyAlignment="1">
      <alignment horizontal="center" wrapText="1"/>
    </xf>
    <xf numFmtId="0" fontId="4" fillId="0" borderId="2" xfId="49" applyFont="1" applyBorder="1" applyAlignment="1">
      <alignment horizontal="center" wrapText="1"/>
    </xf>
    <xf numFmtId="0" fontId="4" fillId="0" borderId="0" xfId="20" applyFont="1" applyBorder="1" applyAlignment="1">
      <alignment horizontal="center" vertical="center" wrapText="1"/>
    </xf>
    <xf numFmtId="0" fontId="4" fillId="0" borderId="2" xfId="20" applyFont="1" applyBorder="1" applyAlignment="1">
      <alignment horizontal="center" vertical="center" wrapText="1"/>
    </xf>
    <xf numFmtId="0" fontId="4" fillId="0" borderId="1" xfId="21" applyFont="1" applyBorder="1" applyAlignment="1">
      <alignment horizontal="center" vertical="center"/>
    </xf>
    <xf numFmtId="0" fontId="4" fillId="0" borderId="0" xfId="21" applyFont="1" applyAlignment="1">
      <alignment horizontal="center" vertical="center"/>
    </xf>
    <xf numFmtId="0" fontId="4" fillId="0" borderId="2" xfId="21" applyFont="1" applyBorder="1" applyAlignment="1">
      <alignment horizontal="center" vertical="center"/>
    </xf>
    <xf numFmtId="0" fontId="4" fillId="0" borderId="0" xfId="21" applyFont="1" applyAlignment="1">
      <alignment horizontal="center" vertical="center" wrapText="1"/>
    </xf>
    <xf numFmtId="0" fontId="4" fillId="0" borderId="2" xfId="21" applyFont="1" applyBorder="1" applyAlignment="1">
      <alignment horizontal="center" vertical="center" wrapText="1"/>
    </xf>
    <xf numFmtId="0" fontId="40" fillId="0" borderId="1" xfId="21" applyFont="1" applyBorder="1" applyAlignment="1">
      <alignment horizontal="center" vertical="center"/>
    </xf>
    <xf numFmtId="0" fontId="28" fillId="0" borderId="0" xfId="0" applyFont="1" applyAlignment="1">
      <alignment horizontal="left" vertical="center" wrapText="1"/>
    </xf>
    <xf numFmtId="0" fontId="28" fillId="0" borderId="0" xfId="49" applyFont="1" applyAlignment="1">
      <alignment horizontal="center" wrapText="1"/>
    </xf>
    <xf numFmtId="0" fontId="28" fillId="0" borderId="2" xfId="49" applyFont="1" applyBorder="1" applyAlignment="1">
      <alignment horizontal="center" wrapText="1"/>
    </xf>
    <xf numFmtId="0" fontId="28" fillId="0" borderId="0" xfId="20" applyFont="1" applyBorder="1" applyAlignment="1">
      <alignment horizontal="center" vertical="center" wrapText="1"/>
    </xf>
    <xf numFmtId="0" fontId="28" fillId="0" borderId="2" xfId="20" applyFont="1" applyBorder="1" applyAlignment="1">
      <alignment horizontal="center" vertical="center" wrapText="1"/>
    </xf>
    <xf numFmtId="0" fontId="28" fillId="0" borderId="1" xfId="21" applyFont="1" applyBorder="1" applyAlignment="1">
      <alignment horizontal="center" vertical="center"/>
    </xf>
    <xf numFmtId="0" fontId="28" fillId="0" borderId="0" xfId="21" applyFont="1" applyAlignment="1">
      <alignment horizontal="center" vertical="center"/>
    </xf>
    <xf numFmtId="0" fontId="28" fillId="0" borderId="2" xfId="21" applyFont="1" applyBorder="1" applyAlignment="1">
      <alignment horizontal="center" vertical="center"/>
    </xf>
    <xf numFmtId="0" fontId="28" fillId="0" borderId="0" xfId="21" applyFont="1" applyAlignment="1">
      <alignment horizontal="center" vertical="center" wrapText="1"/>
    </xf>
    <xf numFmtId="0" fontId="28" fillId="0" borderId="2" xfId="21" applyFont="1" applyBorder="1" applyAlignment="1">
      <alignment horizontal="center" vertical="center" wrapText="1"/>
    </xf>
    <xf numFmtId="0" fontId="199" fillId="0" borderId="1" xfId="21" applyFont="1" applyBorder="1" applyAlignment="1">
      <alignment horizontal="center" vertical="center"/>
    </xf>
    <xf numFmtId="0" fontId="212" fillId="0" borderId="1" xfId="49" applyFont="1" applyBorder="1" applyAlignment="1">
      <alignment horizontal="left" vertical="center" wrapText="1"/>
    </xf>
    <xf numFmtId="0" fontId="4" fillId="0" borderId="1" xfId="49" applyFont="1" applyBorder="1" applyAlignment="1">
      <alignment horizontal="left" vertical="center" wrapText="1"/>
    </xf>
    <xf numFmtId="0" fontId="202" fillId="0" borderId="0" xfId="0" applyFont="1" applyAlignment="1">
      <alignment horizontal="left" vertical="top" wrapText="1"/>
    </xf>
  </cellXfs>
  <cellStyles count="50">
    <cellStyle name="=C:\WINNT35\SYSTEM32\COMMAND.COM" xfId="4" xr:uid="{C0D76C0C-ADE5-488C-8274-3E62E4667636}"/>
    <cellStyle name="=C:\WINNT35\SYSTEM32\COMMAND.COM 2" xfId="3" xr:uid="{B934111B-DAAC-4A75-8841-CB054DE1A166}"/>
    <cellStyle name="=C:\WINNT35\SYSTEM32\COMMAND.COM 2 2" xfId="15" xr:uid="{7F9C928B-F36D-41EA-B26E-E2E01EC701FE}"/>
    <cellStyle name="=C:\WINNT35\SYSTEM32\COMMAND.COM 2 2 2" xfId="17" xr:uid="{1B213B17-DE90-4256-9FFE-B9018F043D68}"/>
    <cellStyle name="Comma" xfId="48" builtinId="3"/>
    <cellStyle name="Comma 10 2 2" xfId="25" xr:uid="{3816D879-089A-46CF-82F7-B6EBAEDC44B3}"/>
    <cellStyle name="Comma 2" xfId="18" xr:uid="{2AC56ECB-F8F4-4BB3-8E24-A55B29A741A3}"/>
    <cellStyle name="Comma 2 2" xfId="32" xr:uid="{990A4497-5567-42FC-84D7-A9DAC9745268}"/>
    <cellStyle name="Comma 3" xfId="29" xr:uid="{8D8DFFDA-B12D-40CD-89BE-B44964C47E82}"/>
    <cellStyle name="Comma 4" xfId="45" xr:uid="{AE31625D-626A-4EB4-82EF-3585A50459AE}"/>
    <cellStyle name="Comma 5 2" xfId="43" xr:uid="{2470DF9F-85A7-4F84-B154-FB927C6757CB}"/>
    <cellStyle name="Currency 2" xfId="27" xr:uid="{DA8A96C3-7829-4B32-921D-FDF5A1962BE7}"/>
    <cellStyle name="Currency 2 2" xfId="34" xr:uid="{1E1AC2A6-FEAF-4FB4-9E9F-9E0D7C7F35F2}"/>
    <cellStyle name="Hyperlink" xfId="22" builtinId="8"/>
    <cellStyle name="Normal" xfId="0" builtinId="0"/>
    <cellStyle name="Normal 12 2" xfId="38" xr:uid="{E753856E-796B-4BFC-93B8-DCA252C93847}"/>
    <cellStyle name="Normal 19" xfId="42" xr:uid="{6D051242-F74E-4A15-AE61-EC4484BB75EE}"/>
    <cellStyle name="Normal 2" xfId="5" xr:uid="{5DE2086C-27B5-4777-A088-4F48AE540E96}"/>
    <cellStyle name="Normal 2 10 2" xfId="6" xr:uid="{76D8B657-0A3C-4B5A-A32F-5F5EBD1C0C84}"/>
    <cellStyle name="Normal 2 10 3" xfId="26" xr:uid="{BD7EC77F-4DDB-49F0-B234-0C159A9B8576}"/>
    <cellStyle name="Normal 2 2" xfId="28" xr:uid="{D352E8CC-8367-41AC-9D70-AD48E7B7EA89}"/>
    <cellStyle name="Normal 2 2 2" xfId="19" xr:uid="{9B1360A1-DE78-472C-A1D9-CE0C1CFBB8AB}"/>
    <cellStyle name="Normal 2 2 2 2" xfId="49" xr:uid="{94D3E5C2-6B55-4CB0-BD9C-8924AACF1B31}"/>
    <cellStyle name="Normal 2 2 2 4" xfId="7" xr:uid="{D04CBD05-DE57-4384-9AEC-6EB2CF141A56}"/>
    <cellStyle name="Normal 2 3" xfId="41" xr:uid="{44D54037-015F-45E5-BB2E-0A263A54CD37}"/>
    <cellStyle name="Normal 2 3 2" xfId="8" xr:uid="{C1C7C9EA-34AC-4E0B-87F0-9E0E5FCDE330}"/>
    <cellStyle name="Normal 2 5 2 2" xfId="44" xr:uid="{4740A61A-5CE1-4451-8F00-2AE76832A1FF}"/>
    <cellStyle name="Normal 2 6 3" xfId="11" xr:uid="{0E53E8DB-9BAB-425C-BA5B-92B76E3FF4AF}"/>
    <cellStyle name="Normal 2_~0149226 2" xfId="21" xr:uid="{54F2765B-F1C0-406A-A5D6-A7B5B5E8B7DF}"/>
    <cellStyle name="Normal 3" xfId="9" xr:uid="{3B40CB59-1C4E-4F3E-8EE0-7FF4244967C2}"/>
    <cellStyle name="Normal 3 17" xfId="46" xr:uid="{87064FC6-35F1-41D6-980C-706CDF817129}"/>
    <cellStyle name="Normal 3 2" xfId="33" xr:uid="{DD4E55D1-6806-4CA1-8505-BDC9C201EAD6}"/>
    <cellStyle name="Normal 4" xfId="12" xr:uid="{302E252A-D5A6-4D43-9505-AF11202581FD}"/>
    <cellStyle name="Normal 5 28" xfId="24" xr:uid="{82FDA13F-FE95-4E8A-99C7-59DC4D8BD4E5}"/>
    <cellStyle name="Normal 562 2" xfId="13" xr:uid="{C8CF2860-1994-41DC-BB78-343785D08EA5}"/>
    <cellStyle name="Normal 61" xfId="31" xr:uid="{2769CCB4-170A-4058-BCF9-2ED0644E2D6F}"/>
    <cellStyle name="Normal 9" xfId="20" xr:uid="{CC6F3026-B328-48FA-8406-6C8B12AF5284}"/>
    <cellStyle name="Normal_2-Magnus-080204 Nordea table 2" xfId="14" xr:uid="{40158EDF-69A5-46AF-BA34-B2E452E90505}"/>
    <cellStyle name="Percent" xfId="1" builtinId="5"/>
    <cellStyle name="Percent 10" xfId="30" xr:uid="{8F83FDEC-598C-44F5-B6BD-2B5669822AD0}"/>
    <cellStyle name="Percent 10 2" xfId="40" xr:uid="{EC22C3ED-AAA9-48A8-B958-D3F481C8D1F4}"/>
    <cellStyle name="Percent 2" xfId="10" xr:uid="{727602C4-DC49-4E13-AABD-70F7A67866DC}"/>
    <cellStyle name="Percent 2 2 2" xfId="37" xr:uid="{B592A733-5F79-4818-B494-A07CD75EFEAF}"/>
    <cellStyle name="Percent 2 7" xfId="47" xr:uid="{1F585C58-B0D1-445A-B55A-C92CFD7A9ED9}"/>
    <cellStyle name="Percent 3" xfId="16" xr:uid="{66824829-E2DD-4D97-9CD7-5FC979F475F8}"/>
    <cellStyle name="Percent 3 2" xfId="35" xr:uid="{D33E64DD-DEE1-4584-AA03-A6E9716E829A}"/>
    <cellStyle name="Percent 3 3" xfId="36" xr:uid="{BFB7C8BA-4CFE-4C17-AB5A-C997066BE840}"/>
    <cellStyle name="Percent 4" xfId="39" xr:uid="{319A7275-7A0C-4107-A08E-368322400995}"/>
    <cellStyle name="Tusental 2" xfId="2" xr:uid="{C4F52DE7-E920-446F-9CCD-76255CBF8A58}"/>
    <cellStyle name="Tusental 3 2" xfId="23" xr:uid="{D796ABEF-224C-4F98-99F8-BA777C8E6D86}"/>
  </cellStyles>
  <dxfs count="24">
    <dxf>
      <fill>
        <patternFill>
          <bgColor rgb="FF92D050"/>
        </patternFill>
      </fill>
    </dxf>
    <dxf>
      <fill>
        <patternFill>
          <bgColor rgb="FF92D050"/>
        </patternFill>
      </fill>
    </dxf>
    <dxf>
      <fill>
        <patternFill>
          <bgColor rgb="FF92D050"/>
        </patternFill>
      </fill>
    </dxf>
    <dxf>
      <fill>
        <patternFill>
          <bgColor rgb="FF92D050"/>
        </patternFill>
      </fill>
    </dxf>
    <dxf>
      <font>
        <color rgb="FFFF0000"/>
      </font>
      <fill>
        <patternFill>
          <bgColor theme="7" tint="-9.9948118533890809E-2"/>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s>
  <tableStyles count="0" defaultTableStyle="TableStyleMedium2" defaultPivotStyle="PivotStyleLight16"/>
  <colors>
    <mruColors>
      <color rgb="FF99CCFF"/>
      <color rgb="FF70A8DA"/>
      <color rgb="FF000099"/>
      <color rgb="FF003399"/>
      <color rgb="FFFFFF99"/>
      <color rgb="FF66CCFF"/>
      <color rgb="FFEAEAEA"/>
      <color rgb="FF00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6.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externalLink" Target="externalLinks/externalLink1.xml"/><Relationship Id="rId133" Type="http://schemas.openxmlformats.org/officeDocument/2006/relationships/externalLink" Target="externalLinks/externalLink22.xml"/><Relationship Id="rId138" Type="http://schemas.openxmlformats.org/officeDocument/2006/relationships/externalLink" Target="externalLinks/externalLink27.xml"/><Relationship Id="rId154" Type="http://schemas.openxmlformats.org/officeDocument/2006/relationships/theme" Target="theme/theme1.xml"/><Relationship Id="rId159" Type="http://schemas.openxmlformats.org/officeDocument/2006/relationships/customXml" Target="../customXml/item1.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externalLink" Target="externalLinks/externalLink12.xml"/><Relationship Id="rId128" Type="http://schemas.openxmlformats.org/officeDocument/2006/relationships/externalLink" Target="externalLinks/externalLink17.xml"/><Relationship Id="rId144" Type="http://schemas.openxmlformats.org/officeDocument/2006/relationships/externalLink" Target="externalLinks/externalLink33.xml"/><Relationship Id="rId149" Type="http://schemas.openxmlformats.org/officeDocument/2006/relationships/externalLink" Target="externalLinks/externalLink38.xml"/><Relationship Id="rId5" Type="http://schemas.openxmlformats.org/officeDocument/2006/relationships/worksheet" Target="worksheets/sheet5.xml"/><Relationship Id="rId90" Type="http://schemas.openxmlformats.org/officeDocument/2006/relationships/worksheet" Target="worksheets/sheet90.xml"/><Relationship Id="rId95" Type="http://schemas.openxmlformats.org/officeDocument/2006/relationships/worksheet" Target="worksheets/sheet95.xml"/><Relationship Id="rId160" Type="http://schemas.openxmlformats.org/officeDocument/2006/relationships/customXml" Target="../customXml/item2.xml"/><Relationship Id="rId22" Type="http://schemas.openxmlformats.org/officeDocument/2006/relationships/worksheet" Target="worksheets/sheet22.xml"/><Relationship Id="rId27" Type="http://schemas.openxmlformats.org/officeDocument/2006/relationships/worksheet" Target="worksheets/sheet27.xml"/><Relationship Id="rId43" Type="http://schemas.openxmlformats.org/officeDocument/2006/relationships/worksheet" Target="worksheets/sheet43.xml"/><Relationship Id="rId48" Type="http://schemas.openxmlformats.org/officeDocument/2006/relationships/worksheet" Target="worksheets/sheet48.xml"/><Relationship Id="rId64" Type="http://schemas.openxmlformats.org/officeDocument/2006/relationships/worksheet" Target="worksheets/sheet64.xml"/><Relationship Id="rId69" Type="http://schemas.openxmlformats.org/officeDocument/2006/relationships/worksheet" Target="worksheets/sheet69.xml"/><Relationship Id="rId113" Type="http://schemas.openxmlformats.org/officeDocument/2006/relationships/externalLink" Target="externalLinks/externalLink2.xml"/><Relationship Id="rId118" Type="http://schemas.openxmlformats.org/officeDocument/2006/relationships/externalLink" Target="externalLinks/externalLink7.xml"/><Relationship Id="rId134" Type="http://schemas.openxmlformats.org/officeDocument/2006/relationships/externalLink" Target="externalLinks/externalLink23.xml"/><Relationship Id="rId139" Type="http://schemas.openxmlformats.org/officeDocument/2006/relationships/externalLink" Target="externalLinks/externalLink28.xml"/><Relationship Id="rId80" Type="http://schemas.openxmlformats.org/officeDocument/2006/relationships/worksheet" Target="worksheets/sheet80.xml"/><Relationship Id="rId85" Type="http://schemas.openxmlformats.org/officeDocument/2006/relationships/worksheet" Target="worksheets/sheet85.xml"/><Relationship Id="rId150" Type="http://schemas.openxmlformats.org/officeDocument/2006/relationships/externalLink" Target="externalLinks/externalLink39.xml"/><Relationship Id="rId155" Type="http://schemas.openxmlformats.org/officeDocument/2006/relationships/styles" Target="styles.xml"/><Relationship Id="rId12" Type="http://schemas.openxmlformats.org/officeDocument/2006/relationships/worksheet" Target="worksheets/sheet12.xml"/><Relationship Id="rId17" Type="http://schemas.openxmlformats.org/officeDocument/2006/relationships/worksheet" Target="worksheets/sheet17.xml"/><Relationship Id="rId33" Type="http://schemas.openxmlformats.org/officeDocument/2006/relationships/worksheet" Target="worksheets/sheet33.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08" Type="http://schemas.openxmlformats.org/officeDocument/2006/relationships/worksheet" Target="worksheets/sheet108.xml"/><Relationship Id="rId124" Type="http://schemas.openxmlformats.org/officeDocument/2006/relationships/externalLink" Target="externalLinks/externalLink13.xml"/><Relationship Id="rId129" Type="http://schemas.openxmlformats.org/officeDocument/2006/relationships/externalLink" Target="externalLinks/externalLink18.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32" Type="http://schemas.openxmlformats.org/officeDocument/2006/relationships/externalLink" Target="externalLinks/externalLink21.xml"/><Relationship Id="rId140" Type="http://schemas.openxmlformats.org/officeDocument/2006/relationships/externalLink" Target="externalLinks/externalLink29.xml"/><Relationship Id="rId145" Type="http://schemas.openxmlformats.org/officeDocument/2006/relationships/externalLink" Target="externalLinks/externalLink34.xml"/><Relationship Id="rId153" Type="http://schemas.openxmlformats.org/officeDocument/2006/relationships/externalLink" Target="externalLinks/externalLink42.xml"/><Relationship Id="rId161"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externalLink" Target="externalLinks/externalLink3.xml"/><Relationship Id="rId119" Type="http://schemas.openxmlformats.org/officeDocument/2006/relationships/externalLink" Target="externalLinks/externalLink8.xml"/><Relationship Id="rId127" Type="http://schemas.openxmlformats.org/officeDocument/2006/relationships/externalLink" Target="externalLinks/externalLink16.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externalLink" Target="externalLinks/externalLink11.xml"/><Relationship Id="rId130" Type="http://schemas.openxmlformats.org/officeDocument/2006/relationships/externalLink" Target="externalLinks/externalLink19.xml"/><Relationship Id="rId135" Type="http://schemas.openxmlformats.org/officeDocument/2006/relationships/externalLink" Target="externalLinks/externalLink24.xml"/><Relationship Id="rId143" Type="http://schemas.openxmlformats.org/officeDocument/2006/relationships/externalLink" Target="externalLinks/externalLink32.xml"/><Relationship Id="rId148" Type="http://schemas.openxmlformats.org/officeDocument/2006/relationships/externalLink" Target="externalLinks/externalLink37.xml"/><Relationship Id="rId151" Type="http://schemas.openxmlformats.org/officeDocument/2006/relationships/externalLink" Target="externalLinks/externalLink40.xml"/><Relationship Id="rId156"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externalLink" Target="externalLinks/externalLink9.xml"/><Relationship Id="rId125" Type="http://schemas.openxmlformats.org/officeDocument/2006/relationships/externalLink" Target="externalLinks/externalLink14.xml"/><Relationship Id="rId141" Type="http://schemas.openxmlformats.org/officeDocument/2006/relationships/externalLink" Target="externalLinks/externalLink30.xml"/><Relationship Id="rId146" Type="http://schemas.openxmlformats.org/officeDocument/2006/relationships/externalLink" Target="externalLinks/externalLink35.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customXml" Target="../customXml/item4.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externalLink" Target="externalLinks/externalLink4.xml"/><Relationship Id="rId131" Type="http://schemas.openxmlformats.org/officeDocument/2006/relationships/externalLink" Target="externalLinks/externalLink20.xml"/><Relationship Id="rId136" Type="http://schemas.openxmlformats.org/officeDocument/2006/relationships/externalLink" Target="externalLinks/externalLink25.xml"/><Relationship Id="rId157" Type="http://schemas.microsoft.com/office/2017/10/relationships/person" Target="persons/person.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41.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15.xml"/><Relationship Id="rId147" Type="http://schemas.openxmlformats.org/officeDocument/2006/relationships/externalLink" Target="externalLinks/externalLink36.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externalLink" Target="externalLinks/externalLink10.xml"/><Relationship Id="rId142" Type="http://schemas.openxmlformats.org/officeDocument/2006/relationships/externalLink" Target="externalLinks/externalLink31.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externalLink" Target="externalLinks/externalLink5.xml"/><Relationship Id="rId137" Type="http://schemas.openxmlformats.org/officeDocument/2006/relationships/externalLink" Target="externalLinks/externalLink26.xml"/><Relationship Id="rId158" Type="http://schemas.openxmlformats.org/officeDocument/2006/relationships/calcChain" Target="calcChain.xml"/></Relationships>
</file>

<file path=xl/charts/_rels/chart1.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30.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31.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32.xml"/><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33.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4.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5.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r>
              <a:rPr lang="en-GB"/>
              <a:t>Distribution of Operational Risk Net</a:t>
            </a:r>
            <a:r>
              <a:rPr lang="en-GB" baseline="0"/>
              <a:t> L</a:t>
            </a:r>
            <a:r>
              <a:rPr lang="en-GB"/>
              <a:t>osses in 2020</a:t>
            </a:r>
          </a:p>
        </c:rich>
      </c:tx>
      <c:layout>
        <c:manualLayout>
          <c:xMode val="edge"/>
          <c:yMode val="edge"/>
          <c:x val="0.21717659967676461"/>
          <c:y val="2.09281209678349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endParaRPr lang="sv-SE"/>
        </a:p>
      </c:tx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9C50-4B36-A3CA-599C0DE200B9}"/>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9C50-4B36-A3CA-599C0DE200B9}"/>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9C50-4B36-A3CA-599C0DE200B9}"/>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9C50-4B36-A3CA-599C0DE200B9}"/>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9C50-4B36-A3CA-599C0DE200B9}"/>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9C50-4B36-A3CA-599C0DE200B9}"/>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9C50-4B36-A3CA-599C0DE200B9}"/>
              </c:ext>
            </c:extLst>
          </c:dPt>
          <c:cat>
            <c:strRef>
              <c:f>'65'!$G$18:$G$24</c:f>
              <c:strCache>
                <c:ptCount val="7"/>
                <c:pt idx="0">
                  <c:v>Clients, Products and Business Practices 9%</c:v>
                </c:pt>
                <c:pt idx="1">
                  <c:v>Employee Practices and Workplace Safety 0%</c:v>
                </c:pt>
                <c:pt idx="2">
                  <c:v>Execution, Delivery and Process Management 60%</c:v>
                </c:pt>
                <c:pt idx="3">
                  <c:v>External Fraud 29%</c:v>
                </c:pt>
                <c:pt idx="4">
                  <c:v>Internal Fraud 1%</c:v>
                </c:pt>
                <c:pt idx="5">
                  <c:v>Damage to Physical Assets 0%</c:v>
                </c:pt>
                <c:pt idx="6">
                  <c:v>Business Disruption and System Failures 2%</c:v>
                </c:pt>
              </c:strCache>
            </c:strRef>
          </c:cat>
          <c:val>
            <c:numRef>
              <c:f>'65'!$H$18:$H$24</c:f>
              <c:numCache>
                <c:formatCode>0%</c:formatCode>
                <c:ptCount val="7"/>
                <c:pt idx="0">
                  <c:v>9.1899999999999996E-2</c:v>
                </c:pt>
                <c:pt idx="1">
                  <c:v>1.8E-3</c:v>
                </c:pt>
                <c:pt idx="2">
                  <c:v>0.59519999999999995</c:v>
                </c:pt>
                <c:pt idx="3">
                  <c:v>0.28649999999999998</c:v>
                </c:pt>
                <c:pt idx="4">
                  <c:v>6.4000000000000003E-3</c:v>
                </c:pt>
                <c:pt idx="5">
                  <c:v>0</c:v>
                </c:pt>
                <c:pt idx="6">
                  <c:v>1.8100000000000002E-2</c:v>
                </c:pt>
              </c:numCache>
            </c:numRef>
          </c:val>
          <c:extLst>
            <c:ext xmlns:c16="http://schemas.microsoft.com/office/drawing/2014/chart" uri="{C3380CC4-5D6E-409C-BE32-E72D297353CC}">
              <c16:uniqueId val="{0000000E-9C50-4B36-A3CA-599C0DE200B9}"/>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0977571633723204"/>
          <c:y val="0.19308597772508612"/>
          <c:w val="0.37552759447520334"/>
          <c:h val="0.7320763507838953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rdea Sans Large" panose="00000500000000000000" pitchFamily="50" charset="0"/>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ordea Sans Large" panose="00000500000000000000" pitchFamily="50" charset="0"/>
        </a:defRPr>
      </a:pPr>
      <a:endParaRPr lang="sv-S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r>
              <a:rPr lang="en-US"/>
              <a:t>Frequency of Operational Risk Losses in 2020</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Nordea Sans Large" panose="00000500000000000000" pitchFamily="50" charset="0"/>
              <a:ea typeface="+mn-ea"/>
              <a:cs typeface="+mn-cs"/>
            </a:defRPr>
          </a:pPr>
          <a:endParaRPr lang="sv-SE"/>
        </a:p>
      </c:txPr>
    </c:title>
    <c:autoTitleDeleted val="0"/>
    <c:plotArea>
      <c:layout>
        <c:manualLayout>
          <c:layoutTarget val="inner"/>
          <c:xMode val="edge"/>
          <c:yMode val="edge"/>
          <c:x val="0.12924110235950956"/>
          <c:y val="0.20338025576053859"/>
          <c:w val="0.40427025647339104"/>
          <c:h val="0.69252748735414638"/>
        </c:manualLayout>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193F-4354-8D0E-9A16FEA717CD}"/>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193F-4354-8D0E-9A16FEA717CD}"/>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193F-4354-8D0E-9A16FEA717CD}"/>
              </c:ext>
            </c:extLst>
          </c:dPt>
          <c:dPt>
            <c:idx val="3"/>
            <c:bubble3D val="0"/>
            <c:spPr>
              <a:solidFill>
                <a:srgbClr val="0070C0"/>
              </a:solidFill>
              <a:ln w="19050">
                <a:solidFill>
                  <a:schemeClr val="lt1"/>
                </a:solidFill>
              </a:ln>
              <a:effectLst/>
            </c:spPr>
            <c:extLst>
              <c:ext xmlns:c16="http://schemas.microsoft.com/office/drawing/2014/chart" uri="{C3380CC4-5D6E-409C-BE32-E72D297353CC}">
                <c16:uniqueId val="{00000007-193F-4354-8D0E-9A16FEA717CD}"/>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193F-4354-8D0E-9A16FEA717CD}"/>
              </c:ext>
            </c:extLst>
          </c:dPt>
          <c:dPt>
            <c:idx val="5"/>
            <c:bubble3D val="0"/>
            <c:spPr>
              <a:solidFill>
                <a:schemeClr val="accent6"/>
              </a:solidFill>
              <a:ln w="19050">
                <a:solidFill>
                  <a:schemeClr val="lt1"/>
                </a:solidFill>
              </a:ln>
              <a:effectLst/>
            </c:spPr>
            <c:extLst>
              <c:ext xmlns:c16="http://schemas.microsoft.com/office/drawing/2014/chart" uri="{C3380CC4-5D6E-409C-BE32-E72D297353CC}">
                <c16:uniqueId val="{0000000B-193F-4354-8D0E-9A16FEA717CD}"/>
              </c:ext>
            </c:extLst>
          </c:dPt>
          <c:dPt>
            <c:idx val="6"/>
            <c:bubble3D val="0"/>
            <c:spPr>
              <a:solidFill>
                <a:schemeClr val="accent1">
                  <a:lumMod val="60000"/>
                </a:schemeClr>
              </a:solidFill>
              <a:ln w="19050">
                <a:solidFill>
                  <a:schemeClr val="lt1"/>
                </a:solidFill>
              </a:ln>
              <a:effectLst/>
            </c:spPr>
            <c:extLst>
              <c:ext xmlns:c16="http://schemas.microsoft.com/office/drawing/2014/chart" uri="{C3380CC4-5D6E-409C-BE32-E72D297353CC}">
                <c16:uniqueId val="{0000000D-193F-4354-8D0E-9A16FEA717CD}"/>
              </c:ext>
            </c:extLst>
          </c:dPt>
          <c:cat>
            <c:strRef>
              <c:f>'65'!$G$40:$G$46</c:f>
              <c:strCache>
                <c:ptCount val="7"/>
                <c:pt idx="0">
                  <c:v>Clients, Products and Business Practices 11%</c:v>
                </c:pt>
                <c:pt idx="1">
                  <c:v>Employee Practices and Workplace Safety 1%</c:v>
                </c:pt>
                <c:pt idx="2">
                  <c:v>Execution, Delivery and Process Management 20%</c:v>
                </c:pt>
                <c:pt idx="3">
                  <c:v>External Fraud 65%</c:v>
                </c:pt>
                <c:pt idx="4">
                  <c:v>Internal Fraud 0%</c:v>
                </c:pt>
                <c:pt idx="5">
                  <c:v>Damage to Physical Assets 0%</c:v>
                </c:pt>
                <c:pt idx="6">
                  <c:v>Business Disruption and System Failures 3%</c:v>
                </c:pt>
              </c:strCache>
            </c:strRef>
          </c:cat>
          <c:val>
            <c:numRef>
              <c:f>'65'!$H$40:$H$46</c:f>
              <c:numCache>
                <c:formatCode>0%</c:formatCode>
                <c:ptCount val="7"/>
                <c:pt idx="0">
                  <c:v>0.1057</c:v>
                </c:pt>
                <c:pt idx="1">
                  <c:v>1.18E-2</c:v>
                </c:pt>
                <c:pt idx="2">
                  <c:v>0.2046</c:v>
                </c:pt>
                <c:pt idx="3">
                  <c:v>0.6452</c:v>
                </c:pt>
                <c:pt idx="4">
                  <c:v>1E-3</c:v>
                </c:pt>
                <c:pt idx="5">
                  <c:v>4.8999999999999998E-3</c:v>
                </c:pt>
                <c:pt idx="6">
                  <c:v>2.6800000000000001E-2</c:v>
                </c:pt>
              </c:numCache>
            </c:numRef>
          </c:val>
          <c:extLst>
            <c:ext xmlns:c16="http://schemas.microsoft.com/office/drawing/2014/chart" uri="{C3380CC4-5D6E-409C-BE32-E72D297353CC}">
              <c16:uniqueId val="{0000000E-193F-4354-8D0E-9A16FEA717CD}"/>
            </c:ext>
          </c:extLst>
        </c:ser>
        <c:dLbls>
          <c:showLegendKey val="0"/>
          <c:showVal val="0"/>
          <c:showCatName val="0"/>
          <c:showSerName val="0"/>
          <c:showPercent val="0"/>
          <c:showBubbleSize val="0"/>
          <c:showLeaderLines val="1"/>
        </c:dLbls>
        <c:firstSliceAng val="0"/>
      </c:pieChart>
      <c:spPr>
        <a:noFill/>
        <a:ln>
          <a:noFill/>
        </a:ln>
        <a:effectLst/>
      </c:spPr>
    </c:plotArea>
    <c:legend>
      <c:legendPos val="r"/>
      <c:layout>
        <c:manualLayout>
          <c:xMode val="edge"/>
          <c:yMode val="edge"/>
          <c:x val="0.62064331666525552"/>
          <c:y val="0.14688044405382134"/>
          <c:w val="0.36269019726391794"/>
          <c:h val="0.8490478273549140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Nordea Sans Large" panose="00000500000000000000" pitchFamily="50" charset="0"/>
              <a:ea typeface="+mn-ea"/>
              <a:cs typeface="+mn-cs"/>
            </a:defRPr>
          </a:pPr>
          <a:endParaRPr lang="sv-S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latin typeface="Nordea Sans Large" panose="00000500000000000000" pitchFamily="50" charset="0"/>
        </a:defRPr>
      </a:pPr>
      <a:endParaRPr lang="sv-S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EUR</a:t>
            </a:r>
          </a:p>
        </c:rich>
      </c:tx>
      <c:layout>
        <c:manualLayout>
          <c:xMode val="edge"/>
          <c:yMode val="edge"/>
          <c:x val="0.46725186531160356"/>
          <c:y val="0"/>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0.10634346405228758"/>
          <c:y val="9.5250000000000001E-2"/>
          <c:w val="0.89365649250459744"/>
          <c:h val="0.78053055555555551"/>
        </c:manualLayout>
      </c:layout>
      <c:barChart>
        <c:barDir val="col"/>
        <c:grouping val="stacked"/>
        <c:varyColors val="0"/>
        <c:ser>
          <c:idx val="0"/>
          <c:order val="0"/>
          <c:tx>
            <c:strRef>
              <c:f>'75'!$L$10</c:f>
              <c:strCache>
                <c:ptCount val="1"/>
                <c:pt idx="0">
                  <c:v>EUR</c:v>
                </c:pt>
              </c:strCache>
            </c:strRef>
          </c:tx>
          <c:spPr>
            <a:solidFill>
              <a:srgbClr val="0000A0"/>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'75'!$M$10:$T$10</c:f>
              <c:numCache>
                <c:formatCode>#,##0</c:formatCode>
                <c:ptCount val="8"/>
              </c:numCache>
            </c:numRef>
          </c:val>
          <c:extLst>
            <c:ext xmlns:c16="http://schemas.microsoft.com/office/drawing/2014/chart" uri="{C3380CC4-5D6E-409C-BE32-E72D297353CC}">
              <c16:uniqueId val="{00000000-B03D-475F-BE0D-4F540B554A80}"/>
            </c:ext>
          </c:extLst>
        </c:ser>
        <c:ser>
          <c:idx val="1"/>
          <c:order val="1"/>
          <c:tx>
            <c:strRef>
              <c:f>'75'!$L$11</c:f>
              <c:strCache>
                <c:ptCount val="1"/>
                <c:pt idx="0">
                  <c:v>Cash and balances with central banks</c:v>
                </c:pt>
              </c:strCache>
            </c:strRef>
          </c:tx>
          <c:spPr>
            <a:solidFill>
              <a:srgbClr val="3399FF"/>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'75'!$M$11:$T$11</c:f>
              <c:numCache>
                <c:formatCode>#,##0.0</c:formatCode>
                <c:ptCount val="8"/>
                <c:pt idx="0">
                  <c:v>25.8</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B03D-475F-BE0D-4F540B554A80}"/>
            </c:ext>
          </c:extLst>
        </c:ser>
        <c:ser>
          <c:idx val="2"/>
          <c:order val="2"/>
          <c:tx>
            <c:strRef>
              <c:f>'75'!$L$12</c:f>
              <c:strCache>
                <c:ptCount val="1"/>
                <c:pt idx="0">
                  <c:v>Loans to the public</c:v>
                </c:pt>
              </c:strCache>
            </c:strRef>
          </c:tx>
          <c:spPr>
            <a:solidFill>
              <a:srgbClr val="99CCFF"/>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'75'!$M$12:$T$12</c:f>
              <c:numCache>
                <c:formatCode>#,##0.0</c:formatCode>
                <c:ptCount val="8"/>
                <c:pt idx="0">
                  <c:v>11.5</c:v>
                </c:pt>
                <c:pt idx="1">
                  <c:v>3.1</c:v>
                </c:pt>
                <c:pt idx="2">
                  <c:v>8.9</c:v>
                </c:pt>
                <c:pt idx="3">
                  <c:v>9.1999999999999993</c:v>
                </c:pt>
                <c:pt idx="4">
                  <c:v>18.600000000000001</c:v>
                </c:pt>
                <c:pt idx="5">
                  <c:v>12.1</c:v>
                </c:pt>
                <c:pt idx="6">
                  <c:v>16.3</c:v>
                </c:pt>
                <c:pt idx="7">
                  <c:v>0</c:v>
                </c:pt>
              </c:numCache>
            </c:numRef>
          </c:val>
          <c:extLst>
            <c:ext xmlns:c16="http://schemas.microsoft.com/office/drawing/2014/chart" uri="{C3380CC4-5D6E-409C-BE32-E72D297353CC}">
              <c16:uniqueId val="{00000002-B03D-475F-BE0D-4F540B554A80}"/>
            </c:ext>
          </c:extLst>
        </c:ser>
        <c:ser>
          <c:idx val="3"/>
          <c:order val="3"/>
          <c:tx>
            <c:strRef>
              <c:f>'75'!$L$13</c:f>
              <c:strCache>
                <c:ptCount val="1"/>
                <c:pt idx="0">
                  <c:v>Loans to credit institutions</c:v>
                </c:pt>
              </c:strCache>
            </c:strRef>
          </c:tx>
          <c:spPr>
            <a:solidFill>
              <a:srgbClr val="8B8A8D"/>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'75'!$M$13:$T$13</c:f>
              <c:numCache>
                <c:formatCode>#,##0.0</c:formatCode>
                <c:ptCount val="8"/>
                <c:pt idx="0">
                  <c:v>1.7</c:v>
                </c:pt>
                <c:pt idx="1">
                  <c:v>0.4</c:v>
                </c:pt>
                <c:pt idx="2">
                  <c:v>0.1</c:v>
                </c:pt>
                <c:pt idx="3">
                  <c:v>0</c:v>
                </c:pt>
                <c:pt idx="4">
                  <c:v>0</c:v>
                </c:pt>
                <c:pt idx="5">
                  <c:v>0</c:v>
                </c:pt>
                <c:pt idx="6">
                  <c:v>0</c:v>
                </c:pt>
                <c:pt idx="7">
                  <c:v>0</c:v>
                </c:pt>
              </c:numCache>
            </c:numRef>
          </c:val>
          <c:extLst>
            <c:ext xmlns:c16="http://schemas.microsoft.com/office/drawing/2014/chart" uri="{C3380CC4-5D6E-409C-BE32-E72D297353CC}">
              <c16:uniqueId val="{00000003-B03D-475F-BE0D-4F540B554A80}"/>
            </c:ext>
          </c:extLst>
        </c:ser>
        <c:ser>
          <c:idx val="4"/>
          <c:order val="4"/>
          <c:tx>
            <c:strRef>
              <c:f>'75'!$L$14</c:f>
              <c:strCache>
                <c:ptCount val="1"/>
                <c:pt idx="0">
                  <c:v>Interest-bearing securities incl. Treasury bills</c:v>
                </c:pt>
              </c:strCache>
            </c:strRef>
          </c:tx>
          <c:spPr>
            <a:solidFill>
              <a:srgbClr val="C9C7C7"/>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'75'!$M$14:$T$14</c:f>
              <c:numCache>
                <c:formatCode>#,##0.0</c:formatCode>
                <c:ptCount val="8"/>
                <c:pt idx="0">
                  <c:v>8.9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B03D-475F-BE0D-4F540B554A80}"/>
            </c:ext>
          </c:extLst>
        </c:ser>
        <c:ser>
          <c:idx val="5"/>
          <c:order val="5"/>
          <c:tx>
            <c:strRef>
              <c:f>'75'!$L$15</c:f>
              <c:strCache>
                <c:ptCount val="1"/>
                <c:pt idx="0">
                  <c:v>Deposits and borrowings from the public</c:v>
                </c:pt>
              </c:strCache>
            </c:strRef>
          </c:tx>
          <c:spPr>
            <a:solidFill>
              <a:srgbClr val="474748"/>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'75'!$M$15:$T$15</c:f>
              <c:numCache>
                <c:formatCode>#,##0.0</c:formatCode>
                <c:ptCount val="8"/>
                <c:pt idx="0">
                  <c:v>-0.8</c:v>
                </c:pt>
                <c:pt idx="1">
                  <c:v>-0.2</c:v>
                </c:pt>
                <c:pt idx="2">
                  <c:v>-1.8</c:v>
                </c:pt>
                <c:pt idx="3">
                  <c:v>0</c:v>
                </c:pt>
                <c:pt idx="4">
                  <c:v>0</c:v>
                </c:pt>
                <c:pt idx="5">
                  <c:v>0</c:v>
                </c:pt>
                <c:pt idx="6">
                  <c:v>0</c:v>
                </c:pt>
                <c:pt idx="7">
                  <c:v>-56.1</c:v>
                </c:pt>
              </c:numCache>
            </c:numRef>
          </c:val>
          <c:extLst>
            <c:ext xmlns:c16="http://schemas.microsoft.com/office/drawing/2014/chart" uri="{C3380CC4-5D6E-409C-BE32-E72D297353CC}">
              <c16:uniqueId val="{00000005-B03D-475F-BE0D-4F540B554A80}"/>
            </c:ext>
          </c:extLst>
        </c:ser>
        <c:ser>
          <c:idx val="6"/>
          <c:order val="6"/>
          <c:tx>
            <c:strRef>
              <c:f>'75'!$L$16</c:f>
              <c:strCache>
                <c:ptCount val="1"/>
                <c:pt idx="0">
                  <c:v>Deposits by credit institutions</c:v>
                </c:pt>
              </c:strCache>
            </c:strRef>
          </c:tx>
          <c:spPr>
            <a:solidFill>
              <a:srgbClr val="FBD9CA"/>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'75'!$M$16:$T$16</c:f>
              <c:numCache>
                <c:formatCode>#,##0.0</c:formatCode>
                <c:ptCount val="8"/>
                <c:pt idx="0">
                  <c:v>-3.6</c:v>
                </c:pt>
                <c:pt idx="1">
                  <c:v>-1.2</c:v>
                </c:pt>
                <c:pt idx="2">
                  <c:v>-0.7</c:v>
                </c:pt>
                <c:pt idx="3">
                  <c:v>0</c:v>
                </c:pt>
                <c:pt idx="4">
                  <c:v>-7.2</c:v>
                </c:pt>
                <c:pt idx="5">
                  <c:v>0</c:v>
                </c:pt>
                <c:pt idx="6">
                  <c:v>0</c:v>
                </c:pt>
                <c:pt idx="7">
                  <c:v>0</c:v>
                </c:pt>
              </c:numCache>
            </c:numRef>
          </c:val>
          <c:extLst>
            <c:ext xmlns:c16="http://schemas.microsoft.com/office/drawing/2014/chart" uri="{C3380CC4-5D6E-409C-BE32-E72D297353CC}">
              <c16:uniqueId val="{00000006-B03D-475F-BE0D-4F540B554A80}"/>
            </c:ext>
          </c:extLst>
        </c:ser>
        <c:ser>
          <c:idx val="7"/>
          <c:order val="7"/>
          <c:tx>
            <c:strRef>
              <c:f>'75'!$L$17</c:f>
              <c:strCache>
                <c:ptCount val="1"/>
                <c:pt idx="0">
                  <c:v>Issued CDs with original maturity less than 1 year</c:v>
                </c:pt>
              </c:strCache>
            </c:strRef>
          </c:tx>
          <c:spPr>
            <a:solidFill>
              <a:srgbClr val="A66A5D"/>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'75'!$M$17:$T$17</c:f>
              <c:numCache>
                <c:formatCode>#,##0.0</c:formatCode>
                <c:ptCount val="8"/>
                <c:pt idx="0">
                  <c:v>-0.7</c:v>
                </c:pt>
                <c:pt idx="1">
                  <c:v>-0.8</c:v>
                </c:pt>
                <c:pt idx="2">
                  <c:v>0</c:v>
                </c:pt>
                <c:pt idx="3">
                  <c:v>0</c:v>
                </c:pt>
                <c:pt idx="4">
                  <c:v>0</c:v>
                </c:pt>
                <c:pt idx="5">
                  <c:v>0</c:v>
                </c:pt>
                <c:pt idx="6">
                  <c:v>0</c:v>
                </c:pt>
                <c:pt idx="7">
                  <c:v>0</c:v>
                </c:pt>
              </c:numCache>
            </c:numRef>
          </c:val>
          <c:extLst>
            <c:ext xmlns:c16="http://schemas.microsoft.com/office/drawing/2014/chart" uri="{C3380CC4-5D6E-409C-BE32-E72D297353CC}">
              <c16:uniqueId val="{00000007-B03D-475F-BE0D-4F540B554A80}"/>
            </c:ext>
          </c:extLst>
        </c:ser>
        <c:ser>
          <c:idx val="8"/>
          <c:order val="8"/>
          <c:tx>
            <c:strRef>
              <c:f>'75'!$L$18</c:f>
              <c:strCache>
                <c:ptCount val="1"/>
                <c:pt idx="0">
                  <c:v>Issued CPs with original maturity less than 1 year</c:v>
                </c:pt>
              </c:strCache>
            </c:strRef>
          </c:tx>
          <c:spPr>
            <a:solidFill>
              <a:srgbClr val="6E3629"/>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'75'!$M$18:$T$18</c:f>
              <c:numCache>
                <c:formatCode>#,##0.0</c:formatCode>
                <c:ptCount val="8"/>
                <c:pt idx="0">
                  <c:v>-1</c:v>
                </c:pt>
                <c:pt idx="1">
                  <c:v>-1.2</c:v>
                </c:pt>
                <c:pt idx="2">
                  <c:v>-2.5</c:v>
                </c:pt>
                <c:pt idx="3">
                  <c:v>0</c:v>
                </c:pt>
                <c:pt idx="4">
                  <c:v>0</c:v>
                </c:pt>
                <c:pt idx="5">
                  <c:v>0</c:v>
                </c:pt>
                <c:pt idx="6">
                  <c:v>0</c:v>
                </c:pt>
                <c:pt idx="7">
                  <c:v>0</c:v>
                </c:pt>
              </c:numCache>
            </c:numRef>
          </c:val>
          <c:extLst>
            <c:ext xmlns:c16="http://schemas.microsoft.com/office/drawing/2014/chart" uri="{C3380CC4-5D6E-409C-BE32-E72D297353CC}">
              <c16:uniqueId val="{00000008-B03D-475F-BE0D-4F540B554A80}"/>
            </c:ext>
          </c:extLst>
        </c:ser>
        <c:ser>
          <c:idx val="9"/>
          <c:order val="9"/>
          <c:tx>
            <c:strRef>
              <c:f>'75'!$L$19</c:f>
              <c:strCache>
                <c:ptCount val="1"/>
                <c:pt idx="0">
                  <c:v>Issued CD &amp; CPs with original maturity over 1 year</c:v>
                </c:pt>
              </c:strCache>
            </c:strRef>
          </c:tx>
          <c:spPr>
            <a:solidFill>
              <a:srgbClr val="BC92ED"/>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'75'!$M$19:$T$19</c:f>
              <c:numCache>
                <c:formatCode>#,##0.0</c:formatCode>
                <c:ptCount val="8"/>
                <c:pt idx="0">
                  <c:v>0</c:v>
                </c:pt>
                <c:pt idx="1">
                  <c:v>0</c:v>
                </c:pt>
                <c:pt idx="2">
                  <c:v>-3.3</c:v>
                </c:pt>
                <c:pt idx="3">
                  <c:v>0</c:v>
                </c:pt>
                <c:pt idx="4">
                  <c:v>0</c:v>
                </c:pt>
                <c:pt idx="5">
                  <c:v>0</c:v>
                </c:pt>
                <c:pt idx="6">
                  <c:v>0</c:v>
                </c:pt>
                <c:pt idx="7">
                  <c:v>0</c:v>
                </c:pt>
              </c:numCache>
            </c:numRef>
          </c:val>
          <c:extLst>
            <c:ext xmlns:c16="http://schemas.microsoft.com/office/drawing/2014/chart" uri="{C3380CC4-5D6E-409C-BE32-E72D297353CC}">
              <c16:uniqueId val="{00000009-B03D-475F-BE0D-4F540B554A80}"/>
            </c:ext>
          </c:extLst>
        </c:ser>
        <c:ser>
          <c:idx val="10"/>
          <c:order val="10"/>
          <c:tx>
            <c:strRef>
              <c:f>'75'!$L$20</c:f>
              <c:strCache>
                <c:ptCount val="1"/>
                <c:pt idx="0">
                  <c:v>Issued covered bonds</c:v>
                </c:pt>
              </c:strCache>
            </c:strRef>
          </c:tx>
          <c:spPr>
            <a:solidFill>
              <a:srgbClr val="8548C9"/>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'75'!$M$20:$T$20</c:f>
              <c:numCache>
                <c:formatCode>#,##0.0</c:formatCode>
                <c:ptCount val="8"/>
                <c:pt idx="0">
                  <c:v>-0.2</c:v>
                </c:pt>
                <c:pt idx="1">
                  <c:v>-1</c:v>
                </c:pt>
                <c:pt idx="2">
                  <c:v>-0.3</c:v>
                </c:pt>
                <c:pt idx="3">
                  <c:v>-3.3</c:v>
                </c:pt>
                <c:pt idx="4">
                  <c:v>-5.5</c:v>
                </c:pt>
                <c:pt idx="5">
                  <c:v>-4.2</c:v>
                </c:pt>
                <c:pt idx="6">
                  <c:v>-0.8</c:v>
                </c:pt>
                <c:pt idx="7">
                  <c:v>0</c:v>
                </c:pt>
              </c:numCache>
            </c:numRef>
          </c:val>
          <c:extLst>
            <c:ext xmlns:c16="http://schemas.microsoft.com/office/drawing/2014/chart" uri="{C3380CC4-5D6E-409C-BE32-E72D297353CC}">
              <c16:uniqueId val="{0000000A-B03D-475F-BE0D-4F540B554A80}"/>
            </c:ext>
          </c:extLst>
        </c:ser>
        <c:ser>
          <c:idx val="11"/>
          <c:order val="11"/>
          <c:tx>
            <c:strRef>
              <c:f>'75'!$L$21</c:f>
              <c:strCache>
                <c:ptCount val="1"/>
                <c:pt idx="0">
                  <c:v>Issued other bonds</c:v>
                </c:pt>
              </c:strCache>
            </c:strRef>
          </c:tx>
          <c:spPr>
            <a:solidFill>
              <a:srgbClr val="ED8EC3"/>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'75'!$M$21:$T$21</c:f>
              <c:numCache>
                <c:formatCode>#,##0.0</c:formatCode>
                <c:ptCount val="8"/>
                <c:pt idx="0">
                  <c:v>0</c:v>
                </c:pt>
                <c:pt idx="1">
                  <c:v>-1.6</c:v>
                </c:pt>
                <c:pt idx="2">
                  <c:v>-1.2</c:v>
                </c:pt>
                <c:pt idx="3">
                  <c:v>-3.1</c:v>
                </c:pt>
                <c:pt idx="4">
                  <c:v>-4.5</c:v>
                </c:pt>
                <c:pt idx="5">
                  <c:v>-3.8</c:v>
                </c:pt>
                <c:pt idx="6">
                  <c:v>-0.2</c:v>
                </c:pt>
                <c:pt idx="7">
                  <c:v>0</c:v>
                </c:pt>
              </c:numCache>
            </c:numRef>
          </c:val>
          <c:extLst>
            <c:ext xmlns:c16="http://schemas.microsoft.com/office/drawing/2014/chart" uri="{C3380CC4-5D6E-409C-BE32-E72D297353CC}">
              <c16:uniqueId val="{0000000B-B03D-475F-BE0D-4F540B554A80}"/>
            </c:ext>
          </c:extLst>
        </c:ser>
        <c:ser>
          <c:idx val="12"/>
          <c:order val="12"/>
          <c:tx>
            <c:strRef>
              <c:f>'75'!$L$22</c:f>
              <c:strCache>
                <c:ptCount val="1"/>
                <c:pt idx="0">
                  <c:v>Subordinated liabilities</c:v>
                </c:pt>
              </c:strCache>
            </c:strRef>
          </c:tx>
          <c:spPr>
            <a:solidFill>
              <a:srgbClr val="D6549E"/>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'75'!$M$22:$T$22</c:f>
              <c:numCache>
                <c:formatCode>#,##0.0</c:formatCode>
                <c:ptCount val="8"/>
                <c:pt idx="0">
                  <c:v>0</c:v>
                </c:pt>
                <c:pt idx="1">
                  <c:v>-0.8</c:v>
                </c:pt>
                <c:pt idx="2">
                  <c:v>0</c:v>
                </c:pt>
                <c:pt idx="3">
                  <c:v>0</c:v>
                </c:pt>
                <c:pt idx="4">
                  <c:v>0</c:v>
                </c:pt>
                <c:pt idx="5">
                  <c:v>-1.3</c:v>
                </c:pt>
                <c:pt idx="6">
                  <c:v>0</c:v>
                </c:pt>
                <c:pt idx="7">
                  <c:v>0</c:v>
                </c:pt>
              </c:numCache>
            </c:numRef>
          </c:val>
          <c:extLst>
            <c:ext xmlns:c16="http://schemas.microsoft.com/office/drawing/2014/chart" uri="{C3380CC4-5D6E-409C-BE32-E72D297353CC}">
              <c16:uniqueId val="{0000000C-B03D-475F-BE0D-4F540B554A80}"/>
            </c:ext>
          </c:extLst>
        </c:ser>
        <c:ser>
          <c:idx val="13"/>
          <c:order val="13"/>
          <c:tx>
            <c:strRef>
              <c:f>'75'!$L$23</c:f>
              <c:strCache>
                <c:ptCount val="1"/>
                <c:pt idx="0">
                  <c:v>Equity</c:v>
                </c:pt>
              </c:strCache>
            </c:strRef>
          </c:tx>
          <c:spPr>
            <a:solidFill>
              <a:srgbClr val="FFDA66"/>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'75'!$M$23:$T$23</c:f>
              <c:numCache>
                <c:formatCode>#,##0.0</c:formatCode>
                <c:ptCount val="8"/>
                <c:pt idx="0">
                  <c:v>0</c:v>
                </c:pt>
                <c:pt idx="1">
                  <c:v>0</c:v>
                </c:pt>
                <c:pt idx="2">
                  <c:v>0</c:v>
                </c:pt>
                <c:pt idx="3">
                  <c:v>0</c:v>
                </c:pt>
                <c:pt idx="4">
                  <c:v>0</c:v>
                </c:pt>
                <c:pt idx="5">
                  <c:v>0</c:v>
                </c:pt>
                <c:pt idx="6">
                  <c:v>0</c:v>
                </c:pt>
                <c:pt idx="7">
                  <c:v>-20.6</c:v>
                </c:pt>
              </c:numCache>
            </c:numRef>
          </c:val>
          <c:extLst>
            <c:ext xmlns:c16="http://schemas.microsoft.com/office/drawing/2014/chart" uri="{C3380CC4-5D6E-409C-BE32-E72D297353CC}">
              <c16:uniqueId val="{0000000D-B03D-475F-BE0D-4F540B554A80}"/>
            </c:ext>
          </c:extLst>
        </c:ser>
        <c:ser>
          <c:idx val="14"/>
          <c:order val="14"/>
          <c:tx>
            <c:strRef>
              <c:f>'75'!$L$24</c:f>
              <c:strCache>
                <c:ptCount val="1"/>
                <c:pt idx="0">
                  <c:v>Derivatives, net inflows/outflows</c:v>
                </c:pt>
              </c:strCache>
            </c:strRef>
          </c:tx>
          <c:spPr>
            <a:solidFill>
              <a:srgbClr val="FF9873"/>
            </a:solidFill>
            <a:ln w="25400">
              <a:noFill/>
            </a:ln>
            <a:effectLst/>
          </c:spPr>
          <c:invertIfNegative val="0"/>
          <c:cat>
            <c:strRef>
              <c:f>'75'!$M$9:$T$9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'75'!$M$24:$T$24</c:f>
              <c:numCache>
                <c:formatCode>#,##0.0</c:formatCode>
                <c:ptCount val="8"/>
                <c:pt idx="0">
                  <c:v>9.5</c:v>
                </c:pt>
                <c:pt idx="1">
                  <c:v>20</c:v>
                </c:pt>
                <c:pt idx="2">
                  <c:v>0.1</c:v>
                </c:pt>
                <c:pt idx="3">
                  <c:v>1.8</c:v>
                </c:pt>
                <c:pt idx="4">
                  <c:v>0.8</c:v>
                </c:pt>
                <c:pt idx="5">
                  <c:v>-2</c:v>
                </c:pt>
                <c:pt idx="6">
                  <c:v>0.2</c:v>
                </c:pt>
                <c:pt idx="7">
                  <c:v>0</c:v>
                </c:pt>
              </c:numCache>
            </c:numRef>
          </c:val>
          <c:extLst>
            <c:ext xmlns:c16="http://schemas.microsoft.com/office/drawing/2014/chart" uri="{C3380CC4-5D6E-409C-BE32-E72D297353CC}">
              <c16:uniqueId val="{0000000E-B03D-475F-BE0D-4F540B554A80}"/>
            </c:ext>
          </c:extLst>
        </c:ser>
        <c:dLbls>
          <c:showLegendKey val="0"/>
          <c:showVal val="0"/>
          <c:showCatName val="0"/>
          <c:showSerName val="0"/>
          <c:showPercent val="0"/>
          <c:showBubbleSize val="0"/>
        </c:dLbls>
        <c:gapWidth val="150"/>
        <c:overlap val="100"/>
        <c:axId val="77521280"/>
        <c:axId val="77522816"/>
      </c:barChart>
      <c:catAx>
        <c:axId val="77521280"/>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22816"/>
        <c:crosses val="autoZero"/>
        <c:auto val="1"/>
        <c:lblAlgn val="ctr"/>
        <c:lblOffset val="100"/>
        <c:noMultiLvlLbl val="0"/>
      </c:catAx>
      <c:valAx>
        <c:axId val="77522816"/>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21280"/>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oddFooter>&amp;C&amp;"Palatino Linotype,Normal"&amp;9&amp;N&amp;H&amp;"Palatino Linotype,Normal"&amp;9Sida &amp;S</c:oddFooter>
    </c:headerFooter>
    <c:pageMargins b="0.75" l="0.7" r="0.7" t="0.75" header="0.3" footer="0.3"/>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USD</a:t>
            </a:r>
          </a:p>
        </c:rich>
      </c:tx>
      <c:layout>
        <c:manualLayout>
          <c:xMode val="edge"/>
          <c:yMode val="edge"/>
          <c:x val="0.46648127130116385"/>
          <c:y val="1.4098958592080215E-2"/>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2884967320261438E-2"/>
          <c:y val="9.8777777777777784E-2"/>
          <c:w val="0.93428823529411764"/>
          <c:h val="0.77700277777777782"/>
        </c:manualLayout>
      </c:layout>
      <c:barChart>
        <c:barDir val="col"/>
        <c:grouping val="stacked"/>
        <c:varyColors val="0"/>
        <c:ser>
          <c:idx val="0"/>
          <c:order val="0"/>
          <c:tx>
            <c:strRef>
              <c:f>'75'!$L$28</c:f>
              <c:strCache>
                <c:ptCount val="1"/>
                <c:pt idx="0">
                  <c:v>USD</c:v>
                </c:pt>
              </c:strCache>
            </c:strRef>
          </c:tx>
          <c:spPr>
            <a:solidFill>
              <a:srgbClr val="0000A0"/>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'75'!$M$28:$T$28</c:f>
              <c:numCache>
                <c:formatCode>#,##0</c:formatCode>
                <c:ptCount val="8"/>
              </c:numCache>
            </c:numRef>
          </c:val>
          <c:extLst>
            <c:ext xmlns:c16="http://schemas.microsoft.com/office/drawing/2014/chart" uri="{C3380CC4-5D6E-409C-BE32-E72D297353CC}">
              <c16:uniqueId val="{00000000-933E-44CC-8757-EE89E9C3F958}"/>
            </c:ext>
          </c:extLst>
        </c:ser>
        <c:ser>
          <c:idx val="1"/>
          <c:order val="1"/>
          <c:tx>
            <c:strRef>
              <c:f>'75'!$L$29</c:f>
              <c:strCache>
                <c:ptCount val="1"/>
                <c:pt idx="0">
                  <c:v>Cash and balances with central banks</c:v>
                </c:pt>
              </c:strCache>
            </c:strRef>
          </c:tx>
          <c:spPr>
            <a:solidFill>
              <a:srgbClr val="3399FF"/>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'75'!$M$29:$T$29</c:f>
              <c:numCache>
                <c:formatCode>#,##0.0</c:formatCode>
                <c:ptCount val="8"/>
                <c:pt idx="0">
                  <c:v>1.4</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933E-44CC-8757-EE89E9C3F958}"/>
            </c:ext>
          </c:extLst>
        </c:ser>
        <c:ser>
          <c:idx val="2"/>
          <c:order val="2"/>
          <c:tx>
            <c:strRef>
              <c:f>'75'!$L$30</c:f>
              <c:strCache>
                <c:ptCount val="1"/>
                <c:pt idx="0">
                  <c:v>Loans to the public</c:v>
                </c:pt>
              </c:strCache>
            </c:strRef>
          </c:tx>
          <c:spPr>
            <a:solidFill>
              <a:srgbClr val="99CCFF"/>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'75'!$M$30:$T$30</c:f>
              <c:numCache>
                <c:formatCode>#,##0.0</c:formatCode>
                <c:ptCount val="8"/>
                <c:pt idx="0">
                  <c:v>2</c:v>
                </c:pt>
                <c:pt idx="1">
                  <c:v>1.6</c:v>
                </c:pt>
                <c:pt idx="2">
                  <c:v>1.6</c:v>
                </c:pt>
                <c:pt idx="3">
                  <c:v>1.9</c:v>
                </c:pt>
                <c:pt idx="4">
                  <c:v>4.3</c:v>
                </c:pt>
                <c:pt idx="5">
                  <c:v>0.7</c:v>
                </c:pt>
                <c:pt idx="6">
                  <c:v>0</c:v>
                </c:pt>
                <c:pt idx="7">
                  <c:v>0</c:v>
                </c:pt>
              </c:numCache>
            </c:numRef>
          </c:val>
          <c:extLst>
            <c:ext xmlns:c16="http://schemas.microsoft.com/office/drawing/2014/chart" uri="{C3380CC4-5D6E-409C-BE32-E72D297353CC}">
              <c16:uniqueId val="{00000002-933E-44CC-8757-EE89E9C3F958}"/>
            </c:ext>
          </c:extLst>
        </c:ser>
        <c:ser>
          <c:idx val="3"/>
          <c:order val="3"/>
          <c:tx>
            <c:strRef>
              <c:f>'75'!$L$31</c:f>
              <c:strCache>
                <c:ptCount val="1"/>
                <c:pt idx="0">
                  <c:v>Loans to credit institutions</c:v>
                </c:pt>
              </c:strCache>
            </c:strRef>
          </c:tx>
          <c:spPr>
            <a:solidFill>
              <a:srgbClr val="8B8A8D"/>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'75'!$M$31:$T$31</c:f>
              <c:numCache>
                <c:formatCode>#,##0.0</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933E-44CC-8757-EE89E9C3F958}"/>
            </c:ext>
          </c:extLst>
        </c:ser>
        <c:ser>
          <c:idx val="4"/>
          <c:order val="4"/>
          <c:tx>
            <c:strRef>
              <c:f>'75'!$L$32</c:f>
              <c:strCache>
                <c:ptCount val="1"/>
                <c:pt idx="0">
                  <c:v>Interest-bearing securities incl. Treasury bills</c:v>
                </c:pt>
              </c:strCache>
            </c:strRef>
          </c:tx>
          <c:spPr>
            <a:solidFill>
              <a:srgbClr val="C9C7C7"/>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'75'!$M$32:$T$32</c:f>
              <c:numCache>
                <c:formatCode>#,##0.0</c:formatCode>
                <c:ptCount val="8"/>
                <c:pt idx="0">
                  <c:v>7.5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933E-44CC-8757-EE89E9C3F958}"/>
            </c:ext>
          </c:extLst>
        </c:ser>
        <c:ser>
          <c:idx val="5"/>
          <c:order val="5"/>
          <c:tx>
            <c:strRef>
              <c:f>'75'!$L$33</c:f>
              <c:strCache>
                <c:ptCount val="1"/>
                <c:pt idx="0">
                  <c:v>Deposits and borrowings from the public</c:v>
                </c:pt>
              </c:strCache>
            </c:strRef>
          </c:tx>
          <c:spPr>
            <a:solidFill>
              <a:srgbClr val="474748"/>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'75'!$M$33:$T$33</c:f>
              <c:numCache>
                <c:formatCode>#,##0.0</c:formatCode>
                <c:ptCount val="8"/>
                <c:pt idx="0">
                  <c:v>-1.7</c:v>
                </c:pt>
                <c:pt idx="1">
                  <c:v>0</c:v>
                </c:pt>
                <c:pt idx="2">
                  <c:v>0</c:v>
                </c:pt>
                <c:pt idx="3">
                  <c:v>0</c:v>
                </c:pt>
                <c:pt idx="4">
                  <c:v>0</c:v>
                </c:pt>
                <c:pt idx="5">
                  <c:v>0</c:v>
                </c:pt>
                <c:pt idx="6">
                  <c:v>0</c:v>
                </c:pt>
                <c:pt idx="7">
                  <c:v>-8.1</c:v>
                </c:pt>
              </c:numCache>
            </c:numRef>
          </c:val>
          <c:extLst>
            <c:ext xmlns:c16="http://schemas.microsoft.com/office/drawing/2014/chart" uri="{C3380CC4-5D6E-409C-BE32-E72D297353CC}">
              <c16:uniqueId val="{00000005-933E-44CC-8757-EE89E9C3F958}"/>
            </c:ext>
          </c:extLst>
        </c:ser>
        <c:ser>
          <c:idx val="6"/>
          <c:order val="6"/>
          <c:tx>
            <c:strRef>
              <c:f>'75'!$L$34</c:f>
              <c:strCache>
                <c:ptCount val="1"/>
                <c:pt idx="0">
                  <c:v>Deposits by credit institutions</c:v>
                </c:pt>
              </c:strCache>
            </c:strRef>
          </c:tx>
          <c:spPr>
            <a:solidFill>
              <a:srgbClr val="FBD9CA"/>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'75'!$M$34:$T$34</c:f>
              <c:numCache>
                <c:formatCode>#,##0.0</c:formatCode>
                <c:ptCount val="8"/>
                <c:pt idx="0">
                  <c:v>-0.5</c:v>
                </c:pt>
                <c:pt idx="1">
                  <c:v>-0.4</c:v>
                </c:pt>
                <c:pt idx="2">
                  <c:v>0</c:v>
                </c:pt>
                <c:pt idx="3">
                  <c:v>0</c:v>
                </c:pt>
                <c:pt idx="4">
                  <c:v>-0.2</c:v>
                </c:pt>
                <c:pt idx="5">
                  <c:v>0</c:v>
                </c:pt>
                <c:pt idx="6">
                  <c:v>0</c:v>
                </c:pt>
                <c:pt idx="7">
                  <c:v>0</c:v>
                </c:pt>
              </c:numCache>
            </c:numRef>
          </c:val>
          <c:extLst>
            <c:ext xmlns:c16="http://schemas.microsoft.com/office/drawing/2014/chart" uri="{C3380CC4-5D6E-409C-BE32-E72D297353CC}">
              <c16:uniqueId val="{00000006-933E-44CC-8757-EE89E9C3F958}"/>
            </c:ext>
          </c:extLst>
        </c:ser>
        <c:ser>
          <c:idx val="7"/>
          <c:order val="7"/>
          <c:tx>
            <c:strRef>
              <c:f>'75'!$L$35</c:f>
              <c:strCache>
                <c:ptCount val="1"/>
                <c:pt idx="0">
                  <c:v>Issued CDs with original maturity less than 1 year</c:v>
                </c:pt>
              </c:strCache>
            </c:strRef>
          </c:tx>
          <c:spPr>
            <a:solidFill>
              <a:srgbClr val="A66A5D"/>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'75'!$M$35:$T$35</c:f>
              <c:numCache>
                <c:formatCode>#,##0.0</c:formatCode>
                <c:ptCount val="8"/>
                <c:pt idx="0">
                  <c:v>-0.6</c:v>
                </c:pt>
                <c:pt idx="1">
                  <c:v>-1.1000000000000001</c:v>
                </c:pt>
                <c:pt idx="2">
                  <c:v>-0.5</c:v>
                </c:pt>
                <c:pt idx="3">
                  <c:v>0</c:v>
                </c:pt>
                <c:pt idx="4">
                  <c:v>0</c:v>
                </c:pt>
                <c:pt idx="5">
                  <c:v>0</c:v>
                </c:pt>
                <c:pt idx="6">
                  <c:v>0</c:v>
                </c:pt>
                <c:pt idx="7">
                  <c:v>0</c:v>
                </c:pt>
              </c:numCache>
            </c:numRef>
          </c:val>
          <c:extLst>
            <c:ext xmlns:c16="http://schemas.microsoft.com/office/drawing/2014/chart" uri="{C3380CC4-5D6E-409C-BE32-E72D297353CC}">
              <c16:uniqueId val="{00000007-933E-44CC-8757-EE89E9C3F958}"/>
            </c:ext>
          </c:extLst>
        </c:ser>
        <c:ser>
          <c:idx val="8"/>
          <c:order val="8"/>
          <c:tx>
            <c:strRef>
              <c:f>'75'!$L$36</c:f>
              <c:strCache>
                <c:ptCount val="1"/>
                <c:pt idx="0">
                  <c:v>Issued CPs with original maturity less than 1 year</c:v>
                </c:pt>
              </c:strCache>
            </c:strRef>
          </c:tx>
          <c:spPr>
            <a:solidFill>
              <a:srgbClr val="6E3629"/>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'75'!$M$36:$T$36</c:f>
              <c:numCache>
                <c:formatCode>#,##0.0</c:formatCode>
                <c:ptCount val="8"/>
                <c:pt idx="0">
                  <c:v>-0.2</c:v>
                </c:pt>
                <c:pt idx="1">
                  <c:v>-1.3</c:v>
                </c:pt>
                <c:pt idx="2">
                  <c:v>-1.4</c:v>
                </c:pt>
                <c:pt idx="3">
                  <c:v>0</c:v>
                </c:pt>
                <c:pt idx="4">
                  <c:v>0</c:v>
                </c:pt>
                <c:pt idx="5">
                  <c:v>0</c:v>
                </c:pt>
                <c:pt idx="6">
                  <c:v>0</c:v>
                </c:pt>
                <c:pt idx="7">
                  <c:v>0</c:v>
                </c:pt>
              </c:numCache>
            </c:numRef>
          </c:val>
          <c:extLst>
            <c:ext xmlns:c16="http://schemas.microsoft.com/office/drawing/2014/chart" uri="{C3380CC4-5D6E-409C-BE32-E72D297353CC}">
              <c16:uniqueId val="{00000008-933E-44CC-8757-EE89E9C3F958}"/>
            </c:ext>
          </c:extLst>
        </c:ser>
        <c:ser>
          <c:idx val="9"/>
          <c:order val="9"/>
          <c:tx>
            <c:strRef>
              <c:f>'75'!$L$37</c:f>
              <c:strCache>
                <c:ptCount val="1"/>
                <c:pt idx="0">
                  <c:v>Issued CD &amp; CPs with original maturity over 1 year</c:v>
                </c:pt>
              </c:strCache>
            </c:strRef>
          </c:tx>
          <c:spPr>
            <a:solidFill>
              <a:srgbClr val="BC92ED"/>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'75'!$M$37:$T$37</c:f>
              <c:numCache>
                <c:formatCode>#,##0.0</c:formatCode>
                <c:ptCount val="8"/>
                <c:pt idx="0">
                  <c:v>-0.6</c:v>
                </c:pt>
                <c:pt idx="1">
                  <c:v>-0.7</c:v>
                </c:pt>
                <c:pt idx="2">
                  <c:v>-6.9</c:v>
                </c:pt>
                <c:pt idx="3">
                  <c:v>-1.3</c:v>
                </c:pt>
                <c:pt idx="4">
                  <c:v>0</c:v>
                </c:pt>
                <c:pt idx="5">
                  <c:v>0</c:v>
                </c:pt>
                <c:pt idx="6">
                  <c:v>0</c:v>
                </c:pt>
                <c:pt idx="7">
                  <c:v>0</c:v>
                </c:pt>
              </c:numCache>
            </c:numRef>
          </c:val>
          <c:extLst>
            <c:ext xmlns:c16="http://schemas.microsoft.com/office/drawing/2014/chart" uri="{C3380CC4-5D6E-409C-BE32-E72D297353CC}">
              <c16:uniqueId val="{00000009-933E-44CC-8757-EE89E9C3F958}"/>
            </c:ext>
          </c:extLst>
        </c:ser>
        <c:ser>
          <c:idx val="10"/>
          <c:order val="10"/>
          <c:tx>
            <c:strRef>
              <c:f>'75'!$L$38</c:f>
              <c:strCache>
                <c:ptCount val="1"/>
                <c:pt idx="0">
                  <c:v>Issued covered bonds</c:v>
                </c:pt>
              </c:strCache>
            </c:strRef>
          </c:tx>
          <c:spPr>
            <a:solidFill>
              <a:srgbClr val="8548C9"/>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'75'!$M$38:$T$38</c:f>
              <c:numCache>
                <c:formatCode>#,##0.0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A-933E-44CC-8757-EE89E9C3F958}"/>
            </c:ext>
          </c:extLst>
        </c:ser>
        <c:ser>
          <c:idx val="11"/>
          <c:order val="11"/>
          <c:tx>
            <c:strRef>
              <c:f>'75'!$L$39</c:f>
              <c:strCache>
                <c:ptCount val="1"/>
                <c:pt idx="0">
                  <c:v>Issued other bonds</c:v>
                </c:pt>
              </c:strCache>
            </c:strRef>
          </c:tx>
          <c:spPr>
            <a:solidFill>
              <a:srgbClr val="ED8EC3"/>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'75'!$M$39:$T$39</c:f>
              <c:numCache>
                <c:formatCode>#,##0.0</c:formatCode>
                <c:ptCount val="8"/>
                <c:pt idx="0">
                  <c:v>-0.8</c:v>
                </c:pt>
                <c:pt idx="1">
                  <c:v>0</c:v>
                </c:pt>
                <c:pt idx="2">
                  <c:v>-1.2</c:v>
                </c:pt>
                <c:pt idx="3">
                  <c:v>0</c:v>
                </c:pt>
                <c:pt idx="4">
                  <c:v>-2.7</c:v>
                </c:pt>
                <c:pt idx="5">
                  <c:v>-0.1</c:v>
                </c:pt>
                <c:pt idx="6">
                  <c:v>0</c:v>
                </c:pt>
                <c:pt idx="7">
                  <c:v>0</c:v>
                </c:pt>
              </c:numCache>
            </c:numRef>
          </c:val>
          <c:extLst>
            <c:ext xmlns:c16="http://schemas.microsoft.com/office/drawing/2014/chart" uri="{C3380CC4-5D6E-409C-BE32-E72D297353CC}">
              <c16:uniqueId val="{0000000B-933E-44CC-8757-EE89E9C3F958}"/>
            </c:ext>
          </c:extLst>
        </c:ser>
        <c:ser>
          <c:idx val="12"/>
          <c:order val="12"/>
          <c:tx>
            <c:strRef>
              <c:f>'75'!$L$40</c:f>
              <c:strCache>
                <c:ptCount val="1"/>
                <c:pt idx="0">
                  <c:v>Subordinated liabilities</c:v>
                </c:pt>
              </c:strCache>
            </c:strRef>
          </c:tx>
          <c:spPr>
            <a:solidFill>
              <a:srgbClr val="D6549E"/>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'75'!$M$40:$T$40</c:f>
              <c:numCache>
                <c:formatCode>#,##0.0</c:formatCode>
                <c:ptCount val="8"/>
                <c:pt idx="0">
                  <c:v>0</c:v>
                </c:pt>
                <c:pt idx="1">
                  <c:v>0</c:v>
                </c:pt>
                <c:pt idx="2">
                  <c:v>-1</c:v>
                </c:pt>
                <c:pt idx="3">
                  <c:v>-0.8</c:v>
                </c:pt>
                <c:pt idx="4">
                  <c:v>0</c:v>
                </c:pt>
                <c:pt idx="5">
                  <c:v>0</c:v>
                </c:pt>
                <c:pt idx="6">
                  <c:v>-0.4</c:v>
                </c:pt>
                <c:pt idx="7">
                  <c:v>-1.9</c:v>
                </c:pt>
              </c:numCache>
            </c:numRef>
          </c:val>
          <c:extLst>
            <c:ext xmlns:c16="http://schemas.microsoft.com/office/drawing/2014/chart" uri="{C3380CC4-5D6E-409C-BE32-E72D297353CC}">
              <c16:uniqueId val="{0000000C-933E-44CC-8757-EE89E9C3F958}"/>
            </c:ext>
          </c:extLst>
        </c:ser>
        <c:ser>
          <c:idx val="13"/>
          <c:order val="13"/>
          <c:tx>
            <c:strRef>
              <c:f>'75'!$L$41</c:f>
              <c:strCache>
                <c:ptCount val="1"/>
                <c:pt idx="0">
                  <c:v>Equity</c:v>
                </c:pt>
              </c:strCache>
            </c:strRef>
          </c:tx>
          <c:spPr>
            <a:solidFill>
              <a:srgbClr val="FFDA66"/>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'75'!$M$41:$T$41</c:f>
              <c:numCache>
                <c:formatCode>#,##0.0</c:formatCode>
                <c:ptCount val="8"/>
                <c:pt idx="0">
                  <c:v>0</c:v>
                </c:pt>
                <c:pt idx="1">
                  <c:v>0</c:v>
                </c:pt>
                <c:pt idx="2">
                  <c:v>0</c:v>
                </c:pt>
                <c:pt idx="3">
                  <c:v>0</c:v>
                </c:pt>
                <c:pt idx="4">
                  <c:v>0</c:v>
                </c:pt>
                <c:pt idx="5">
                  <c:v>0</c:v>
                </c:pt>
                <c:pt idx="6">
                  <c:v>0</c:v>
                </c:pt>
                <c:pt idx="7">
                  <c:v>-0.1</c:v>
                </c:pt>
              </c:numCache>
            </c:numRef>
          </c:val>
          <c:extLst>
            <c:ext xmlns:c16="http://schemas.microsoft.com/office/drawing/2014/chart" uri="{C3380CC4-5D6E-409C-BE32-E72D297353CC}">
              <c16:uniqueId val="{0000000D-933E-44CC-8757-EE89E9C3F958}"/>
            </c:ext>
          </c:extLst>
        </c:ser>
        <c:ser>
          <c:idx val="14"/>
          <c:order val="14"/>
          <c:tx>
            <c:strRef>
              <c:f>'75'!$L$42</c:f>
              <c:strCache>
                <c:ptCount val="1"/>
                <c:pt idx="0">
                  <c:v>Derivatives, net inflows/outflows</c:v>
                </c:pt>
              </c:strCache>
            </c:strRef>
          </c:tx>
          <c:spPr>
            <a:solidFill>
              <a:srgbClr val="FF9873"/>
            </a:solidFill>
            <a:ln w="25400">
              <a:noFill/>
            </a:ln>
            <a:effectLst/>
          </c:spPr>
          <c:invertIfNegative val="0"/>
          <c:cat>
            <c:strRef>
              <c:f>'75'!$M$27:$T$27</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'75'!$M$42:$T$42</c:f>
              <c:numCache>
                <c:formatCode>#,##0.0</c:formatCode>
                <c:ptCount val="8"/>
                <c:pt idx="0">
                  <c:v>6</c:v>
                </c:pt>
                <c:pt idx="1">
                  <c:v>8.9</c:v>
                </c:pt>
                <c:pt idx="2">
                  <c:v>1.5</c:v>
                </c:pt>
                <c:pt idx="3">
                  <c:v>-5.8</c:v>
                </c:pt>
                <c:pt idx="4">
                  <c:v>-0.4</c:v>
                </c:pt>
                <c:pt idx="5">
                  <c:v>0.3</c:v>
                </c:pt>
                <c:pt idx="6">
                  <c:v>0.6</c:v>
                </c:pt>
                <c:pt idx="7">
                  <c:v>0</c:v>
                </c:pt>
              </c:numCache>
            </c:numRef>
          </c:val>
          <c:extLst>
            <c:ext xmlns:c16="http://schemas.microsoft.com/office/drawing/2014/chart" uri="{C3380CC4-5D6E-409C-BE32-E72D297353CC}">
              <c16:uniqueId val="{0000000E-933E-44CC-8757-EE89E9C3F958}"/>
            </c:ext>
          </c:extLst>
        </c:ser>
        <c:dLbls>
          <c:showLegendKey val="0"/>
          <c:showVal val="0"/>
          <c:showCatName val="0"/>
          <c:showSerName val="0"/>
          <c:showPercent val="0"/>
          <c:showBubbleSize val="0"/>
        </c:dLbls>
        <c:gapWidth val="150"/>
        <c:overlap val="100"/>
        <c:axId val="77414784"/>
        <c:axId val="77416320"/>
      </c:barChart>
      <c:catAx>
        <c:axId val="77414784"/>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416320"/>
        <c:crosses val="autoZero"/>
        <c:auto val="1"/>
        <c:lblAlgn val="ctr"/>
        <c:lblOffset val="100"/>
        <c:noMultiLvlLbl val="0"/>
      </c:catAx>
      <c:valAx>
        <c:axId val="774163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4147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GB"/>
              <a:t>SEK</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3188770682661533E-2"/>
          <c:y val="0.1049298810272359"/>
          <c:w val="0.93382272357021201"/>
          <c:h val="0.76766421754303393"/>
        </c:manualLayout>
      </c:layout>
      <c:barChart>
        <c:barDir val="col"/>
        <c:grouping val="stacked"/>
        <c:varyColors val="0"/>
        <c:ser>
          <c:idx val="0"/>
          <c:order val="0"/>
          <c:tx>
            <c:strRef>
              <c:f>'75'!$L$46</c:f>
              <c:strCache>
                <c:ptCount val="1"/>
                <c:pt idx="0">
                  <c:v>SEK</c:v>
                </c:pt>
              </c:strCache>
            </c:strRef>
          </c:tx>
          <c:spPr>
            <a:solidFill>
              <a:srgbClr val="0000A0"/>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'75'!$M$46:$T$46</c:f>
              <c:numCache>
                <c:formatCode>#,##0</c:formatCode>
                <c:ptCount val="8"/>
              </c:numCache>
            </c:numRef>
          </c:val>
          <c:extLst>
            <c:ext xmlns:c16="http://schemas.microsoft.com/office/drawing/2014/chart" uri="{C3380CC4-5D6E-409C-BE32-E72D297353CC}">
              <c16:uniqueId val="{00000000-E393-4186-B8D0-C4F4A6049D62}"/>
            </c:ext>
          </c:extLst>
        </c:ser>
        <c:ser>
          <c:idx val="1"/>
          <c:order val="1"/>
          <c:tx>
            <c:strRef>
              <c:f>'75'!$L$47</c:f>
              <c:strCache>
                <c:ptCount val="1"/>
                <c:pt idx="0">
                  <c:v>Cash and balances with central banks</c:v>
                </c:pt>
              </c:strCache>
            </c:strRef>
          </c:tx>
          <c:spPr>
            <a:solidFill>
              <a:srgbClr val="3399FF"/>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'75'!$M$47:$T$47</c:f>
              <c:numCache>
                <c:formatCode>_-* #,##0.0_-;\-* #,##0.0_-;_-* "-"??_-;_-@_-</c:formatCode>
                <c:ptCount val="8"/>
                <c:pt idx="0">
                  <c:v>4</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E393-4186-B8D0-C4F4A6049D62}"/>
            </c:ext>
          </c:extLst>
        </c:ser>
        <c:ser>
          <c:idx val="2"/>
          <c:order val="2"/>
          <c:tx>
            <c:strRef>
              <c:f>'75'!$L$48</c:f>
              <c:strCache>
                <c:ptCount val="1"/>
                <c:pt idx="0">
                  <c:v>Loans to the public</c:v>
                </c:pt>
              </c:strCache>
            </c:strRef>
          </c:tx>
          <c:spPr>
            <a:solidFill>
              <a:srgbClr val="99CCFF"/>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'75'!$M$48:$T$48</c:f>
              <c:numCache>
                <c:formatCode>_-* #,##0.0_-;\-* #,##0.0_-;_-* "-"??_-;_-@_-</c:formatCode>
                <c:ptCount val="8"/>
                <c:pt idx="0">
                  <c:v>9.1</c:v>
                </c:pt>
                <c:pt idx="1">
                  <c:v>2.8</c:v>
                </c:pt>
                <c:pt idx="2">
                  <c:v>10</c:v>
                </c:pt>
                <c:pt idx="3">
                  <c:v>6.9</c:v>
                </c:pt>
                <c:pt idx="4">
                  <c:v>14</c:v>
                </c:pt>
                <c:pt idx="5">
                  <c:v>5</c:v>
                </c:pt>
                <c:pt idx="6">
                  <c:v>40.799999999999997</c:v>
                </c:pt>
                <c:pt idx="7">
                  <c:v>0</c:v>
                </c:pt>
              </c:numCache>
            </c:numRef>
          </c:val>
          <c:extLst>
            <c:ext xmlns:c16="http://schemas.microsoft.com/office/drawing/2014/chart" uri="{C3380CC4-5D6E-409C-BE32-E72D297353CC}">
              <c16:uniqueId val="{00000002-E393-4186-B8D0-C4F4A6049D62}"/>
            </c:ext>
          </c:extLst>
        </c:ser>
        <c:ser>
          <c:idx val="3"/>
          <c:order val="3"/>
          <c:tx>
            <c:strRef>
              <c:f>'75'!$L$49</c:f>
              <c:strCache>
                <c:ptCount val="1"/>
                <c:pt idx="0">
                  <c:v>Loans to credit institutions</c:v>
                </c:pt>
              </c:strCache>
            </c:strRef>
          </c:tx>
          <c:spPr>
            <a:solidFill>
              <a:srgbClr val="8B8A8D"/>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'75'!$M$49:$T$49</c:f>
              <c:numCache>
                <c:formatCode>_-* #,##0.0_-;\-* #,##0.0_-;_-* "-"??_-;_-@_-</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E393-4186-B8D0-C4F4A6049D62}"/>
            </c:ext>
          </c:extLst>
        </c:ser>
        <c:ser>
          <c:idx val="4"/>
          <c:order val="4"/>
          <c:tx>
            <c:strRef>
              <c:f>'75'!$L$50</c:f>
              <c:strCache>
                <c:ptCount val="1"/>
                <c:pt idx="0">
                  <c:v>Interest-bearing securities incl. Treasury bills</c:v>
                </c:pt>
              </c:strCache>
            </c:strRef>
          </c:tx>
          <c:spPr>
            <a:solidFill>
              <a:srgbClr val="C9C7C7"/>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'75'!$M$50:$T$50</c:f>
              <c:numCache>
                <c:formatCode>_-* #,##0.0_-;\-* #,##0.0_-;_-* "-"??_-;_-@_-</c:formatCode>
                <c:ptCount val="8"/>
                <c:pt idx="0">
                  <c:v>17.399999999999999</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E393-4186-B8D0-C4F4A6049D62}"/>
            </c:ext>
          </c:extLst>
        </c:ser>
        <c:ser>
          <c:idx val="5"/>
          <c:order val="5"/>
          <c:tx>
            <c:strRef>
              <c:f>'75'!$L$51</c:f>
              <c:strCache>
                <c:ptCount val="1"/>
                <c:pt idx="0">
                  <c:v>Deposits and borrowings from the public</c:v>
                </c:pt>
              </c:strCache>
            </c:strRef>
          </c:tx>
          <c:spPr>
            <a:solidFill>
              <a:srgbClr val="474748"/>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'75'!$M$51:$T$51</c:f>
              <c:numCache>
                <c:formatCode>_-* #,##0.0_-;\-* #,##0.0_-;_-* "-"??_-;_-@_-</c:formatCode>
                <c:ptCount val="8"/>
                <c:pt idx="0">
                  <c:v>-0.7</c:v>
                </c:pt>
                <c:pt idx="1">
                  <c:v>-0.1</c:v>
                </c:pt>
                <c:pt idx="2">
                  <c:v>-0.2</c:v>
                </c:pt>
                <c:pt idx="3">
                  <c:v>0</c:v>
                </c:pt>
                <c:pt idx="4">
                  <c:v>0</c:v>
                </c:pt>
                <c:pt idx="5">
                  <c:v>0</c:v>
                </c:pt>
                <c:pt idx="6">
                  <c:v>0</c:v>
                </c:pt>
                <c:pt idx="7">
                  <c:v>-52</c:v>
                </c:pt>
              </c:numCache>
            </c:numRef>
          </c:val>
          <c:extLst>
            <c:ext xmlns:c16="http://schemas.microsoft.com/office/drawing/2014/chart" uri="{C3380CC4-5D6E-409C-BE32-E72D297353CC}">
              <c16:uniqueId val="{00000005-E393-4186-B8D0-C4F4A6049D62}"/>
            </c:ext>
          </c:extLst>
        </c:ser>
        <c:ser>
          <c:idx val="6"/>
          <c:order val="6"/>
          <c:tx>
            <c:strRef>
              <c:f>'75'!$L$52</c:f>
              <c:strCache>
                <c:ptCount val="1"/>
                <c:pt idx="0">
                  <c:v>Deposits by credit institutions</c:v>
                </c:pt>
              </c:strCache>
            </c:strRef>
          </c:tx>
          <c:spPr>
            <a:solidFill>
              <a:srgbClr val="FBD9CA"/>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'75'!$M$52:$T$52</c:f>
              <c:numCache>
                <c:formatCode>_-* #,##0.0_-;\-* #,##0.0_-;_-* "-"??_-;_-@_-</c:formatCode>
                <c:ptCount val="8"/>
                <c:pt idx="0">
                  <c:v>-2</c:v>
                </c:pt>
                <c:pt idx="1">
                  <c:v>-2.6</c:v>
                </c:pt>
                <c:pt idx="2">
                  <c:v>-2.9</c:v>
                </c:pt>
                <c:pt idx="3">
                  <c:v>0</c:v>
                </c:pt>
                <c:pt idx="4">
                  <c:v>0</c:v>
                </c:pt>
                <c:pt idx="5">
                  <c:v>0</c:v>
                </c:pt>
                <c:pt idx="6">
                  <c:v>0</c:v>
                </c:pt>
                <c:pt idx="7">
                  <c:v>0</c:v>
                </c:pt>
              </c:numCache>
            </c:numRef>
          </c:val>
          <c:extLst>
            <c:ext xmlns:c16="http://schemas.microsoft.com/office/drawing/2014/chart" uri="{C3380CC4-5D6E-409C-BE32-E72D297353CC}">
              <c16:uniqueId val="{00000006-E393-4186-B8D0-C4F4A6049D62}"/>
            </c:ext>
          </c:extLst>
        </c:ser>
        <c:ser>
          <c:idx val="7"/>
          <c:order val="7"/>
          <c:tx>
            <c:strRef>
              <c:f>'75'!$L$53</c:f>
              <c:strCache>
                <c:ptCount val="1"/>
                <c:pt idx="0">
                  <c:v>Issued CDs with original maturity less than 1 year</c:v>
                </c:pt>
              </c:strCache>
            </c:strRef>
          </c:tx>
          <c:spPr>
            <a:solidFill>
              <a:srgbClr val="A66A5D"/>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'75'!$M$53:$T$53</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E393-4186-B8D0-C4F4A6049D62}"/>
            </c:ext>
          </c:extLst>
        </c:ser>
        <c:ser>
          <c:idx val="8"/>
          <c:order val="8"/>
          <c:tx>
            <c:strRef>
              <c:f>'75'!$L$54</c:f>
              <c:strCache>
                <c:ptCount val="1"/>
                <c:pt idx="0">
                  <c:v>Issued CPs with original maturity less than 1 year</c:v>
                </c:pt>
              </c:strCache>
            </c:strRef>
          </c:tx>
          <c:spPr>
            <a:solidFill>
              <a:srgbClr val="6E3629"/>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'75'!$M$54:$T$54</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E393-4186-B8D0-C4F4A6049D62}"/>
            </c:ext>
          </c:extLst>
        </c:ser>
        <c:ser>
          <c:idx val="9"/>
          <c:order val="9"/>
          <c:tx>
            <c:strRef>
              <c:f>'75'!$L$55</c:f>
              <c:strCache>
                <c:ptCount val="1"/>
                <c:pt idx="0">
                  <c:v>Issued CD &amp; CPs with original maturity over 1 year</c:v>
                </c:pt>
              </c:strCache>
            </c:strRef>
          </c:tx>
          <c:spPr>
            <a:solidFill>
              <a:srgbClr val="BC92ED"/>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'75'!$M$55:$T$55</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E393-4186-B8D0-C4F4A6049D62}"/>
            </c:ext>
          </c:extLst>
        </c:ser>
        <c:ser>
          <c:idx val="10"/>
          <c:order val="10"/>
          <c:tx>
            <c:strRef>
              <c:f>'75'!$L$56</c:f>
              <c:strCache>
                <c:ptCount val="1"/>
                <c:pt idx="0">
                  <c:v>Issued covered bonds</c:v>
                </c:pt>
              </c:strCache>
            </c:strRef>
          </c:tx>
          <c:spPr>
            <a:solidFill>
              <a:srgbClr val="8548C9"/>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'75'!$M$56:$T$56</c:f>
              <c:numCache>
                <c:formatCode>_-* #,##0.0_-;\-* #,##0.0_-;_-* "-"??_-;_-@_-</c:formatCode>
                <c:ptCount val="8"/>
                <c:pt idx="0">
                  <c:v>-0.3</c:v>
                </c:pt>
                <c:pt idx="1">
                  <c:v>0</c:v>
                </c:pt>
                <c:pt idx="2">
                  <c:v>-5.5</c:v>
                </c:pt>
                <c:pt idx="3">
                  <c:v>-8.8000000000000007</c:v>
                </c:pt>
                <c:pt idx="4">
                  <c:v>-17.3</c:v>
                </c:pt>
                <c:pt idx="5">
                  <c:v>-0.6</c:v>
                </c:pt>
                <c:pt idx="6">
                  <c:v>-0.1</c:v>
                </c:pt>
                <c:pt idx="7">
                  <c:v>0</c:v>
                </c:pt>
              </c:numCache>
            </c:numRef>
          </c:val>
          <c:extLst>
            <c:ext xmlns:c16="http://schemas.microsoft.com/office/drawing/2014/chart" uri="{C3380CC4-5D6E-409C-BE32-E72D297353CC}">
              <c16:uniqueId val="{0000000A-E393-4186-B8D0-C4F4A6049D62}"/>
            </c:ext>
          </c:extLst>
        </c:ser>
        <c:ser>
          <c:idx val="11"/>
          <c:order val="11"/>
          <c:tx>
            <c:strRef>
              <c:f>'75'!$L$57</c:f>
              <c:strCache>
                <c:ptCount val="1"/>
                <c:pt idx="0">
                  <c:v>Issued other bonds</c:v>
                </c:pt>
              </c:strCache>
            </c:strRef>
          </c:tx>
          <c:spPr>
            <a:solidFill>
              <a:srgbClr val="ED8EC3"/>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'75'!$M$57:$T$57</c:f>
              <c:numCache>
                <c:formatCode>_-* #,##0.0_-;\-* #,##0.0_-;_-* "-"??_-;_-@_-</c:formatCode>
                <c:ptCount val="8"/>
                <c:pt idx="0">
                  <c:v>0</c:v>
                </c:pt>
                <c:pt idx="1">
                  <c:v>-0.1</c:v>
                </c:pt>
                <c:pt idx="2">
                  <c:v>-0.3</c:v>
                </c:pt>
                <c:pt idx="3">
                  <c:v>-2.1</c:v>
                </c:pt>
                <c:pt idx="4">
                  <c:v>-0.8</c:v>
                </c:pt>
                <c:pt idx="5">
                  <c:v>0</c:v>
                </c:pt>
                <c:pt idx="6">
                  <c:v>0</c:v>
                </c:pt>
                <c:pt idx="7">
                  <c:v>0</c:v>
                </c:pt>
              </c:numCache>
            </c:numRef>
          </c:val>
          <c:extLst>
            <c:ext xmlns:c16="http://schemas.microsoft.com/office/drawing/2014/chart" uri="{C3380CC4-5D6E-409C-BE32-E72D297353CC}">
              <c16:uniqueId val="{0000000B-E393-4186-B8D0-C4F4A6049D62}"/>
            </c:ext>
          </c:extLst>
        </c:ser>
        <c:ser>
          <c:idx val="12"/>
          <c:order val="12"/>
          <c:tx>
            <c:strRef>
              <c:f>'75'!$L$58</c:f>
              <c:strCache>
                <c:ptCount val="1"/>
                <c:pt idx="0">
                  <c:v>Subordinated liabilities</c:v>
                </c:pt>
              </c:strCache>
            </c:strRef>
          </c:tx>
          <c:spPr>
            <a:solidFill>
              <a:srgbClr val="D6549E"/>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'75'!$M$58:$T$58</c:f>
              <c:numCache>
                <c:formatCode>_-* #,##0.0_-;\-* #,##0.0_-;_-* "-"??_-;_-@_-</c:formatCode>
                <c:ptCount val="8"/>
                <c:pt idx="0">
                  <c:v>0</c:v>
                </c:pt>
                <c:pt idx="1">
                  <c:v>0</c:v>
                </c:pt>
                <c:pt idx="2">
                  <c:v>0</c:v>
                </c:pt>
                <c:pt idx="3">
                  <c:v>0</c:v>
                </c:pt>
                <c:pt idx="4">
                  <c:v>0</c:v>
                </c:pt>
                <c:pt idx="5">
                  <c:v>-0.2</c:v>
                </c:pt>
                <c:pt idx="6">
                  <c:v>0</c:v>
                </c:pt>
                <c:pt idx="7">
                  <c:v>0</c:v>
                </c:pt>
              </c:numCache>
            </c:numRef>
          </c:val>
          <c:extLst>
            <c:ext xmlns:c16="http://schemas.microsoft.com/office/drawing/2014/chart" uri="{C3380CC4-5D6E-409C-BE32-E72D297353CC}">
              <c16:uniqueId val="{0000000C-E393-4186-B8D0-C4F4A6049D62}"/>
            </c:ext>
          </c:extLst>
        </c:ser>
        <c:ser>
          <c:idx val="13"/>
          <c:order val="13"/>
          <c:tx>
            <c:strRef>
              <c:f>'75'!$L$59</c:f>
              <c:strCache>
                <c:ptCount val="1"/>
                <c:pt idx="0">
                  <c:v>Equity</c:v>
                </c:pt>
              </c:strCache>
            </c:strRef>
          </c:tx>
          <c:spPr>
            <a:solidFill>
              <a:srgbClr val="FFDA66"/>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'75'!$M$59:$T$59</c:f>
              <c:numCache>
                <c:formatCode>_-* #,##0.0_-;\-* #,##0.0_-;_-* "-"??_-;_-@_-</c:formatCode>
                <c:ptCount val="8"/>
                <c:pt idx="0">
                  <c:v>0</c:v>
                </c:pt>
                <c:pt idx="1">
                  <c:v>0</c:v>
                </c:pt>
                <c:pt idx="2">
                  <c:v>0</c:v>
                </c:pt>
                <c:pt idx="3">
                  <c:v>0</c:v>
                </c:pt>
                <c:pt idx="4">
                  <c:v>0</c:v>
                </c:pt>
                <c:pt idx="5">
                  <c:v>0</c:v>
                </c:pt>
                <c:pt idx="6">
                  <c:v>0</c:v>
                </c:pt>
                <c:pt idx="7">
                  <c:v>-4.5</c:v>
                </c:pt>
              </c:numCache>
            </c:numRef>
          </c:val>
          <c:extLst>
            <c:ext xmlns:c16="http://schemas.microsoft.com/office/drawing/2014/chart" uri="{C3380CC4-5D6E-409C-BE32-E72D297353CC}">
              <c16:uniqueId val="{0000000D-E393-4186-B8D0-C4F4A6049D62}"/>
            </c:ext>
          </c:extLst>
        </c:ser>
        <c:ser>
          <c:idx val="14"/>
          <c:order val="14"/>
          <c:tx>
            <c:strRef>
              <c:f>'75'!$L$60</c:f>
              <c:strCache>
                <c:ptCount val="1"/>
                <c:pt idx="0">
                  <c:v>Derivatives, net inflows/outflows</c:v>
                </c:pt>
              </c:strCache>
            </c:strRef>
          </c:tx>
          <c:spPr>
            <a:solidFill>
              <a:srgbClr val="FF9873"/>
            </a:solidFill>
            <a:ln w="25400">
              <a:noFill/>
            </a:ln>
            <a:effectLst/>
          </c:spPr>
          <c:invertIfNegative val="0"/>
          <c:cat>
            <c:strRef>
              <c:f>'75'!$M$45:$T$45</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'75'!$M$60:$T$60</c:f>
              <c:numCache>
                <c:formatCode>_-* #,##0.0_-;\-* #,##0.0_-;_-* "-"??_-;_-@_-</c:formatCode>
                <c:ptCount val="8"/>
                <c:pt idx="0">
                  <c:v>-8.4</c:v>
                </c:pt>
                <c:pt idx="1">
                  <c:v>-9.4</c:v>
                </c:pt>
                <c:pt idx="2">
                  <c:v>0.9</c:v>
                </c:pt>
                <c:pt idx="3">
                  <c:v>3.7</c:v>
                </c:pt>
                <c:pt idx="4">
                  <c:v>1.6</c:v>
                </c:pt>
                <c:pt idx="5">
                  <c:v>-0.1</c:v>
                </c:pt>
                <c:pt idx="6">
                  <c:v>0.1</c:v>
                </c:pt>
                <c:pt idx="7">
                  <c:v>0</c:v>
                </c:pt>
              </c:numCache>
            </c:numRef>
          </c:val>
          <c:extLst>
            <c:ext xmlns:c16="http://schemas.microsoft.com/office/drawing/2014/chart" uri="{C3380CC4-5D6E-409C-BE32-E72D297353CC}">
              <c16:uniqueId val="{0000000E-E393-4186-B8D0-C4F4A6049D62}"/>
            </c:ext>
          </c:extLst>
        </c:ser>
        <c:dLbls>
          <c:showLegendKey val="0"/>
          <c:showVal val="0"/>
          <c:showCatName val="0"/>
          <c:showSerName val="0"/>
          <c:showPercent val="0"/>
          <c:showBubbleSize val="0"/>
        </c:dLbls>
        <c:gapWidth val="150"/>
        <c:overlap val="100"/>
        <c:axId val="77533184"/>
        <c:axId val="77534720"/>
      </c:barChart>
      <c:catAx>
        <c:axId val="77533184"/>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34720"/>
        <c:crosses val="autoZero"/>
        <c:auto val="1"/>
        <c:lblAlgn val="ctr"/>
        <c:lblOffset val="100"/>
        <c:noMultiLvlLbl val="0"/>
      </c:catAx>
      <c:valAx>
        <c:axId val="77534720"/>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53318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DKK </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312118970688119E-2"/>
          <c:y val="8.6021494586465908E-2"/>
          <c:w val="0.93392627652726357"/>
          <c:h val="0.80179433462286143"/>
        </c:manualLayout>
      </c:layout>
      <c:barChart>
        <c:barDir val="col"/>
        <c:grouping val="stacked"/>
        <c:varyColors val="0"/>
        <c:ser>
          <c:idx val="0"/>
          <c:order val="0"/>
          <c:tx>
            <c:strRef>
              <c:f>'75'!$L$64</c:f>
              <c:strCache>
                <c:ptCount val="1"/>
                <c:pt idx="0">
                  <c:v>DKK</c:v>
                </c:pt>
              </c:strCache>
            </c:strRef>
          </c:tx>
          <c:spPr>
            <a:solidFill>
              <a:srgbClr val="0000A0"/>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'75'!$M$64:$T$64</c:f>
              <c:numCache>
                <c:formatCode>#,##0</c:formatCode>
                <c:ptCount val="8"/>
              </c:numCache>
            </c:numRef>
          </c:val>
          <c:extLst>
            <c:ext xmlns:c16="http://schemas.microsoft.com/office/drawing/2014/chart" uri="{C3380CC4-5D6E-409C-BE32-E72D297353CC}">
              <c16:uniqueId val="{00000000-6526-4326-B55B-4A76E5035EC1}"/>
            </c:ext>
          </c:extLst>
        </c:ser>
        <c:ser>
          <c:idx val="1"/>
          <c:order val="1"/>
          <c:tx>
            <c:strRef>
              <c:f>'75'!$L$65</c:f>
              <c:strCache>
                <c:ptCount val="1"/>
                <c:pt idx="0">
                  <c:v>Cash and balances with central banks</c:v>
                </c:pt>
              </c:strCache>
            </c:strRef>
          </c:tx>
          <c:spPr>
            <a:solidFill>
              <a:srgbClr val="3399FF"/>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'75'!$M$65:$T$65</c:f>
              <c:numCache>
                <c:formatCode>_-* #,##0.0_-;\-* #,##0.0_-;_-* "-"??_-;_-@_-</c:formatCode>
                <c:ptCount val="8"/>
                <c:pt idx="0">
                  <c:v>3.5</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6526-4326-B55B-4A76E5035EC1}"/>
            </c:ext>
          </c:extLst>
        </c:ser>
        <c:ser>
          <c:idx val="2"/>
          <c:order val="2"/>
          <c:tx>
            <c:strRef>
              <c:f>'75'!$L$66</c:f>
              <c:strCache>
                <c:ptCount val="1"/>
                <c:pt idx="0">
                  <c:v>Loans to the public</c:v>
                </c:pt>
              </c:strCache>
            </c:strRef>
          </c:tx>
          <c:spPr>
            <a:solidFill>
              <a:srgbClr val="99CCFF"/>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'75'!$M$66:$T$66</c:f>
              <c:numCache>
                <c:formatCode>_-* #,##0.0_-;\-* #,##0.0_-;_-* "-"??_-;_-@_-</c:formatCode>
                <c:ptCount val="8"/>
                <c:pt idx="0">
                  <c:v>18.600000000000001</c:v>
                </c:pt>
                <c:pt idx="1">
                  <c:v>2.1</c:v>
                </c:pt>
                <c:pt idx="2">
                  <c:v>2.2999999999999998</c:v>
                </c:pt>
                <c:pt idx="3">
                  <c:v>3.1</c:v>
                </c:pt>
                <c:pt idx="4">
                  <c:v>7.9</c:v>
                </c:pt>
                <c:pt idx="5">
                  <c:v>10.6</c:v>
                </c:pt>
                <c:pt idx="6">
                  <c:v>40.299999999999997</c:v>
                </c:pt>
                <c:pt idx="7">
                  <c:v>0</c:v>
                </c:pt>
              </c:numCache>
            </c:numRef>
          </c:val>
          <c:extLst>
            <c:ext xmlns:c16="http://schemas.microsoft.com/office/drawing/2014/chart" uri="{C3380CC4-5D6E-409C-BE32-E72D297353CC}">
              <c16:uniqueId val="{00000002-6526-4326-B55B-4A76E5035EC1}"/>
            </c:ext>
          </c:extLst>
        </c:ser>
        <c:ser>
          <c:idx val="3"/>
          <c:order val="3"/>
          <c:tx>
            <c:strRef>
              <c:f>'75'!$L$67</c:f>
              <c:strCache>
                <c:ptCount val="1"/>
                <c:pt idx="0">
                  <c:v>Loans to credit institutions</c:v>
                </c:pt>
              </c:strCache>
            </c:strRef>
          </c:tx>
          <c:spPr>
            <a:solidFill>
              <a:srgbClr val="8B8A8D"/>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'75'!$M$67:$T$67</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6526-4326-B55B-4A76E5035EC1}"/>
            </c:ext>
          </c:extLst>
        </c:ser>
        <c:ser>
          <c:idx val="4"/>
          <c:order val="4"/>
          <c:tx>
            <c:strRef>
              <c:f>'75'!$L$68</c:f>
              <c:strCache>
                <c:ptCount val="1"/>
                <c:pt idx="0">
                  <c:v>Interest-bearing securities incl. Treasury bills</c:v>
                </c:pt>
              </c:strCache>
            </c:strRef>
          </c:tx>
          <c:spPr>
            <a:solidFill>
              <a:srgbClr val="C9C7C7"/>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'75'!$M$68:$T$68</c:f>
              <c:numCache>
                <c:formatCode>_-* #,##0.0_-;\-* #,##0.0_-;_-* "-"??_-;_-@_-</c:formatCode>
                <c:ptCount val="8"/>
                <c:pt idx="0">
                  <c:v>16.100000000000001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6526-4326-B55B-4A76E5035EC1}"/>
            </c:ext>
          </c:extLst>
        </c:ser>
        <c:ser>
          <c:idx val="5"/>
          <c:order val="5"/>
          <c:tx>
            <c:strRef>
              <c:f>'75'!$L$69</c:f>
              <c:strCache>
                <c:ptCount val="1"/>
                <c:pt idx="0">
                  <c:v>Deposits and borrowings from the public</c:v>
                </c:pt>
              </c:strCache>
            </c:strRef>
          </c:tx>
          <c:spPr>
            <a:solidFill>
              <a:srgbClr val="474748"/>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'75'!$M$69:$T$69</c:f>
              <c:numCache>
                <c:formatCode>_-* #,##0.0_-;\-* #,##0.0_-;_-* "-"??_-;_-@_-</c:formatCode>
                <c:ptCount val="8"/>
                <c:pt idx="0">
                  <c:v>-1.2</c:v>
                </c:pt>
                <c:pt idx="1">
                  <c:v>-0.1</c:v>
                </c:pt>
                <c:pt idx="2">
                  <c:v>-0.1</c:v>
                </c:pt>
                <c:pt idx="3">
                  <c:v>0</c:v>
                </c:pt>
                <c:pt idx="4">
                  <c:v>0</c:v>
                </c:pt>
                <c:pt idx="5">
                  <c:v>0</c:v>
                </c:pt>
                <c:pt idx="6">
                  <c:v>0</c:v>
                </c:pt>
                <c:pt idx="7">
                  <c:v>-33.799999999999997</c:v>
                </c:pt>
              </c:numCache>
            </c:numRef>
          </c:val>
          <c:extLst>
            <c:ext xmlns:c16="http://schemas.microsoft.com/office/drawing/2014/chart" uri="{C3380CC4-5D6E-409C-BE32-E72D297353CC}">
              <c16:uniqueId val="{00000005-6526-4326-B55B-4A76E5035EC1}"/>
            </c:ext>
          </c:extLst>
        </c:ser>
        <c:ser>
          <c:idx val="6"/>
          <c:order val="6"/>
          <c:tx>
            <c:strRef>
              <c:f>'75'!$L$70</c:f>
              <c:strCache>
                <c:ptCount val="1"/>
                <c:pt idx="0">
                  <c:v>Deposits by credit institutions</c:v>
                </c:pt>
              </c:strCache>
            </c:strRef>
          </c:tx>
          <c:spPr>
            <a:solidFill>
              <a:srgbClr val="FBD9CA"/>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'75'!$M$70:$T$70</c:f>
              <c:numCache>
                <c:formatCode>_-* #,##0.0_-;\-* #,##0.0_-;_-* "-"??_-;_-@_-</c:formatCode>
                <c:ptCount val="8"/>
                <c:pt idx="0">
                  <c:v>-0.8</c:v>
                </c:pt>
                <c:pt idx="1">
                  <c:v>0</c:v>
                </c:pt>
                <c:pt idx="2">
                  <c:v>-0.1</c:v>
                </c:pt>
                <c:pt idx="3">
                  <c:v>0</c:v>
                </c:pt>
                <c:pt idx="4">
                  <c:v>0</c:v>
                </c:pt>
                <c:pt idx="5">
                  <c:v>0</c:v>
                </c:pt>
                <c:pt idx="6">
                  <c:v>0</c:v>
                </c:pt>
                <c:pt idx="7">
                  <c:v>0</c:v>
                </c:pt>
              </c:numCache>
            </c:numRef>
          </c:val>
          <c:extLst>
            <c:ext xmlns:c16="http://schemas.microsoft.com/office/drawing/2014/chart" uri="{C3380CC4-5D6E-409C-BE32-E72D297353CC}">
              <c16:uniqueId val="{00000006-6526-4326-B55B-4A76E5035EC1}"/>
            </c:ext>
          </c:extLst>
        </c:ser>
        <c:ser>
          <c:idx val="7"/>
          <c:order val="7"/>
          <c:tx>
            <c:strRef>
              <c:f>'75'!$L$71</c:f>
              <c:strCache>
                <c:ptCount val="1"/>
                <c:pt idx="0">
                  <c:v>Issued CDs with original maturity less than 1 year</c:v>
                </c:pt>
              </c:strCache>
            </c:strRef>
          </c:tx>
          <c:spPr>
            <a:solidFill>
              <a:srgbClr val="A66A5D"/>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'75'!$M$71:$T$71</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6526-4326-B55B-4A76E5035EC1}"/>
            </c:ext>
          </c:extLst>
        </c:ser>
        <c:ser>
          <c:idx val="8"/>
          <c:order val="8"/>
          <c:tx>
            <c:strRef>
              <c:f>'75'!$L$72</c:f>
              <c:strCache>
                <c:ptCount val="1"/>
                <c:pt idx="0">
                  <c:v>Issued CPs with original maturity less than 1 year</c:v>
                </c:pt>
              </c:strCache>
            </c:strRef>
          </c:tx>
          <c:spPr>
            <a:solidFill>
              <a:srgbClr val="6E3629"/>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'75'!$M$72:$T$72</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6526-4326-B55B-4A76E5035EC1}"/>
            </c:ext>
          </c:extLst>
        </c:ser>
        <c:ser>
          <c:idx val="9"/>
          <c:order val="9"/>
          <c:tx>
            <c:strRef>
              <c:f>'75'!$L$73</c:f>
              <c:strCache>
                <c:ptCount val="1"/>
                <c:pt idx="0">
                  <c:v>Issued CD &amp; CPs with original maturity over 1 year</c:v>
                </c:pt>
              </c:strCache>
            </c:strRef>
          </c:tx>
          <c:spPr>
            <a:solidFill>
              <a:srgbClr val="BC92ED"/>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'75'!$M$73:$T$73</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6526-4326-B55B-4A76E5035EC1}"/>
            </c:ext>
          </c:extLst>
        </c:ser>
        <c:ser>
          <c:idx val="10"/>
          <c:order val="10"/>
          <c:tx>
            <c:strRef>
              <c:f>'75'!$L$74</c:f>
              <c:strCache>
                <c:ptCount val="1"/>
                <c:pt idx="0">
                  <c:v>Issued covered bonds</c:v>
                </c:pt>
              </c:strCache>
            </c:strRef>
          </c:tx>
          <c:spPr>
            <a:solidFill>
              <a:srgbClr val="8548C9"/>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'75'!$M$74:$T$74</c:f>
              <c:numCache>
                <c:formatCode>_-* #,##0.0_-;\-* #,##0.0_-;_-* "-"??_-;_-@_-</c:formatCode>
                <c:ptCount val="8"/>
                <c:pt idx="0">
                  <c:v>-2.7</c:v>
                </c:pt>
                <c:pt idx="1">
                  <c:v>0</c:v>
                </c:pt>
                <c:pt idx="2">
                  <c:v>-5.4</c:v>
                </c:pt>
                <c:pt idx="3">
                  <c:v>-8</c:v>
                </c:pt>
                <c:pt idx="4">
                  <c:v>-12.6</c:v>
                </c:pt>
                <c:pt idx="5">
                  <c:v>-0.6</c:v>
                </c:pt>
                <c:pt idx="6">
                  <c:v>-24.4</c:v>
                </c:pt>
                <c:pt idx="7">
                  <c:v>0</c:v>
                </c:pt>
              </c:numCache>
            </c:numRef>
          </c:val>
          <c:extLst>
            <c:ext xmlns:c16="http://schemas.microsoft.com/office/drawing/2014/chart" uri="{C3380CC4-5D6E-409C-BE32-E72D297353CC}">
              <c16:uniqueId val="{0000000A-6526-4326-B55B-4A76E5035EC1}"/>
            </c:ext>
          </c:extLst>
        </c:ser>
        <c:ser>
          <c:idx val="11"/>
          <c:order val="11"/>
          <c:tx>
            <c:strRef>
              <c:f>'75'!$L$75</c:f>
              <c:strCache>
                <c:ptCount val="1"/>
                <c:pt idx="0">
                  <c:v>Issued other bonds</c:v>
                </c:pt>
              </c:strCache>
            </c:strRef>
          </c:tx>
          <c:spPr>
            <a:solidFill>
              <a:srgbClr val="ED8EC3"/>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'75'!$M$75:$T$75</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B-6526-4326-B55B-4A76E5035EC1}"/>
            </c:ext>
          </c:extLst>
        </c:ser>
        <c:ser>
          <c:idx val="12"/>
          <c:order val="12"/>
          <c:tx>
            <c:strRef>
              <c:f>'75'!$L$76</c:f>
              <c:strCache>
                <c:ptCount val="1"/>
                <c:pt idx="0">
                  <c:v>Subordinated liabilities</c:v>
                </c:pt>
              </c:strCache>
            </c:strRef>
          </c:tx>
          <c:spPr>
            <a:solidFill>
              <a:srgbClr val="D6549E"/>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'75'!$M$76:$T$76</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C-6526-4326-B55B-4A76E5035EC1}"/>
            </c:ext>
          </c:extLst>
        </c:ser>
        <c:ser>
          <c:idx val="13"/>
          <c:order val="13"/>
          <c:tx>
            <c:strRef>
              <c:f>'75'!$L$77</c:f>
              <c:strCache>
                <c:ptCount val="1"/>
                <c:pt idx="0">
                  <c:v>Equity</c:v>
                </c:pt>
              </c:strCache>
            </c:strRef>
          </c:tx>
          <c:spPr>
            <a:solidFill>
              <a:srgbClr val="FFDA66"/>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'75'!$M$77:$T$77</c:f>
              <c:numCache>
                <c:formatCode>_-* #,##0.0_-;\-* #,##0.0_-;_-* "-"??_-;_-@_-</c:formatCode>
                <c:ptCount val="8"/>
                <c:pt idx="0">
                  <c:v>0</c:v>
                </c:pt>
                <c:pt idx="1">
                  <c:v>0</c:v>
                </c:pt>
                <c:pt idx="2">
                  <c:v>0</c:v>
                </c:pt>
                <c:pt idx="3">
                  <c:v>0</c:v>
                </c:pt>
                <c:pt idx="4">
                  <c:v>0</c:v>
                </c:pt>
                <c:pt idx="5">
                  <c:v>0</c:v>
                </c:pt>
                <c:pt idx="6">
                  <c:v>0</c:v>
                </c:pt>
                <c:pt idx="7">
                  <c:v>-4.8</c:v>
                </c:pt>
              </c:numCache>
            </c:numRef>
          </c:val>
          <c:extLst>
            <c:ext xmlns:c16="http://schemas.microsoft.com/office/drawing/2014/chart" uri="{C3380CC4-5D6E-409C-BE32-E72D297353CC}">
              <c16:uniqueId val="{0000000D-6526-4326-B55B-4A76E5035EC1}"/>
            </c:ext>
          </c:extLst>
        </c:ser>
        <c:ser>
          <c:idx val="14"/>
          <c:order val="14"/>
          <c:tx>
            <c:strRef>
              <c:f>'75'!$L$78</c:f>
              <c:strCache>
                <c:ptCount val="1"/>
                <c:pt idx="0">
                  <c:v>Derivatives, net inflows/outflows</c:v>
                </c:pt>
              </c:strCache>
            </c:strRef>
          </c:tx>
          <c:spPr>
            <a:solidFill>
              <a:srgbClr val="FF9873"/>
            </a:solidFill>
            <a:ln w="25400">
              <a:noFill/>
            </a:ln>
            <a:effectLst/>
          </c:spPr>
          <c:invertIfNegative val="0"/>
          <c:cat>
            <c:strRef>
              <c:f>'75'!$M$63:$T$63</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'75'!$M$78:$T$78</c:f>
              <c:numCache>
                <c:formatCode>_-* #,##0.0_-;\-* #,##0.0_-;_-* "-"??_-;_-@_-</c:formatCode>
                <c:ptCount val="8"/>
                <c:pt idx="0">
                  <c:v>-4.5</c:v>
                </c:pt>
                <c:pt idx="1">
                  <c:v>-3</c:v>
                </c:pt>
                <c:pt idx="2">
                  <c:v>-2.9</c:v>
                </c:pt>
                <c:pt idx="3">
                  <c:v>1</c:v>
                </c:pt>
                <c:pt idx="4">
                  <c:v>-1.1000000000000001</c:v>
                </c:pt>
                <c:pt idx="5">
                  <c:v>0.2</c:v>
                </c:pt>
                <c:pt idx="6">
                  <c:v>0.3</c:v>
                </c:pt>
                <c:pt idx="7">
                  <c:v>0</c:v>
                </c:pt>
              </c:numCache>
            </c:numRef>
          </c:val>
          <c:extLst>
            <c:ext xmlns:c16="http://schemas.microsoft.com/office/drawing/2014/chart" uri="{C3380CC4-5D6E-409C-BE32-E72D297353CC}">
              <c16:uniqueId val="{0000000E-6526-4326-B55B-4A76E5035EC1}"/>
            </c:ext>
          </c:extLst>
        </c:ser>
        <c:dLbls>
          <c:showLegendKey val="0"/>
          <c:showVal val="0"/>
          <c:showCatName val="0"/>
          <c:showSerName val="0"/>
          <c:showPercent val="0"/>
          <c:showBubbleSize val="0"/>
        </c:dLbls>
        <c:gapWidth val="150"/>
        <c:overlap val="100"/>
        <c:axId val="77684736"/>
        <c:axId val="77686272"/>
      </c:barChart>
      <c:catAx>
        <c:axId val="77684736"/>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686272"/>
        <c:crosses val="autoZero"/>
        <c:auto val="1"/>
        <c:lblAlgn val="ctr"/>
        <c:lblOffset val="100"/>
        <c:noMultiLvlLbl val="0"/>
      </c:catAx>
      <c:valAx>
        <c:axId val="7768627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68473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NOK</a:t>
            </a:r>
          </a:p>
        </c:rich>
      </c:tx>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4.3053805774278218E-2"/>
          <c:y val="9.609608311176196E-2"/>
          <c:w val="0.93402952755905511"/>
          <c:h val="0.78305687693675086"/>
        </c:manualLayout>
      </c:layout>
      <c:barChart>
        <c:barDir val="col"/>
        <c:grouping val="stacked"/>
        <c:varyColors val="0"/>
        <c:ser>
          <c:idx val="0"/>
          <c:order val="0"/>
          <c:tx>
            <c:strRef>
              <c:f>'75'!$L$82</c:f>
              <c:strCache>
                <c:ptCount val="1"/>
                <c:pt idx="0">
                  <c:v>NOK</c:v>
                </c:pt>
              </c:strCache>
            </c:strRef>
          </c:tx>
          <c:spPr>
            <a:solidFill>
              <a:srgbClr val="0000A0"/>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'75'!$M$82:$T$82</c:f>
              <c:numCache>
                <c:formatCode>#,##0</c:formatCode>
                <c:ptCount val="8"/>
              </c:numCache>
            </c:numRef>
          </c:val>
          <c:extLst>
            <c:ext xmlns:c16="http://schemas.microsoft.com/office/drawing/2014/chart" uri="{C3380CC4-5D6E-409C-BE32-E72D297353CC}">
              <c16:uniqueId val="{00000000-F997-484A-AD1E-1304561A905E}"/>
            </c:ext>
          </c:extLst>
        </c:ser>
        <c:ser>
          <c:idx val="1"/>
          <c:order val="1"/>
          <c:tx>
            <c:strRef>
              <c:f>'75'!$L$83</c:f>
              <c:strCache>
                <c:ptCount val="1"/>
                <c:pt idx="0">
                  <c:v>Cash and balances with central banks</c:v>
                </c:pt>
              </c:strCache>
            </c:strRef>
          </c:tx>
          <c:spPr>
            <a:solidFill>
              <a:srgbClr val="3399FF"/>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'75'!$M$83:$T$83</c:f>
              <c:numCache>
                <c:formatCode>_-* #,##0.0_-;\-* #,##0.0_-;_-* "-"??_-;_-@_-</c:formatCode>
                <c:ptCount val="8"/>
                <c:pt idx="0">
                  <c:v>1.3</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F997-484A-AD1E-1304561A905E}"/>
            </c:ext>
          </c:extLst>
        </c:ser>
        <c:ser>
          <c:idx val="2"/>
          <c:order val="2"/>
          <c:tx>
            <c:strRef>
              <c:f>'75'!$L$84</c:f>
              <c:strCache>
                <c:ptCount val="1"/>
                <c:pt idx="0">
                  <c:v>Loans to the public</c:v>
                </c:pt>
              </c:strCache>
            </c:strRef>
          </c:tx>
          <c:spPr>
            <a:solidFill>
              <a:srgbClr val="99CCFF"/>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'75'!$M$84:$T$84</c:f>
              <c:numCache>
                <c:formatCode>_-* #,##0.0_-;\-* #,##0.0_-;_-* "-"??_-;_-@_-</c:formatCode>
                <c:ptCount val="8"/>
                <c:pt idx="0">
                  <c:v>4.0999999999999996</c:v>
                </c:pt>
                <c:pt idx="1">
                  <c:v>2.5</c:v>
                </c:pt>
                <c:pt idx="2">
                  <c:v>6.5</c:v>
                </c:pt>
                <c:pt idx="3">
                  <c:v>6.6</c:v>
                </c:pt>
                <c:pt idx="4">
                  <c:v>13.9</c:v>
                </c:pt>
                <c:pt idx="5">
                  <c:v>14.2</c:v>
                </c:pt>
                <c:pt idx="6">
                  <c:v>14.8</c:v>
                </c:pt>
                <c:pt idx="7">
                  <c:v>0</c:v>
                </c:pt>
              </c:numCache>
            </c:numRef>
          </c:val>
          <c:extLst>
            <c:ext xmlns:c16="http://schemas.microsoft.com/office/drawing/2014/chart" uri="{C3380CC4-5D6E-409C-BE32-E72D297353CC}">
              <c16:uniqueId val="{00000002-F997-484A-AD1E-1304561A905E}"/>
            </c:ext>
          </c:extLst>
        </c:ser>
        <c:ser>
          <c:idx val="3"/>
          <c:order val="3"/>
          <c:tx>
            <c:strRef>
              <c:f>'75'!$L$85</c:f>
              <c:strCache>
                <c:ptCount val="1"/>
                <c:pt idx="0">
                  <c:v>Loans to credit institutions</c:v>
                </c:pt>
              </c:strCache>
            </c:strRef>
          </c:tx>
          <c:spPr>
            <a:solidFill>
              <a:srgbClr val="8B8A8D"/>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'75'!$M$85:$T$85</c:f>
              <c:numCache>
                <c:formatCode>_-* #,##0.0_-;\-* #,##0.0_-;_-* "-"??_-;_-@_-</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3-F997-484A-AD1E-1304561A905E}"/>
            </c:ext>
          </c:extLst>
        </c:ser>
        <c:ser>
          <c:idx val="4"/>
          <c:order val="4"/>
          <c:tx>
            <c:strRef>
              <c:f>'75'!$L$86</c:f>
              <c:strCache>
                <c:ptCount val="1"/>
                <c:pt idx="0">
                  <c:v>Interest-bearing securities incl. Treasury bills</c:v>
                </c:pt>
              </c:strCache>
            </c:strRef>
          </c:tx>
          <c:spPr>
            <a:solidFill>
              <a:srgbClr val="C9C7C7"/>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'75'!$M$86:$T$86</c:f>
              <c:numCache>
                <c:formatCode>_-* #,##0.0_-;\-* #,##0.0_-;_-* "-"??_-;_-@_-</c:formatCode>
                <c:ptCount val="8"/>
                <c:pt idx="0">
                  <c:v>8.6</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F997-484A-AD1E-1304561A905E}"/>
            </c:ext>
          </c:extLst>
        </c:ser>
        <c:ser>
          <c:idx val="5"/>
          <c:order val="5"/>
          <c:tx>
            <c:strRef>
              <c:f>'75'!$L$87</c:f>
              <c:strCache>
                <c:ptCount val="1"/>
                <c:pt idx="0">
                  <c:v>Deposits and borrowings from the public</c:v>
                </c:pt>
              </c:strCache>
            </c:strRef>
          </c:tx>
          <c:spPr>
            <a:solidFill>
              <a:srgbClr val="474748"/>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'75'!$M$87:$T$87</c:f>
              <c:numCache>
                <c:formatCode>_-* #,##0.0_-;\-* #,##0.0_-;_-* "-"??_-;_-@_-</c:formatCode>
                <c:ptCount val="8"/>
                <c:pt idx="0">
                  <c:v>-0.2</c:v>
                </c:pt>
                <c:pt idx="1">
                  <c:v>-0.3</c:v>
                </c:pt>
                <c:pt idx="2">
                  <c:v>-0.2</c:v>
                </c:pt>
                <c:pt idx="3">
                  <c:v>0</c:v>
                </c:pt>
                <c:pt idx="4">
                  <c:v>0</c:v>
                </c:pt>
                <c:pt idx="5">
                  <c:v>0</c:v>
                </c:pt>
                <c:pt idx="6">
                  <c:v>0</c:v>
                </c:pt>
                <c:pt idx="7">
                  <c:v>-23.7</c:v>
                </c:pt>
              </c:numCache>
            </c:numRef>
          </c:val>
          <c:extLst>
            <c:ext xmlns:c16="http://schemas.microsoft.com/office/drawing/2014/chart" uri="{C3380CC4-5D6E-409C-BE32-E72D297353CC}">
              <c16:uniqueId val="{00000005-F997-484A-AD1E-1304561A905E}"/>
            </c:ext>
          </c:extLst>
        </c:ser>
        <c:ser>
          <c:idx val="6"/>
          <c:order val="6"/>
          <c:tx>
            <c:strRef>
              <c:f>'75'!$L$88</c:f>
              <c:strCache>
                <c:ptCount val="1"/>
                <c:pt idx="0">
                  <c:v>Deposits by credit institutions</c:v>
                </c:pt>
              </c:strCache>
            </c:strRef>
          </c:tx>
          <c:spPr>
            <a:solidFill>
              <a:srgbClr val="FBD9CA"/>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'75'!$M$88:$T$88</c:f>
              <c:numCache>
                <c:formatCode>_-* #,##0.0_-;\-* #,##0.0_-;_-* "-"??_-;_-@_-</c:formatCode>
                <c:ptCount val="8"/>
                <c:pt idx="0">
                  <c:v>-1.3</c:v>
                </c:pt>
                <c:pt idx="1">
                  <c:v>0</c:v>
                </c:pt>
                <c:pt idx="2">
                  <c:v>0</c:v>
                </c:pt>
                <c:pt idx="3">
                  <c:v>0</c:v>
                </c:pt>
                <c:pt idx="4">
                  <c:v>-0.1</c:v>
                </c:pt>
                <c:pt idx="5">
                  <c:v>-0.1</c:v>
                </c:pt>
                <c:pt idx="6">
                  <c:v>0</c:v>
                </c:pt>
                <c:pt idx="7">
                  <c:v>0</c:v>
                </c:pt>
              </c:numCache>
            </c:numRef>
          </c:val>
          <c:extLst>
            <c:ext xmlns:c16="http://schemas.microsoft.com/office/drawing/2014/chart" uri="{C3380CC4-5D6E-409C-BE32-E72D297353CC}">
              <c16:uniqueId val="{00000006-F997-484A-AD1E-1304561A905E}"/>
            </c:ext>
          </c:extLst>
        </c:ser>
        <c:ser>
          <c:idx val="7"/>
          <c:order val="7"/>
          <c:tx>
            <c:strRef>
              <c:f>'75'!$L$89</c:f>
              <c:strCache>
                <c:ptCount val="1"/>
                <c:pt idx="0">
                  <c:v>Issued CDs with original maturity less than 1 year</c:v>
                </c:pt>
              </c:strCache>
            </c:strRef>
          </c:tx>
          <c:spPr>
            <a:solidFill>
              <a:srgbClr val="A66A5D"/>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'75'!$M$89:$T$89</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7-F997-484A-AD1E-1304561A905E}"/>
            </c:ext>
          </c:extLst>
        </c:ser>
        <c:ser>
          <c:idx val="8"/>
          <c:order val="8"/>
          <c:tx>
            <c:strRef>
              <c:f>'75'!$L$90</c:f>
              <c:strCache>
                <c:ptCount val="1"/>
                <c:pt idx="0">
                  <c:v>Issued CPs with original maturity less than 1 year</c:v>
                </c:pt>
              </c:strCache>
            </c:strRef>
          </c:tx>
          <c:spPr>
            <a:solidFill>
              <a:srgbClr val="6E3629"/>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'75'!$M$90:$T$90</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8-F997-484A-AD1E-1304561A905E}"/>
            </c:ext>
          </c:extLst>
        </c:ser>
        <c:ser>
          <c:idx val="9"/>
          <c:order val="9"/>
          <c:tx>
            <c:strRef>
              <c:f>'75'!$L$91</c:f>
              <c:strCache>
                <c:ptCount val="1"/>
                <c:pt idx="0">
                  <c:v>Issued CD &amp; CPs with original maturity over 1 year</c:v>
                </c:pt>
              </c:strCache>
            </c:strRef>
          </c:tx>
          <c:spPr>
            <a:solidFill>
              <a:srgbClr val="BC92ED"/>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'75'!$M$91:$T$91</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9-F997-484A-AD1E-1304561A905E}"/>
            </c:ext>
          </c:extLst>
        </c:ser>
        <c:ser>
          <c:idx val="10"/>
          <c:order val="10"/>
          <c:tx>
            <c:strRef>
              <c:f>'75'!$L$92</c:f>
              <c:strCache>
                <c:ptCount val="1"/>
                <c:pt idx="0">
                  <c:v>Issued covered bonds</c:v>
                </c:pt>
              </c:strCache>
            </c:strRef>
          </c:tx>
          <c:spPr>
            <a:solidFill>
              <a:srgbClr val="8548C9"/>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'75'!$M$92:$T$92</c:f>
              <c:numCache>
                <c:formatCode>_-* #,##0.0_-;\-* #,##0.0_-;_-* "-"??_-;_-@_-</c:formatCode>
                <c:ptCount val="8"/>
                <c:pt idx="0">
                  <c:v>0</c:v>
                </c:pt>
                <c:pt idx="1">
                  <c:v>0</c:v>
                </c:pt>
                <c:pt idx="2">
                  <c:v>-1.8</c:v>
                </c:pt>
                <c:pt idx="3">
                  <c:v>-2.7</c:v>
                </c:pt>
                <c:pt idx="4">
                  <c:v>-5.8</c:v>
                </c:pt>
                <c:pt idx="5">
                  <c:v>-0.5</c:v>
                </c:pt>
                <c:pt idx="6">
                  <c:v>-0.1</c:v>
                </c:pt>
                <c:pt idx="7">
                  <c:v>0</c:v>
                </c:pt>
              </c:numCache>
            </c:numRef>
          </c:val>
          <c:extLst>
            <c:ext xmlns:c16="http://schemas.microsoft.com/office/drawing/2014/chart" uri="{C3380CC4-5D6E-409C-BE32-E72D297353CC}">
              <c16:uniqueId val="{0000000A-F997-484A-AD1E-1304561A905E}"/>
            </c:ext>
          </c:extLst>
        </c:ser>
        <c:ser>
          <c:idx val="11"/>
          <c:order val="11"/>
          <c:tx>
            <c:strRef>
              <c:f>'75'!$L$93</c:f>
              <c:strCache>
                <c:ptCount val="1"/>
                <c:pt idx="0">
                  <c:v>Issued other bonds</c:v>
                </c:pt>
              </c:strCache>
            </c:strRef>
          </c:tx>
          <c:spPr>
            <a:solidFill>
              <a:srgbClr val="ED8EC3"/>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'75'!$M$93:$T$93</c:f>
              <c:numCache>
                <c:formatCode>_-* #,##0.0_-;\-* #,##0.0_-;_-* "-"??_-;_-@_-</c:formatCode>
                <c:ptCount val="8"/>
                <c:pt idx="0">
                  <c:v>0</c:v>
                </c:pt>
                <c:pt idx="1">
                  <c:v>0</c:v>
                </c:pt>
                <c:pt idx="2">
                  <c:v>-0.4</c:v>
                </c:pt>
                <c:pt idx="3">
                  <c:v>-0.9</c:v>
                </c:pt>
                <c:pt idx="4">
                  <c:v>-1.2</c:v>
                </c:pt>
                <c:pt idx="5">
                  <c:v>0</c:v>
                </c:pt>
                <c:pt idx="6">
                  <c:v>0</c:v>
                </c:pt>
                <c:pt idx="7">
                  <c:v>0</c:v>
                </c:pt>
              </c:numCache>
            </c:numRef>
          </c:val>
          <c:extLst>
            <c:ext xmlns:c16="http://schemas.microsoft.com/office/drawing/2014/chart" uri="{C3380CC4-5D6E-409C-BE32-E72D297353CC}">
              <c16:uniqueId val="{0000000B-F997-484A-AD1E-1304561A905E}"/>
            </c:ext>
          </c:extLst>
        </c:ser>
        <c:ser>
          <c:idx val="12"/>
          <c:order val="12"/>
          <c:tx>
            <c:strRef>
              <c:f>'75'!$L$94</c:f>
              <c:strCache>
                <c:ptCount val="1"/>
                <c:pt idx="0">
                  <c:v>Subordinated liabilities</c:v>
                </c:pt>
              </c:strCache>
            </c:strRef>
          </c:tx>
          <c:spPr>
            <a:solidFill>
              <a:srgbClr val="D6549E"/>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'75'!$M$94:$T$94</c:f>
              <c:numCache>
                <c:formatCode>_-* #,##0.0_-;\-* #,##0.0_-;_-* "-"??_-;_-@_-</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C-F997-484A-AD1E-1304561A905E}"/>
            </c:ext>
          </c:extLst>
        </c:ser>
        <c:ser>
          <c:idx val="13"/>
          <c:order val="13"/>
          <c:tx>
            <c:strRef>
              <c:f>'75'!$L$95</c:f>
              <c:strCache>
                <c:ptCount val="1"/>
                <c:pt idx="0">
                  <c:v>Equity</c:v>
                </c:pt>
              </c:strCache>
            </c:strRef>
          </c:tx>
          <c:spPr>
            <a:solidFill>
              <a:srgbClr val="FFDA66"/>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'75'!$M$95:$T$95</c:f>
              <c:numCache>
                <c:formatCode>_-* #,##0.0_-;\-* #,##0.0_-;_-* "-"??_-;_-@_-</c:formatCode>
                <c:ptCount val="8"/>
                <c:pt idx="0">
                  <c:v>0</c:v>
                </c:pt>
                <c:pt idx="1">
                  <c:v>0</c:v>
                </c:pt>
                <c:pt idx="2">
                  <c:v>0</c:v>
                </c:pt>
                <c:pt idx="3">
                  <c:v>0</c:v>
                </c:pt>
                <c:pt idx="4">
                  <c:v>0</c:v>
                </c:pt>
                <c:pt idx="5">
                  <c:v>0</c:v>
                </c:pt>
                <c:pt idx="6">
                  <c:v>0</c:v>
                </c:pt>
                <c:pt idx="7">
                  <c:v>-3.5</c:v>
                </c:pt>
              </c:numCache>
            </c:numRef>
          </c:val>
          <c:extLst>
            <c:ext xmlns:c16="http://schemas.microsoft.com/office/drawing/2014/chart" uri="{C3380CC4-5D6E-409C-BE32-E72D297353CC}">
              <c16:uniqueId val="{0000000D-F997-484A-AD1E-1304561A905E}"/>
            </c:ext>
          </c:extLst>
        </c:ser>
        <c:ser>
          <c:idx val="14"/>
          <c:order val="14"/>
          <c:tx>
            <c:strRef>
              <c:f>'75'!$L$96</c:f>
              <c:strCache>
                <c:ptCount val="1"/>
                <c:pt idx="0">
                  <c:v>Derivatives, net inflows/outflows</c:v>
                </c:pt>
              </c:strCache>
            </c:strRef>
          </c:tx>
          <c:spPr>
            <a:solidFill>
              <a:srgbClr val="FF9873"/>
            </a:solidFill>
            <a:ln w="25400">
              <a:noFill/>
            </a:ln>
            <a:effectLst/>
          </c:spPr>
          <c:invertIfNegative val="0"/>
          <c:cat>
            <c:strRef>
              <c:f>'75'!$M$81:$T$81</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'75'!$M$96:$T$96</c:f>
              <c:numCache>
                <c:formatCode>_-* #,##0.0_-;\-* #,##0.0_-;_-* "-"??_-;_-@_-</c:formatCode>
                <c:ptCount val="8"/>
                <c:pt idx="0">
                  <c:v>-5.6</c:v>
                </c:pt>
                <c:pt idx="1">
                  <c:v>-22.3</c:v>
                </c:pt>
                <c:pt idx="2">
                  <c:v>-4.5999999999999996</c:v>
                </c:pt>
                <c:pt idx="3">
                  <c:v>-0.3</c:v>
                </c:pt>
                <c:pt idx="4">
                  <c:v>-0.4</c:v>
                </c:pt>
                <c:pt idx="5">
                  <c:v>1.5</c:v>
                </c:pt>
                <c:pt idx="6">
                  <c:v>-0.3</c:v>
                </c:pt>
                <c:pt idx="7">
                  <c:v>0</c:v>
                </c:pt>
              </c:numCache>
            </c:numRef>
          </c:val>
          <c:extLst>
            <c:ext xmlns:c16="http://schemas.microsoft.com/office/drawing/2014/chart" uri="{C3380CC4-5D6E-409C-BE32-E72D297353CC}">
              <c16:uniqueId val="{0000000E-F997-484A-AD1E-1304561A905E}"/>
            </c:ext>
          </c:extLst>
        </c:ser>
        <c:dLbls>
          <c:showLegendKey val="0"/>
          <c:showVal val="0"/>
          <c:showCatName val="0"/>
          <c:showSerName val="0"/>
          <c:showPercent val="0"/>
          <c:showBubbleSize val="0"/>
        </c:dLbls>
        <c:gapWidth val="150"/>
        <c:overlap val="100"/>
        <c:axId val="77757824"/>
        <c:axId val="77763712"/>
      </c:barChart>
      <c:catAx>
        <c:axId val="77757824"/>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763712"/>
        <c:crosses val="autoZero"/>
        <c:auto val="1"/>
        <c:lblAlgn val="ctr"/>
        <c:lblOffset val="100"/>
        <c:noMultiLvlLbl val="0"/>
      </c:catAx>
      <c:valAx>
        <c:axId val="77763712"/>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757824"/>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25" r="0.25" t="0.75" header="0.3" footer="0.3"/>
    <c:pageSetup orientation="portrait"/>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r>
              <a:rPr lang="en-US"/>
              <a:t>Other currencies</a:t>
            </a:r>
          </a:p>
        </c:rich>
      </c:tx>
      <c:layout>
        <c:manualLayout>
          <c:xMode val="edge"/>
          <c:yMode val="edge"/>
          <c:x val="0.42139993288665362"/>
          <c:y val="5.8239837830916371E-3"/>
        </c:manualLayout>
      </c:layout>
      <c:overlay val="1"/>
      <c:spPr>
        <a:noFill/>
        <a:ln>
          <a:noFill/>
        </a:ln>
        <a:effectLst/>
      </c:spPr>
      <c:txPr>
        <a:bodyPr rot="0" spcFirstLastPara="1" vertOverflow="ellipsis" vert="horz" wrap="square" anchor="ctr" anchorCtr="1"/>
        <a:lstStyle/>
        <a:p>
          <a:pPr>
            <a:defRPr sz="1600" b="1" i="0" u="none" strike="noStrike" kern="1200" baseline="0">
              <a:solidFill>
                <a:schemeClr val="tx2"/>
              </a:solidFill>
              <a:latin typeface="+mn-lt"/>
              <a:ea typeface="+mn-ea"/>
              <a:cs typeface="+mn-cs"/>
            </a:defRPr>
          </a:pPr>
          <a:endParaRPr lang="sv-SE"/>
        </a:p>
      </c:txPr>
    </c:title>
    <c:autoTitleDeleted val="0"/>
    <c:plotArea>
      <c:layout>
        <c:manualLayout>
          <c:layoutTarget val="inner"/>
          <c:xMode val="edge"/>
          <c:yMode val="edge"/>
          <c:x val="9.4114284839067211E-2"/>
          <c:y val="5.8972592487055511E-2"/>
          <c:w val="0.88157105103399114"/>
          <c:h val="0.54901178214661228"/>
        </c:manualLayout>
      </c:layout>
      <c:barChart>
        <c:barDir val="col"/>
        <c:grouping val="stacked"/>
        <c:varyColors val="0"/>
        <c:ser>
          <c:idx val="0"/>
          <c:order val="0"/>
          <c:tx>
            <c:strRef>
              <c:f>'75'!$L$100</c:f>
              <c:strCache>
                <c:ptCount val="1"/>
                <c:pt idx="0">
                  <c:v>Other currencies</c:v>
                </c:pt>
              </c:strCache>
            </c:strRef>
          </c:tx>
          <c:spPr>
            <a:solidFill>
              <a:srgbClr val="0000A0"/>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'75'!$M$100:$T$100</c:f>
              <c:numCache>
                <c:formatCode>#,##0</c:formatCode>
                <c:ptCount val="8"/>
              </c:numCache>
            </c:numRef>
          </c:val>
          <c:extLst>
            <c:ext xmlns:c16="http://schemas.microsoft.com/office/drawing/2014/chart" uri="{C3380CC4-5D6E-409C-BE32-E72D297353CC}">
              <c16:uniqueId val="{00000000-1731-4FBB-A74D-F63DE34BD83D}"/>
            </c:ext>
          </c:extLst>
        </c:ser>
        <c:ser>
          <c:idx val="1"/>
          <c:order val="1"/>
          <c:tx>
            <c:strRef>
              <c:f>'75'!$L$101</c:f>
              <c:strCache>
                <c:ptCount val="1"/>
                <c:pt idx="0">
                  <c:v>Cash and balances with central banks</c:v>
                </c:pt>
              </c:strCache>
            </c:strRef>
          </c:tx>
          <c:spPr>
            <a:solidFill>
              <a:srgbClr val="3399FF"/>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'75'!$M$101:$T$101</c:f>
              <c:numCache>
                <c:formatCode>_-* #,##0.0_-;\-* #,##0.0_-;_-* "-"??_-;_-@_-</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1-1731-4FBB-A74D-F63DE34BD83D}"/>
            </c:ext>
          </c:extLst>
        </c:ser>
        <c:ser>
          <c:idx val="2"/>
          <c:order val="2"/>
          <c:tx>
            <c:strRef>
              <c:f>'75'!$L$102</c:f>
              <c:strCache>
                <c:ptCount val="1"/>
                <c:pt idx="0">
                  <c:v>Loans to the public</c:v>
                </c:pt>
              </c:strCache>
            </c:strRef>
          </c:tx>
          <c:spPr>
            <a:solidFill>
              <a:srgbClr val="99CCFF"/>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'75'!$M$102:$T$102</c:f>
              <c:numCache>
                <c:formatCode>_-* #,##0.0_-;\-* #,##0.0_-;_-* "-"??_-;_-@_-</c:formatCode>
                <c:ptCount val="8"/>
                <c:pt idx="0">
                  <c:v>0.8</c:v>
                </c:pt>
                <c:pt idx="1">
                  <c:v>0.5</c:v>
                </c:pt>
                <c:pt idx="2">
                  <c:v>0.4</c:v>
                </c:pt>
                <c:pt idx="3">
                  <c:v>0.1</c:v>
                </c:pt>
                <c:pt idx="4">
                  <c:v>0.1</c:v>
                </c:pt>
                <c:pt idx="5">
                  <c:v>0</c:v>
                </c:pt>
                <c:pt idx="6">
                  <c:v>0</c:v>
                </c:pt>
                <c:pt idx="7">
                  <c:v>0</c:v>
                </c:pt>
              </c:numCache>
            </c:numRef>
          </c:val>
          <c:extLst>
            <c:ext xmlns:c16="http://schemas.microsoft.com/office/drawing/2014/chart" uri="{C3380CC4-5D6E-409C-BE32-E72D297353CC}">
              <c16:uniqueId val="{00000002-1731-4FBB-A74D-F63DE34BD83D}"/>
            </c:ext>
          </c:extLst>
        </c:ser>
        <c:ser>
          <c:idx val="3"/>
          <c:order val="3"/>
          <c:tx>
            <c:strRef>
              <c:f>'75'!$L$103</c:f>
              <c:strCache>
                <c:ptCount val="1"/>
                <c:pt idx="0">
                  <c:v>Loans to credit institutions</c:v>
                </c:pt>
              </c:strCache>
            </c:strRef>
          </c:tx>
          <c:spPr>
            <a:solidFill>
              <a:srgbClr val="8B8A8D"/>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'75'!$M$103:$T$103</c:f>
              <c:numCache>
                <c:formatCode>_-* #,##0.0_-;\-* #,##0.0_-;_-* "-"??_-;_-@_-</c:formatCode>
                <c:ptCount val="8"/>
                <c:pt idx="0">
                  <c:v>0.2</c:v>
                </c:pt>
                <c:pt idx="1">
                  <c:v>0.1</c:v>
                </c:pt>
                <c:pt idx="2">
                  <c:v>0.1</c:v>
                </c:pt>
                <c:pt idx="3">
                  <c:v>0</c:v>
                </c:pt>
                <c:pt idx="4">
                  <c:v>0</c:v>
                </c:pt>
                <c:pt idx="5">
                  <c:v>0</c:v>
                </c:pt>
                <c:pt idx="6">
                  <c:v>0</c:v>
                </c:pt>
                <c:pt idx="7">
                  <c:v>0</c:v>
                </c:pt>
              </c:numCache>
            </c:numRef>
          </c:val>
          <c:extLst>
            <c:ext xmlns:c16="http://schemas.microsoft.com/office/drawing/2014/chart" uri="{C3380CC4-5D6E-409C-BE32-E72D297353CC}">
              <c16:uniqueId val="{00000003-1731-4FBB-A74D-F63DE34BD83D}"/>
            </c:ext>
          </c:extLst>
        </c:ser>
        <c:ser>
          <c:idx val="4"/>
          <c:order val="4"/>
          <c:tx>
            <c:strRef>
              <c:f>'75'!$L$104</c:f>
              <c:strCache>
                <c:ptCount val="1"/>
                <c:pt idx="0">
                  <c:v>Interest-bearing securities incl. Treasury bills</c:v>
                </c:pt>
              </c:strCache>
            </c:strRef>
          </c:tx>
          <c:spPr>
            <a:solidFill>
              <a:srgbClr val="C9C7C7"/>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'75'!$M$104:$T$104</c:f>
              <c:numCache>
                <c:formatCode>_-* #,##0.0_-;\-* #,##0.0_-;_-* "-"??_-;_-@_-</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4-1731-4FBB-A74D-F63DE34BD83D}"/>
            </c:ext>
          </c:extLst>
        </c:ser>
        <c:ser>
          <c:idx val="5"/>
          <c:order val="5"/>
          <c:tx>
            <c:strRef>
              <c:f>'75'!$L$105</c:f>
              <c:strCache>
                <c:ptCount val="1"/>
                <c:pt idx="0">
                  <c:v>Deposits and borrowings from the public</c:v>
                </c:pt>
              </c:strCache>
            </c:strRef>
          </c:tx>
          <c:spPr>
            <a:solidFill>
              <a:srgbClr val="474748"/>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'75'!$M$105:$T$105</c:f>
              <c:numCache>
                <c:formatCode>_-* #,##0.0_-;\-* #,##0.0_-;_-* "-"??_-;_-@_-</c:formatCode>
                <c:ptCount val="8"/>
                <c:pt idx="0">
                  <c:v>0</c:v>
                </c:pt>
                <c:pt idx="1">
                  <c:v>0</c:v>
                </c:pt>
                <c:pt idx="2">
                  <c:v>0</c:v>
                </c:pt>
                <c:pt idx="3">
                  <c:v>0</c:v>
                </c:pt>
                <c:pt idx="4">
                  <c:v>0</c:v>
                </c:pt>
                <c:pt idx="5">
                  <c:v>0</c:v>
                </c:pt>
                <c:pt idx="6">
                  <c:v>0</c:v>
                </c:pt>
                <c:pt idx="7">
                  <c:v>-2.2000000000000002</c:v>
                </c:pt>
              </c:numCache>
            </c:numRef>
          </c:val>
          <c:extLst>
            <c:ext xmlns:c16="http://schemas.microsoft.com/office/drawing/2014/chart" uri="{C3380CC4-5D6E-409C-BE32-E72D297353CC}">
              <c16:uniqueId val="{00000005-1731-4FBB-A74D-F63DE34BD83D}"/>
            </c:ext>
          </c:extLst>
        </c:ser>
        <c:ser>
          <c:idx val="6"/>
          <c:order val="6"/>
          <c:tx>
            <c:strRef>
              <c:f>'75'!$L$106</c:f>
              <c:strCache>
                <c:ptCount val="1"/>
                <c:pt idx="0">
                  <c:v>Deposits by credit institutions</c:v>
                </c:pt>
              </c:strCache>
            </c:strRef>
          </c:tx>
          <c:spPr>
            <a:solidFill>
              <a:srgbClr val="FBD9CA"/>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'75'!$M$106:$T$106</c:f>
              <c:numCache>
                <c:formatCode>_-* #,##0.0_-;\-* #,##0.0_-;_-* "-"??_-;_-@_-</c:formatCode>
                <c:ptCount val="8"/>
                <c:pt idx="0">
                  <c:v>-0.1</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6-1731-4FBB-A74D-F63DE34BD83D}"/>
            </c:ext>
          </c:extLst>
        </c:ser>
        <c:ser>
          <c:idx val="7"/>
          <c:order val="7"/>
          <c:tx>
            <c:strRef>
              <c:f>'75'!$L$107</c:f>
              <c:strCache>
                <c:ptCount val="1"/>
                <c:pt idx="0">
                  <c:v>Issued CDs with original maturity less than 1 year</c:v>
                </c:pt>
              </c:strCache>
            </c:strRef>
          </c:tx>
          <c:spPr>
            <a:solidFill>
              <a:srgbClr val="A66A5D"/>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'75'!$M$107:$T$107</c:f>
              <c:numCache>
                <c:formatCode>_-* #,##0.0_-;\-* #,##0.0_-;_-* "-"??_-;_-@_-</c:formatCode>
                <c:ptCount val="8"/>
                <c:pt idx="0">
                  <c:v>-1.4</c:v>
                </c:pt>
                <c:pt idx="1">
                  <c:v>-2.2000000000000002</c:v>
                </c:pt>
                <c:pt idx="2">
                  <c:v>-3.3</c:v>
                </c:pt>
                <c:pt idx="3">
                  <c:v>0</c:v>
                </c:pt>
                <c:pt idx="4">
                  <c:v>0</c:v>
                </c:pt>
                <c:pt idx="5">
                  <c:v>0</c:v>
                </c:pt>
                <c:pt idx="6">
                  <c:v>0</c:v>
                </c:pt>
                <c:pt idx="7">
                  <c:v>0</c:v>
                </c:pt>
              </c:numCache>
            </c:numRef>
          </c:val>
          <c:extLst>
            <c:ext xmlns:c16="http://schemas.microsoft.com/office/drawing/2014/chart" uri="{C3380CC4-5D6E-409C-BE32-E72D297353CC}">
              <c16:uniqueId val="{00000007-1731-4FBB-A74D-F63DE34BD83D}"/>
            </c:ext>
          </c:extLst>
        </c:ser>
        <c:ser>
          <c:idx val="8"/>
          <c:order val="8"/>
          <c:tx>
            <c:strRef>
              <c:f>'75'!$L$108</c:f>
              <c:strCache>
                <c:ptCount val="1"/>
                <c:pt idx="0">
                  <c:v>Issued CPs with original maturity less than 1 year</c:v>
                </c:pt>
              </c:strCache>
            </c:strRef>
          </c:tx>
          <c:spPr>
            <a:solidFill>
              <a:srgbClr val="6E3629"/>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'75'!$M$108:$T$108</c:f>
              <c:numCache>
                <c:formatCode>_-* #,##0.0_-;\-* #,##0.0_-;_-* "-"??_-;_-@_-</c:formatCode>
                <c:ptCount val="8"/>
                <c:pt idx="0">
                  <c:v>-0.2</c:v>
                </c:pt>
                <c:pt idx="1">
                  <c:v>-1.3</c:v>
                </c:pt>
                <c:pt idx="2">
                  <c:v>-1</c:v>
                </c:pt>
                <c:pt idx="3">
                  <c:v>0</c:v>
                </c:pt>
                <c:pt idx="4">
                  <c:v>0</c:v>
                </c:pt>
                <c:pt idx="5">
                  <c:v>0</c:v>
                </c:pt>
                <c:pt idx="6">
                  <c:v>0</c:v>
                </c:pt>
                <c:pt idx="7">
                  <c:v>0</c:v>
                </c:pt>
              </c:numCache>
            </c:numRef>
          </c:val>
          <c:extLst>
            <c:ext xmlns:c16="http://schemas.microsoft.com/office/drawing/2014/chart" uri="{C3380CC4-5D6E-409C-BE32-E72D297353CC}">
              <c16:uniqueId val="{00000008-1731-4FBB-A74D-F63DE34BD83D}"/>
            </c:ext>
          </c:extLst>
        </c:ser>
        <c:ser>
          <c:idx val="9"/>
          <c:order val="9"/>
          <c:tx>
            <c:strRef>
              <c:f>'75'!$L$109</c:f>
              <c:strCache>
                <c:ptCount val="1"/>
                <c:pt idx="0">
                  <c:v>Issued CD &amp; CPs with original maturity over 1 year</c:v>
                </c:pt>
              </c:strCache>
            </c:strRef>
          </c:tx>
          <c:spPr>
            <a:solidFill>
              <a:srgbClr val="BC92ED"/>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'75'!$M$109:$T$109</c:f>
              <c:numCache>
                <c:formatCode>_-* #,##0.0_-;\-* #,##0.0_-;_-* "-"??_-;_-@_-</c:formatCode>
                <c:ptCount val="8"/>
                <c:pt idx="0">
                  <c:v>-0.1</c:v>
                </c:pt>
                <c:pt idx="1">
                  <c:v>-0.1</c:v>
                </c:pt>
                <c:pt idx="2">
                  <c:v>0</c:v>
                </c:pt>
                <c:pt idx="3">
                  <c:v>0</c:v>
                </c:pt>
                <c:pt idx="4">
                  <c:v>0</c:v>
                </c:pt>
                <c:pt idx="5">
                  <c:v>0</c:v>
                </c:pt>
                <c:pt idx="6">
                  <c:v>0</c:v>
                </c:pt>
                <c:pt idx="7">
                  <c:v>0</c:v>
                </c:pt>
              </c:numCache>
            </c:numRef>
          </c:val>
          <c:extLst>
            <c:ext xmlns:c16="http://schemas.microsoft.com/office/drawing/2014/chart" uri="{C3380CC4-5D6E-409C-BE32-E72D297353CC}">
              <c16:uniqueId val="{00000009-1731-4FBB-A74D-F63DE34BD83D}"/>
            </c:ext>
          </c:extLst>
        </c:ser>
        <c:ser>
          <c:idx val="10"/>
          <c:order val="10"/>
          <c:tx>
            <c:strRef>
              <c:f>'75'!$L$110</c:f>
              <c:strCache>
                <c:ptCount val="1"/>
                <c:pt idx="0">
                  <c:v>Issued covered bonds</c:v>
                </c:pt>
              </c:strCache>
            </c:strRef>
          </c:tx>
          <c:spPr>
            <a:solidFill>
              <a:srgbClr val="8548C9"/>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'75'!$M$110:$T$110</c:f>
              <c:numCache>
                <c:formatCode>_-* #,##0.0_-;\-* #,##0.0_-;_-* "-"??_-;_-@_-</c:formatCode>
                <c:ptCount val="8"/>
                <c:pt idx="0">
                  <c:v>0</c:v>
                </c:pt>
                <c:pt idx="1">
                  <c:v>-0.1</c:v>
                </c:pt>
                <c:pt idx="2">
                  <c:v>0</c:v>
                </c:pt>
                <c:pt idx="3">
                  <c:v>0</c:v>
                </c:pt>
                <c:pt idx="4">
                  <c:v>-0.3</c:v>
                </c:pt>
                <c:pt idx="5">
                  <c:v>0</c:v>
                </c:pt>
                <c:pt idx="6">
                  <c:v>0</c:v>
                </c:pt>
                <c:pt idx="7">
                  <c:v>0</c:v>
                </c:pt>
              </c:numCache>
            </c:numRef>
          </c:val>
          <c:extLst>
            <c:ext xmlns:c16="http://schemas.microsoft.com/office/drawing/2014/chart" uri="{C3380CC4-5D6E-409C-BE32-E72D297353CC}">
              <c16:uniqueId val="{0000000A-1731-4FBB-A74D-F63DE34BD83D}"/>
            </c:ext>
          </c:extLst>
        </c:ser>
        <c:ser>
          <c:idx val="11"/>
          <c:order val="11"/>
          <c:tx>
            <c:strRef>
              <c:f>'75'!$L$111</c:f>
              <c:strCache>
                <c:ptCount val="1"/>
                <c:pt idx="0">
                  <c:v>Issued other bonds</c:v>
                </c:pt>
              </c:strCache>
            </c:strRef>
          </c:tx>
          <c:spPr>
            <a:solidFill>
              <a:srgbClr val="ED8EC3"/>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'75'!$M$111:$T$111</c:f>
              <c:numCache>
                <c:formatCode>_-* #,##0.0_-;\-* #,##0.0_-;_-* "-"??_-;_-@_-</c:formatCode>
                <c:ptCount val="8"/>
                <c:pt idx="0">
                  <c:v>0</c:v>
                </c:pt>
                <c:pt idx="1">
                  <c:v>-0.2</c:v>
                </c:pt>
                <c:pt idx="2">
                  <c:v>-0.1</c:v>
                </c:pt>
                <c:pt idx="3">
                  <c:v>-0.6</c:v>
                </c:pt>
                <c:pt idx="4">
                  <c:v>-1.1000000000000001</c:v>
                </c:pt>
                <c:pt idx="5">
                  <c:v>-0.3</c:v>
                </c:pt>
                <c:pt idx="6">
                  <c:v>0</c:v>
                </c:pt>
                <c:pt idx="7">
                  <c:v>0</c:v>
                </c:pt>
              </c:numCache>
            </c:numRef>
          </c:val>
          <c:extLst>
            <c:ext xmlns:c16="http://schemas.microsoft.com/office/drawing/2014/chart" uri="{C3380CC4-5D6E-409C-BE32-E72D297353CC}">
              <c16:uniqueId val="{0000000B-1731-4FBB-A74D-F63DE34BD83D}"/>
            </c:ext>
          </c:extLst>
        </c:ser>
        <c:ser>
          <c:idx val="12"/>
          <c:order val="12"/>
          <c:tx>
            <c:strRef>
              <c:f>'75'!$L$112</c:f>
              <c:strCache>
                <c:ptCount val="1"/>
                <c:pt idx="0">
                  <c:v>Subordinated liabilities</c:v>
                </c:pt>
              </c:strCache>
            </c:strRef>
          </c:tx>
          <c:spPr>
            <a:solidFill>
              <a:srgbClr val="D6549E"/>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'75'!$M$112:$T$112</c:f>
              <c:numCache>
                <c:formatCode>_-* #,##0.0_-;\-* #,##0.0_-;_-* "-"??_-;_-@_-</c:formatCode>
                <c:ptCount val="8"/>
                <c:pt idx="0">
                  <c:v>0</c:v>
                </c:pt>
                <c:pt idx="1">
                  <c:v>0</c:v>
                </c:pt>
                <c:pt idx="2">
                  <c:v>0</c:v>
                </c:pt>
                <c:pt idx="3">
                  <c:v>0</c:v>
                </c:pt>
                <c:pt idx="4">
                  <c:v>-0.1</c:v>
                </c:pt>
                <c:pt idx="5">
                  <c:v>0</c:v>
                </c:pt>
                <c:pt idx="6">
                  <c:v>-0.3</c:v>
                </c:pt>
                <c:pt idx="7">
                  <c:v>0</c:v>
                </c:pt>
              </c:numCache>
            </c:numRef>
          </c:val>
          <c:extLst>
            <c:ext xmlns:c16="http://schemas.microsoft.com/office/drawing/2014/chart" uri="{C3380CC4-5D6E-409C-BE32-E72D297353CC}">
              <c16:uniqueId val="{0000000C-1731-4FBB-A74D-F63DE34BD83D}"/>
            </c:ext>
          </c:extLst>
        </c:ser>
        <c:ser>
          <c:idx val="13"/>
          <c:order val="13"/>
          <c:tx>
            <c:strRef>
              <c:f>'75'!$L$113</c:f>
              <c:strCache>
                <c:ptCount val="1"/>
                <c:pt idx="0">
                  <c:v>Equity</c:v>
                </c:pt>
              </c:strCache>
            </c:strRef>
          </c:tx>
          <c:spPr>
            <a:solidFill>
              <a:srgbClr val="FFDA66"/>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'75'!$M$113:$T$113</c:f>
              <c:numCache>
                <c:formatCode>_-* #,##0.0_-;\-* #,##0.0_-;_-* "-"??_-;_-@_-</c:formatCode>
                <c:ptCount val="8"/>
                <c:pt idx="0">
                  <c:v>0</c:v>
                </c:pt>
                <c:pt idx="1">
                  <c:v>0</c:v>
                </c:pt>
                <c:pt idx="2">
                  <c:v>0</c:v>
                </c:pt>
                <c:pt idx="3">
                  <c:v>0</c:v>
                </c:pt>
                <c:pt idx="4">
                  <c:v>0</c:v>
                </c:pt>
                <c:pt idx="5">
                  <c:v>0</c:v>
                </c:pt>
                <c:pt idx="6">
                  <c:v>0</c:v>
                </c:pt>
                <c:pt idx="7">
                  <c:v>-0.3</c:v>
                </c:pt>
              </c:numCache>
            </c:numRef>
          </c:val>
          <c:extLst>
            <c:ext xmlns:c16="http://schemas.microsoft.com/office/drawing/2014/chart" uri="{C3380CC4-5D6E-409C-BE32-E72D297353CC}">
              <c16:uniqueId val="{0000000D-1731-4FBB-A74D-F63DE34BD83D}"/>
            </c:ext>
          </c:extLst>
        </c:ser>
        <c:ser>
          <c:idx val="14"/>
          <c:order val="14"/>
          <c:tx>
            <c:strRef>
              <c:f>'75'!$L$114</c:f>
              <c:strCache>
                <c:ptCount val="1"/>
                <c:pt idx="0">
                  <c:v>Derivatives, net inflows/outflows</c:v>
                </c:pt>
              </c:strCache>
            </c:strRef>
          </c:tx>
          <c:spPr>
            <a:solidFill>
              <a:srgbClr val="FF9873"/>
            </a:solidFill>
            <a:ln w="25400">
              <a:noFill/>
            </a:ln>
            <a:effectLst/>
          </c:spPr>
          <c:invertIfNegative val="0"/>
          <c:cat>
            <c:strRef>
              <c:f>'75'!$M$99:$T$99</c:f>
              <c:strCache>
                <c:ptCount val="8"/>
                <c:pt idx="0">
                  <c:v>&lt;1 months</c:v>
                </c:pt>
                <c:pt idx="1">
                  <c:v>1-3 months</c:v>
                </c:pt>
                <c:pt idx="2">
                  <c:v>3-12 months</c:v>
                </c:pt>
                <c:pt idx="3">
                  <c:v>1-2 years</c:v>
                </c:pt>
                <c:pt idx="4">
                  <c:v>2-5 years</c:v>
                </c:pt>
                <c:pt idx="5">
                  <c:v>5-10 years</c:v>
                </c:pt>
                <c:pt idx="6">
                  <c:v>&gt;10 years</c:v>
                </c:pt>
                <c:pt idx="7">
                  <c:v>Not specified</c:v>
                </c:pt>
              </c:strCache>
            </c:strRef>
          </c:cat>
          <c:val>
            <c:numRef>
              <c:f>'75'!$M$114:$T$114</c:f>
              <c:numCache>
                <c:formatCode>_-* #,##0.0_-;\-* #,##0.0_-;_-* "-"??_-;_-@_-</c:formatCode>
                <c:ptCount val="8"/>
                <c:pt idx="0">
                  <c:v>2.4</c:v>
                </c:pt>
                <c:pt idx="1">
                  <c:v>4.9000000000000004</c:v>
                </c:pt>
                <c:pt idx="2">
                  <c:v>4.8</c:v>
                </c:pt>
                <c:pt idx="3">
                  <c:v>0.3</c:v>
                </c:pt>
                <c:pt idx="4">
                  <c:v>0</c:v>
                </c:pt>
                <c:pt idx="5">
                  <c:v>1.1000000000000001</c:v>
                </c:pt>
                <c:pt idx="6">
                  <c:v>-0.1</c:v>
                </c:pt>
                <c:pt idx="7">
                  <c:v>0</c:v>
                </c:pt>
              </c:numCache>
            </c:numRef>
          </c:val>
          <c:extLst>
            <c:ext xmlns:c16="http://schemas.microsoft.com/office/drawing/2014/chart" uri="{C3380CC4-5D6E-409C-BE32-E72D297353CC}">
              <c16:uniqueId val="{0000000E-1731-4FBB-A74D-F63DE34BD83D}"/>
            </c:ext>
          </c:extLst>
        </c:ser>
        <c:dLbls>
          <c:showLegendKey val="0"/>
          <c:showVal val="0"/>
          <c:showCatName val="0"/>
          <c:showSerName val="0"/>
          <c:showPercent val="0"/>
          <c:showBubbleSize val="0"/>
        </c:dLbls>
        <c:gapWidth val="150"/>
        <c:overlap val="100"/>
        <c:axId val="77899648"/>
        <c:axId val="77901184"/>
      </c:barChart>
      <c:catAx>
        <c:axId val="77899648"/>
        <c:scaling>
          <c:orientation val="minMax"/>
        </c:scaling>
        <c:delete val="0"/>
        <c:axPos val="b"/>
        <c:numFmt formatCode="General" sourceLinked="0"/>
        <c:majorTickMark val="none"/>
        <c:minorTickMark val="none"/>
        <c:tickLblPos val="low"/>
        <c:spPr>
          <a:noFill/>
          <a:ln w="9525" cap="flat" cmpd="sng" algn="ctr">
            <a:solidFill>
              <a:schemeClr val="tx2">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901184"/>
        <c:crosses val="autoZero"/>
        <c:auto val="1"/>
        <c:lblAlgn val="ctr"/>
        <c:lblOffset val="100"/>
        <c:noMultiLvlLbl val="0"/>
      </c:catAx>
      <c:valAx>
        <c:axId val="77901184"/>
        <c:scaling>
          <c:orientation val="minMax"/>
        </c:scaling>
        <c:delete val="0"/>
        <c:axPos val="l"/>
        <c:majorGridlines>
          <c:spPr>
            <a:ln w="9525" cap="flat" cmpd="sng" algn="ctr">
              <a:solidFill>
                <a:schemeClr val="tx2">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crossAx val="7789964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2"/>
              </a:solidFill>
              <a:latin typeface="+mn-lt"/>
              <a:ea typeface="+mn-ea"/>
              <a:cs typeface="+mn-cs"/>
            </a:defRPr>
          </a:pPr>
          <a:endParaRPr lang="sv-SE"/>
        </a:p>
      </c:txPr>
    </c:legend>
    <c:plotVisOnly val="1"/>
    <c:dispBlanksAs val="gap"/>
    <c:showDLblsOverMax val="0"/>
  </c:chart>
  <c:spPr>
    <a:solidFill>
      <a:schemeClr val="bg1"/>
    </a:solidFill>
    <a:ln w="9525" cap="flat" cmpd="sng" algn="ctr">
      <a:solidFill>
        <a:schemeClr val="tx2">
          <a:lumMod val="15000"/>
          <a:lumOff val="85000"/>
        </a:schemeClr>
      </a:solidFill>
      <a:round/>
    </a:ln>
    <a:effectLst/>
  </c:spPr>
  <c:txPr>
    <a:bodyPr/>
    <a:lstStyle/>
    <a:p>
      <a:pPr>
        <a:defRPr/>
      </a:pPr>
      <a:endParaRPr lang="sv-SE"/>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lineChart>
        <c:grouping val="standard"/>
        <c:varyColors val="0"/>
        <c:ser>
          <c:idx val="1"/>
          <c:order val="0"/>
          <c:tx>
            <c:strRef>
              <c:f>'98'!$Q$3</c:f>
              <c:strCache>
                <c:ptCount val="1"/>
                <c:pt idx="0">
                  <c:v>Norway </c:v>
                </c:pt>
              </c:strCache>
            </c:strRef>
          </c:tx>
          <c:spPr>
            <a:ln w="28575" cap="rnd" cmpd="sng" algn="ctr">
              <a:solidFill>
                <a:schemeClr val="accent2">
                  <a:shade val="95000"/>
                  <a:satMod val="105000"/>
                </a:schemeClr>
              </a:solidFill>
              <a:prstDash val="solid"/>
              <a:round/>
            </a:ln>
            <a:effectLst/>
          </c:spPr>
          <c:marker>
            <c:symbol val="none"/>
          </c:marker>
          <c:cat>
            <c:strRef>
              <c:f>'98'!$R$2:$AD$2</c:f>
              <c:strCache>
                <c:ptCount val="13"/>
                <c:pt idx="0">
                  <c:v>Dec 2019</c:v>
                </c:pt>
                <c:pt idx="1">
                  <c:v>Jan</c:v>
                </c:pt>
                <c:pt idx="2">
                  <c:v>Feb</c:v>
                </c:pt>
                <c:pt idx="3">
                  <c:v>Mar</c:v>
                </c:pt>
                <c:pt idx="4">
                  <c:v>Apr</c:v>
                </c:pt>
                <c:pt idx="5">
                  <c:v>May</c:v>
                </c:pt>
                <c:pt idx="6">
                  <c:v>Jun</c:v>
                </c:pt>
                <c:pt idx="7">
                  <c:v>Jul</c:v>
                </c:pt>
                <c:pt idx="8">
                  <c:v>Aug</c:v>
                </c:pt>
                <c:pt idx="9">
                  <c:v>Sep</c:v>
                </c:pt>
                <c:pt idx="10">
                  <c:v>Oct</c:v>
                </c:pt>
                <c:pt idx="11">
                  <c:v>Nov</c:v>
                </c:pt>
                <c:pt idx="12">
                  <c:v>Dec 2020</c:v>
                </c:pt>
              </c:strCache>
            </c:strRef>
          </c:cat>
          <c:val>
            <c:numRef>
              <c:f>'98'!$R$3:$AD$3</c:f>
              <c:numCache>
                <c:formatCode>0.0%</c:formatCode>
                <c:ptCount val="13"/>
                <c:pt idx="0">
                  <c:v>8.7999999999999995E-2</c:v>
                </c:pt>
                <c:pt idx="1">
                  <c:v>7.1999999999999995E-2</c:v>
                </c:pt>
                <c:pt idx="2">
                  <c:v>7.3999999999999996E-2</c:v>
                </c:pt>
                <c:pt idx="3">
                  <c:v>6.8000000000000005E-2</c:v>
                </c:pt>
                <c:pt idx="4">
                  <c:v>7.3999999999999996E-2</c:v>
                </c:pt>
                <c:pt idx="5">
                  <c:v>7.3999999999999996E-2</c:v>
                </c:pt>
                <c:pt idx="6">
                  <c:v>7.8E-2</c:v>
                </c:pt>
                <c:pt idx="7">
                  <c:v>8.1000000000000003E-2</c:v>
                </c:pt>
                <c:pt idx="8">
                  <c:v>8.5000000000000006E-2</c:v>
                </c:pt>
                <c:pt idx="9">
                  <c:v>8.5999999999999993E-2</c:v>
                </c:pt>
                <c:pt idx="10">
                  <c:v>8.2000000000000003E-2</c:v>
                </c:pt>
                <c:pt idx="11">
                  <c:v>9.6000000000000002E-2</c:v>
                </c:pt>
                <c:pt idx="12">
                  <c:v>0.105</c:v>
                </c:pt>
              </c:numCache>
            </c:numRef>
          </c:val>
          <c:smooth val="0"/>
          <c:extLst>
            <c:ext xmlns:c16="http://schemas.microsoft.com/office/drawing/2014/chart" uri="{C3380CC4-5D6E-409C-BE32-E72D297353CC}">
              <c16:uniqueId val="{00000000-A2D3-45AB-8736-34E9559AEDAB}"/>
            </c:ext>
          </c:extLst>
        </c:ser>
        <c:ser>
          <c:idx val="2"/>
          <c:order val="1"/>
          <c:tx>
            <c:strRef>
              <c:f>'98'!$Q$4</c:f>
              <c:strCache>
                <c:ptCount val="1"/>
                <c:pt idx="0">
                  <c:v>Finland </c:v>
                </c:pt>
              </c:strCache>
            </c:strRef>
          </c:tx>
          <c:spPr>
            <a:ln w="28575" cap="rnd" cmpd="sng" algn="ctr">
              <a:solidFill>
                <a:schemeClr val="accent3">
                  <a:shade val="95000"/>
                  <a:satMod val="105000"/>
                </a:schemeClr>
              </a:solidFill>
              <a:prstDash val="solid"/>
              <a:round/>
            </a:ln>
            <a:effectLst/>
          </c:spPr>
          <c:marker>
            <c:symbol val="none"/>
          </c:marker>
          <c:cat>
            <c:strRef>
              <c:f>'98'!$R$2:$AD$2</c:f>
              <c:strCache>
                <c:ptCount val="13"/>
                <c:pt idx="0">
                  <c:v>Dec 2019</c:v>
                </c:pt>
                <c:pt idx="1">
                  <c:v>Jan</c:v>
                </c:pt>
                <c:pt idx="2">
                  <c:v>Feb</c:v>
                </c:pt>
                <c:pt idx="3">
                  <c:v>Mar</c:v>
                </c:pt>
                <c:pt idx="4">
                  <c:v>Apr</c:v>
                </c:pt>
                <c:pt idx="5">
                  <c:v>May</c:v>
                </c:pt>
                <c:pt idx="6">
                  <c:v>Jun</c:v>
                </c:pt>
                <c:pt idx="7">
                  <c:v>Jul</c:v>
                </c:pt>
                <c:pt idx="8">
                  <c:v>Aug</c:v>
                </c:pt>
                <c:pt idx="9">
                  <c:v>Sep</c:v>
                </c:pt>
                <c:pt idx="10">
                  <c:v>Oct</c:v>
                </c:pt>
                <c:pt idx="11">
                  <c:v>Nov</c:v>
                </c:pt>
                <c:pt idx="12">
                  <c:v>Dec 2020</c:v>
                </c:pt>
              </c:strCache>
            </c:strRef>
          </c:cat>
          <c:val>
            <c:numRef>
              <c:f>'98'!$R$4:$AD$4</c:f>
              <c:numCache>
                <c:formatCode>0.0%</c:formatCode>
                <c:ptCount val="13"/>
                <c:pt idx="0">
                  <c:v>0.47499999999999998</c:v>
                </c:pt>
                <c:pt idx="1">
                  <c:v>0.52500000000000002</c:v>
                </c:pt>
                <c:pt idx="2">
                  <c:v>0.53900000000000003</c:v>
                </c:pt>
                <c:pt idx="3">
                  <c:v>0.34499999999999997</c:v>
                </c:pt>
                <c:pt idx="4">
                  <c:v>0.34699999999999998</c:v>
                </c:pt>
                <c:pt idx="5">
                  <c:v>0.36299999999999999</c:v>
                </c:pt>
                <c:pt idx="6">
                  <c:v>0.38100000000000001</c:v>
                </c:pt>
                <c:pt idx="7">
                  <c:v>0.38500000000000001</c:v>
                </c:pt>
                <c:pt idx="8">
                  <c:v>0.41699999999999998</c:v>
                </c:pt>
                <c:pt idx="9">
                  <c:v>0.40100000000000002</c:v>
                </c:pt>
                <c:pt idx="10">
                  <c:v>0.38100000000000001</c:v>
                </c:pt>
                <c:pt idx="11">
                  <c:v>0.42299999999999999</c:v>
                </c:pt>
                <c:pt idx="12">
                  <c:v>0.42499999999999999</c:v>
                </c:pt>
              </c:numCache>
            </c:numRef>
          </c:val>
          <c:smooth val="0"/>
          <c:extLst>
            <c:ext xmlns:c16="http://schemas.microsoft.com/office/drawing/2014/chart" uri="{C3380CC4-5D6E-409C-BE32-E72D297353CC}">
              <c16:uniqueId val="{00000001-A2D3-45AB-8736-34E9559AEDAB}"/>
            </c:ext>
          </c:extLst>
        </c:ser>
        <c:ser>
          <c:idx val="3"/>
          <c:order val="2"/>
          <c:tx>
            <c:strRef>
              <c:f>'98'!$Q$5</c:f>
              <c:strCache>
                <c:ptCount val="1"/>
                <c:pt idx="0">
                  <c:v>Sweden </c:v>
                </c:pt>
              </c:strCache>
            </c:strRef>
          </c:tx>
          <c:spPr>
            <a:ln w="28575" cap="rnd" cmpd="sng" algn="ctr">
              <a:solidFill>
                <a:schemeClr val="accent4">
                  <a:shade val="95000"/>
                  <a:satMod val="105000"/>
                </a:schemeClr>
              </a:solidFill>
              <a:prstDash val="solid"/>
              <a:round/>
            </a:ln>
            <a:effectLst/>
          </c:spPr>
          <c:marker>
            <c:symbol val="none"/>
          </c:marker>
          <c:cat>
            <c:strRef>
              <c:f>'98'!$R$2:$AD$2</c:f>
              <c:strCache>
                <c:ptCount val="13"/>
                <c:pt idx="0">
                  <c:v>Dec 2019</c:v>
                </c:pt>
                <c:pt idx="1">
                  <c:v>Jan</c:v>
                </c:pt>
                <c:pt idx="2">
                  <c:v>Feb</c:v>
                </c:pt>
                <c:pt idx="3">
                  <c:v>Mar</c:v>
                </c:pt>
                <c:pt idx="4">
                  <c:v>Apr</c:v>
                </c:pt>
                <c:pt idx="5">
                  <c:v>May</c:v>
                </c:pt>
                <c:pt idx="6">
                  <c:v>Jun</c:v>
                </c:pt>
                <c:pt idx="7">
                  <c:v>Jul</c:v>
                </c:pt>
                <c:pt idx="8">
                  <c:v>Aug</c:v>
                </c:pt>
                <c:pt idx="9">
                  <c:v>Sep</c:v>
                </c:pt>
                <c:pt idx="10">
                  <c:v>Oct</c:v>
                </c:pt>
                <c:pt idx="11">
                  <c:v>Nov</c:v>
                </c:pt>
                <c:pt idx="12">
                  <c:v>Dec 2020</c:v>
                </c:pt>
              </c:strCache>
            </c:strRef>
          </c:cat>
          <c:val>
            <c:numRef>
              <c:f>'98'!$R$5:$AD$5</c:f>
              <c:numCache>
                <c:formatCode>0.0%</c:formatCode>
                <c:ptCount val="13"/>
                <c:pt idx="0">
                  <c:v>0.499</c:v>
                </c:pt>
                <c:pt idx="1">
                  <c:v>0.44800000000000001</c:v>
                </c:pt>
                <c:pt idx="2">
                  <c:v>0.46600000000000003</c:v>
                </c:pt>
                <c:pt idx="3">
                  <c:v>0.36399999999999999</c:v>
                </c:pt>
                <c:pt idx="4">
                  <c:v>0.39</c:v>
                </c:pt>
                <c:pt idx="5">
                  <c:v>0.39300000000000002</c:v>
                </c:pt>
                <c:pt idx="6">
                  <c:v>0.40400000000000003</c:v>
                </c:pt>
                <c:pt idx="7">
                  <c:v>0.41699999999999998</c:v>
                </c:pt>
                <c:pt idx="8">
                  <c:v>0.44800000000000001</c:v>
                </c:pt>
                <c:pt idx="9">
                  <c:v>0.44600000000000001</c:v>
                </c:pt>
                <c:pt idx="10">
                  <c:v>0.41499999999999998</c:v>
                </c:pt>
                <c:pt idx="11">
                  <c:v>0.47399999999999998</c:v>
                </c:pt>
                <c:pt idx="12">
                  <c:v>0.48499999999999999</c:v>
                </c:pt>
              </c:numCache>
            </c:numRef>
          </c:val>
          <c:smooth val="0"/>
          <c:extLst>
            <c:ext xmlns:c16="http://schemas.microsoft.com/office/drawing/2014/chart" uri="{C3380CC4-5D6E-409C-BE32-E72D297353CC}">
              <c16:uniqueId val="{00000002-A2D3-45AB-8736-34E9559AEDAB}"/>
            </c:ext>
          </c:extLst>
        </c:ser>
        <c:dLbls>
          <c:showLegendKey val="0"/>
          <c:showVal val="0"/>
          <c:showCatName val="0"/>
          <c:showSerName val="0"/>
          <c:showPercent val="0"/>
          <c:showBubbleSize val="0"/>
        </c:dLbls>
        <c:smooth val="0"/>
        <c:axId val="254354560"/>
        <c:axId val="151998464"/>
      </c:lineChart>
      <c:catAx>
        <c:axId val="254354560"/>
        <c:scaling>
          <c:orientation val="minMax"/>
        </c:scaling>
        <c:delete val="0"/>
        <c:axPos val="b"/>
        <c:numFmt formatCode="General"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Palatino Linotype" panose="02040502050505030304" pitchFamily="18" charset="0"/>
                <a:ea typeface="+mn-ea"/>
                <a:cs typeface="+mn-cs"/>
              </a:defRPr>
            </a:pPr>
            <a:endParaRPr lang="sv-SE"/>
          </a:p>
        </c:txPr>
        <c:crossAx val="151998464"/>
        <c:crosses val="autoZero"/>
        <c:auto val="1"/>
        <c:lblAlgn val="ctr"/>
        <c:lblOffset val="100"/>
        <c:noMultiLvlLbl val="0"/>
      </c:catAx>
      <c:valAx>
        <c:axId val="151998464"/>
        <c:scaling>
          <c:orientation val="minMax"/>
        </c:scaling>
        <c:delete val="0"/>
        <c:axPos val="l"/>
        <c:majorGridlines>
          <c:spPr>
            <a:ln w="9525" cap="flat" cmpd="sng" algn="ctr">
              <a:solidFill>
                <a:schemeClr val="tx1">
                  <a:tint val="75000"/>
                  <a:shade val="95000"/>
                  <a:satMod val="105000"/>
                </a:schemeClr>
              </a:solidFill>
              <a:prstDash val="solid"/>
              <a:round/>
            </a:ln>
            <a:effectLst/>
          </c:spPr>
        </c:majorGridlines>
        <c:numFmt formatCode="0%" sourceLinked="0"/>
        <c:majorTickMark val="out"/>
        <c:minorTickMark val="none"/>
        <c:tickLblPos val="nextTo"/>
        <c:spPr>
          <a:noFill/>
          <a:ln w="9525" cap="flat" cmpd="sng" algn="ctr">
            <a:solidFill>
              <a:schemeClr val="tx1">
                <a:tint val="75000"/>
                <a:shade val="95000"/>
                <a:satMod val="105000"/>
              </a:schemeClr>
            </a:solidFill>
            <a:prstDash val="solid"/>
            <a:round/>
          </a:ln>
          <a:effectLst/>
        </c:spPr>
        <c:txPr>
          <a:bodyPr rot="-60000000" spcFirstLastPara="1" vertOverflow="ellipsis" vert="horz" wrap="square" anchor="ctr" anchorCtr="1"/>
          <a:lstStyle/>
          <a:p>
            <a:pPr>
              <a:defRPr sz="900" b="0" i="0" u="none" strike="noStrike" kern="1200" baseline="0">
                <a:solidFill>
                  <a:schemeClr val="tx1"/>
                </a:solidFill>
                <a:latin typeface="Palatino Linotype" panose="02040502050505030304" pitchFamily="18" charset="0"/>
                <a:ea typeface="+mn-ea"/>
                <a:cs typeface="+mn-cs"/>
              </a:defRPr>
            </a:pPr>
            <a:endParaRPr lang="sv-SE"/>
          </a:p>
        </c:txPr>
        <c:crossAx val="254354560"/>
        <c:crosses val="autoZero"/>
        <c:crossBetween val="between"/>
      </c:valAx>
      <c:spPr>
        <a:solidFill>
          <a:schemeClr val="bg1"/>
        </a:solidFill>
        <a:ln>
          <a:noFill/>
        </a:ln>
        <a:effectLst/>
      </c:spPr>
    </c:plotArea>
    <c:legend>
      <c:legendPos val="t"/>
      <c:overlay val="0"/>
      <c:spPr>
        <a:noFill/>
        <a:ln>
          <a:noFill/>
        </a:ln>
        <a:effectLst/>
      </c:spPr>
      <c:txPr>
        <a:bodyPr rot="0" spcFirstLastPara="1" vertOverflow="ellipsis" vert="horz" wrap="square" anchor="ctr" anchorCtr="1"/>
        <a:lstStyle/>
        <a:p>
          <a:pPr>
            <a:defRPr sz="1000" b="0" i="0" u="none" strike="noStrike" kern="1200" baseline="0">
              <a:solidFill>
                <a:schemeClr val="tx1"/>
              </a:solidFill>
              <a:latin typeface="Palatino Linotype" panose="02040502050505030304" pitchFamily="18" charset="0"/>
              <a:ea typeface="+mn-ea"/>
              <a:cs typeface="+mn-cs"/>
            </a:defRPr>
          </a:pPr>
          <a:endParaRPr lang="sv-SE"/>
        </a:p>
      </c:txPr>
    </c:legend>
    <c:plotVisOnly val="1"/>
    <c:dispBlanksAs val="gap"/>
    <c:showDLblsOverMax val="0"/>
  </c:chart>
  <c:spPr>
    <a:solidFill>
      <a:schemeClr val="bg1"/>
    </a:solidFill>
    <a:ln w="9525" cap="flat" cmpd="sng" algn="ctr">
      <a:noFill/>
      <a:prstDash val="solid"/>
      <a:round/>
    </a:ln>
    <a:effectLst/>
  </c:spPr>
  <c:txPr>
    <a:bodyPr/>
    <a:lstStyle/>
    <a:p>
      <a:pPr>
        <a:defRPr/>
      </a:pPr>
      <a:endParaRPr lang="sv-SE"/>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5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ln w="19050">
        <a:solidFill>
          <a:schemeClr val="lt1"/>
        </a:solidFill>
      </a:ln>
    </cs:spPr>
  </cs:dataPoint>
  <cs:dataPoint3D>
    <cs:lnRef idx="0"/>
    <cs:fillRef idx="1">
      <cs:styleClr val="auto"/>
    </cs:fillRef>
    <cs:effectRef idx="0"/>
    <cs:fontRef idx="minor">
      <a:schemeClr val="tx1"/>
    </cs:fontRef>
    <cs:spPr>
      <a:ln w="25400">
        <a:solidFill>
          <a:schemeClr val="lt1"/>
        </a:solidFill>
      </a:ln>
    </cs:spPr>
  </cs:dataPoint3D>
  <cs:dataPointLine>
    <cs:lnRef idx="0">
      <cs:styleClr val="auto"/>
    </cs:lnRef>
    <cs:fillRef idx="0"/>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4.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5.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6.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7.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8.xml><?xml version="1.0" encoding="utf-8"?>
<cs:chartStyle xmlns:cs="http://schemas.microsoft.com/office/drawing/2012/chartStyle" xmlns:a="http://schemas.openxmlformats.org/drawingml/2006/main" id="302">
  <cs:axisTitle>
    <cs:lnRef idx="0"/>
    <cs:fillRef idx="0"/>
    <cs:effectRef idx="0"/>
    <cs:fontRef idx="minor">
      <a:schemeClr val="tx2"/>
    </cs:fontRef>
    <cs:defRPr sz="900" b="1" kern="1200"/>
  </cs:axisTitle>
  <cs:categoryAxis>
    <cs:lnRef idx="0"/>
    <cs:fillRef idx="0"/>
    <cs:effectRef idx="0"/>
    <cs:fontRef idx="minor">
      <a:schemeClr val="tx2"/>
    </cs:fontRef>
    <cs:spPr>
      <a:ln w="9525" cap="flat" cmpd="sng" algn="ctr">
        <a:solidFill>
          <a:schemeClr val="tx2">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2">
            <a:lumMod val="15000"/>
            <a:lumOff val="85000"/>
          </a:schemeClr>
        </a:solidFill>
        <a:round/>
      </a:ln>
    </cs:spPr>
    <cs:defRPr sz="900" kern="1200"/>
  </cs:chartArea>
  <cs:dataLabel>
    <cs:lnRef idx="0"/>
    <cs:fillRef idx="0"/>
    <cs:effectRef idx="0"/>
    <cs:fontRef idx="minor">
      <a:schemeClr val="tx2"/>
    </cs:fontRef>
    <cs:defRPr sz="900" kern="1200"/>
  </cs:dataLabel>
  <cs:dataLabelCallout>
    <cs:lnRef idx="0"/>
    <cs:fillRef idx="0"/>
    <cs:effectRef idx="0"/>
    <cs:fontRef idx="minor">
      <a:schemeClr val="dk2">
        <a:lumMod val="7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2"/>
    <cs:fontRef idx="minor">
      <a:schemeClr val="tx2"/>
    </cs:fontRef>
  </cs:dataPoint>
  <cs:dataPoint3D>
    <cs:lnRef idx="0"/>
    <cs:fillRef idx="3">
      <cs:styleClr val="auto"/>
    </cs:fillRef>
    <cs:effectRef idx="2"/>
    <cs:fontRef idx="minor">
      <a:schemeClr val="tx2"/>
    </cs:fontRef>
  </cs:dataPoint3D>
  <cs:dataPointLine>
    <cs:lnRef idx="0">
      <cs:styleClr val="auto"/>
    </cs:lnRef>
    <cs:fillRef idx="3"/>
    <cs:effectRef idx="2"/>
    <cs:fontRef idx="minor">
      <a:schemeClr val="tx2"/>
    </cs:fontRef>
    <cs:spPr>
      <a:ln w="31750" cap="rnd">
        <a:solidFill>
          <a:schemeClr val="phClr"/>
        </a:solidFill>
        <a:round/>
      </a:ln>
    </cs:spPr>
  </cs:dataPointLine>
  <cs:dataPointMarker>
    <cs:lnRef idx="0"/>
    <cs:fillRef idx="3">
      <cs:styleClr val="auto"/>
    </cs:fillRef>
    <cs:effectRef idx="2"/>
    <cs:fontRef idx="minor">
      <a:schemeClr val="tx2"/>
    </cs:fontRef>
    <cs:spPr>
      <a:ln w="12700">
        <a:solidFill>
          <a:schemeClr val="lt2"/>
        </a:solidFill>
        <a:round/>
      </a:ln>
    </cs:spPr>
  </cs:dataPointMarker>
  <cs:dataPointMarkerLayout symbol="circle" size="6"/>
  <cs:dataPointWireframe>
    <cs:lnRef idx="0">
      <cs:styleClr val="auto"/>
    </cs:lnRef>
    <cs:fillRef idx="3"/>
    <cs:effectRef idx="2"/>
    <cs:fontRef idx="minor">
      <a:schemeClr val="tx2"/>
    </cs:fontRef>
    <cs:spPr>
      <a:ln w="9525" cap="rnd">
        <a:solidFill>
          <a:schemeClr val="phClr"/>
        </a:solidFill>
        <a:round/>
      </a:ln>
    </cs:spPr>
  </cs:dataPointWireframe>
  <cs:dataTable>
    <cs:lnRef idx="0"/>
    <cs:fillRef idx="0"/>
    <cs:effectRef idx="0"/>
    <cs:fontRef idx="minor">
      <a:schemeClr val="tx2"/>
    </cs:fontRef>
    <cs:spPr>
      <a:ln w="9525">
        <a:solidFill>
          <a:schemeClr val="tx2">
            <a:lumMod val="15000"/>
            <a:lumOff val="85000"/>
          </a:schemeClr>
        </a:solidFill>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2"/>
    </cs:fontRef>
    <cs:spPr>
      <a:ln w="9525">
        <a:solidFill>
          <a:schemeClr val="tx2">
            <a:lumMod val="60000"/>
            <a:lumOff val="40000"/>
          </a:schemeClr>
        </a:solidFill>
        <a:prstDash val="dash"/>
      </a:ln>
    </cs:spPr>
  </cs:dropLine>
  <cs:errorBar>
    <cs:lnRef idx="0"/>
    <cs:fillRef idx="0"/>
    <cs:effectRef idx="0"/>
    <cs:fontRef idx="minor">
      <a:schemeClr val="tx2"/>
    </cs:fontRef>
    <cs:spPr>
      <a:ln w="9525">
        <a:solidFill>
          <a:schemeClr val="tx2">
            <a:lumMod val="75000"/>
          </a:schemeClr>
        </a:solidFill>
        <a:round/>
      </a:ln>
    </cs:spPr>
  </cs:errorBar>
  <cs:floor>
    <cs:lnRef idx="0"/>
    <cs:fillRef idx="0"/>
    <cs:effectRef idx="0"/>
    <cs:fontRef idx="minor">
      <a:schemeClr val="tx2"/>
    </cs:fontRef>
  </cs:floor>
  <cs:gridlineMajor>
    <cs:lnRef idx="0"/>
    <cs:fillRef idx="0"/>
    <cs:effectRef idx="0"/>
    <cs:fontRef idx="minor">
      <a:schemeClr val="tx2"/>
    </cs:fontRef>
    <cs:spPr>
      <a:ln w="9525" cap="flat" cmpd="sng" algn="ctr">
        <a:solidFill>
          <a:schemeClr val="tx2">
            <a:lumMod val="15000"/>
            <a:lumOff val="85000"/>
          </a:schemeClr>
        </a:solidFill>
        <a:round/>
      </a:ln>
    </cs:spPr>
  </cs:gridlineMajor>
  <cs:gridlineMinor>
    <cs:lnRef idx="0"/>
    <cs:fillRef idx="0"/>
    <cs:effectRef idx="0"/>
    <cs:fontRef idx="minor">
      <a:schemeClr val="tx2"/>
    </cs:fontRef>
    <cs:spPr>
      <a:ln>
        <a:solidFill>
          <a:schemeClr val="tx2">
            <a:lumMod val="5000"/>
            <a:lumOff val="95000"/>
          </a:schemeClr>
        </a:solidFill>
      </a:ln>
    </cs:spPr>
  </cs:gridlineMinor>
  <cs:hiLoLine>
    <cs:lnRef idx="0"/>
    <cs:fillRef idx="0"/>
    <cs:effectRef idx="0"/>
    <cs:fontRef idx="minor">
      <a:schemeClr val="tx2"/>
    </cs:fontRef>
    <cs:spPr>
      <a:ln w="9525">
        <a:solidFill>
          <a:schemeClr val="tx2">
            <a:lumMod val="60000"/>
            <a:lumOff val="40000"/>
          </a:schemeClr>
        </a:solidFill>
        <a:prstDash val="dash"/>
      </a:ln>
    </cs:spPr>
  </cs:hiLoLine>
  <cs:leaderLine>
    <cs:lnRef idx="0"/>
    <cs:fillRef idx="0"/>
    <cs:effectRef idx="0"/>
    <cs:fontRef idx="minor">
      <a:schemeClr val="tx2"/>
    </cs:fontRef>
    <cs:spPr>
      <a:ln w="9525">
        <a:solidFill>
          <a:schemeClr val="tx2">
            <a:lumMod val="35000"/>
            <a:lumOff val="65000"/>
          </a:schemeClr>
        </a:solidFill>
      </a:ln>
    </cs:spPr>
  </cs:leaderLine>
  <cs:legend>
    <cs:lnRef idx="0"/>
    <cs:fillRef idx="0"/>
    <cs:effectRef idx="0"/>
    <cs:fontRef idx="minor">
      <a:schemeClr val="tx2"/>
    </cs:fontRef>
    <cs:defRPr sz="900" kern="1200"/>
  </cs:legend>
  <cs:plotArea>
    <cs:lnRef idx="0"/>
    <cs:fillRef idx="0"/>
    <cs:effectRef idx="0"/>
    <cs:fontRef idx="minor">
      <a:schemeClr val="tx2"/>
    </cs:fontRef>
  </cs:plotArea>
  <cs:plotArea3D>
    <cs:lnRef idx="0"/>
    <cs:fillRef idx="0"/>
    <cs:effectRef idx="0"/>
    <cs:fontRef idx="minor">
      <a:schemeClr val="tx2"/>
    </cs:fontRef>
  </cs:plotArea3D>
  <cs:seriesAxis>
    <cs:lnRef idx="0"/>
    <cs:fillRef idx="0"/>
    <cs:effectRef idx="0"/>
    <cs:fontRef idx="minor">
      <a:schemeClr val="tx2"/>
    </cs:fontRef>
    <cs:spPr>
      <a:ln w="9525" cap="flat" cmpd="sng" algn="ctr">
        <a:solidFill>
          <a:schemeClr val="tx2">
            <a:lumMod val="15000"/>
            <a:lumOff val="85000"/>
          </a:schemeClr>
        </a:solidFill>
        <a:round/>
      </a:ln>
    </cs:spPr>
    <cs:defRPr sz="900" kern="1200"/>
  </cs:seriesAxis>
  <cs:seriesLine>
    <cs:lnRef idx="0"/>
    <cs:fillRef idx="0"/>
    <cs:effectRef idx="0"/>
    <cs:fontRef idx="minor">
      <a:schemeClr val="tx2"/>
    </cs:fontRef>
    <cs:spPr>
      <a:ln w="9525">
        <a:solidFill>
          <a:schemeClr val="tx2">
            <a:lumMod val="60000"/>
            <a:lumOff val="40000"/>
          </a:schemeClr>
        </a:solidFill>
        <a:prstDash val="dash"/>
      </a:ln>
    </cs:spPr>
  </cs:seriesLine>
  <cs:title>
    <cs:lnRef idx="0"/>
    <cs:fillRef idx="0"/>
    <cs:effectRef idx="0"/>
    <cs:fontRef idx="minor">
      <a:schemeClr val="tx2"/>
    </cs:fontRef>
    <cs:defRPr sz="1600" b="1" kern="1200"/>
  </cs:title>
  <cs:trendline>
    <cs:lnRef idx="0">
      <cs:styleClr val="auto"/>
    </cs:lnRef>
    <cs:fillRef idx="0"/>
    <cs:effectRef idx="0"/>
    <cs:fontRef idx="minor">
      <a:schemeClr val="tx2"/>
    </cs:fontRef>
    <cs:spPr>
      <a:ln w="19050" cap="rnd">
        <a:solidFill>
          <a:schemeClr val="phClr"/>
        </a:solidFill>
        <a:prstDash val="sysDash"/>
      </a:ln>
    </cs:spPr>
  </cs:trendline>
  <cs:trendlineLabel>
    <cs:lnRef idx="0"/>
    <cs:fillRef idx="0"/>
    <cs:effectRef idx="0"/>
    <cs:fontRef idx="minor">
      <a:schemeClr val="tx2"/>
    </cs:fontRef>
    <cs:defRPr sz="900" kern="1200"/>
  </cs:trendlineLabel>
  <cs:upBar>
    <cs:lnRef idx="0"/>
    <cs:fillRef idx="0"/>
    <cs:effectRef idx="0"/>
    <cs:fontRef idx="minor">
      <a:schemeClr val="tx2"/>
    </cs:fontRef>
    <cs:spPr>
      <a:solidFill>
        <a:schemeClr val="lt1"/>
      </a:solidFill>
      <a:ln w="9525">
        <a:solidFill>
          <a:schemeClr val="tx1">
            <a:lumMod val="15000"/>
            <a:lumOff val="85000"/>
          </a:schemeClr>
        </a:solidFill>
      </a:ln>
    </cs:spPr>
  </cs:upBar>
  <cs:valueAxis>
    <cs:lnRef idx="0"/>
    <cs:fillRef idx="0"/>
    <cs:effectRef idx="0"/>
    <cs:fontRef idx="minor">
      <a:schemeClr val="tx2"/>
    </cs:fontRef>
    <cs:defRPr sz="900" kern="1200"/>
  </cs:valueAxis>
  <cs:wall>
    <cs:lnRef idx="0"/>
    <cs:fillRef idx="0"/>
    <cs:effectRef idx="0"/>
    <cs:fontRef idx="minor">
      <a:schemeClr val="tx2"/>
    </cs:fontRef>
  </cs:wall>
</cs:chartStyle>
</file>

<file path=xl/charts/style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documenttasks/documenttask1.xml><?xml version="1.0" encoding="utf-8"?>
<Tasks xmlns="http://schemas.microsoft.com/office/tasks/2019/documenttasks">
  <Task id="{D573FC19-D8D6-4727-9238-9F32F02FB077}">
    <Anchor>
      <Comment id="{0CE48B48-FFE0-43F0-AD15-354BCEB7DD99}"/>
    </Anchor>
    <History>
      <Event time="2021-02-22T16:45:21.40" id="{93A550D1-B931-461E-8FBD-D5588FDB6D28}">
        <Attribution userId="S::ognjen.ninic@nordea.com::9c635705-24d7-41ce-9faf-2f55a3738294" userName="Ninic, Ognjen" userProvider="AD"/>
        <Anchor>
          <Comment id="{B602E940-107E-41B4-A607-F42E3ED7165D}"/>
        </Anchor>
        <Create/>
      </Event>
      <Event time="2021-02-22T16:45:21.40" id="{37DF6645-118E-4FD8-B307-93886E1FCFE0}">
        <Attribution userId="S::ognjen.ninic@nordea.com::9c635705-24d7-41ce-9faf-2f55a3738294" userName="Ninic, Ognjen" userProvider="AD"/>
        <Anchor>
          <Comment id="{B602E940-107E-41B4-A607-F42E3ED7165D}"/>
        </Anchor>
        <Assign userId="S::Tian.Qiu@nordea.com::7a71b7cb-4af8-46d0-a339-f09ad55e4cbd" userName="Qiu, Tian" userProvider="AD"/>
      </Event>
      <Event time="2021-02-22T16:45:21.40" id="{6FE9B7C1-E939-4D09-BA92-1D0DD5F86AD6}">
        <Attribution userId="S::ognjen.ninic@nordea.com::9c635705-24d7-41ce-9faf-2f55a3738294" userName="Ninic, Ognjen" userProvider="AD"/>
        <Anchor>
          <Comment id="{B602E940-107E-41B4-A607-F42E3ED7165D}"/>
        </Anchor>
        <SetTitle title="@Qiu, Tian do you mean why the ADF (6.8%) is higher than the PD (4.7%) that is highlighted in yellow on row 12? I don't know, but comparing to last year we had the same levels. Do we have a comment for that for last year?"/>
      </Event>
    </History>
  </Task>
</Task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17.xml.rels><?xml version="1.0" encoding="UTF-8" standalone="yes"?>
<Relationships xmlns="http://schemas.openxmlformats.org/package/2006/relationships"><Relationship Id="rId1" Type="http://schemas.openxmlformats.org/officeDocument/2006/relationships/image" Target="../media/image4.png"/></Relationships>
</file>

<file path=xl/drawings/_rels/drawing19.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9.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41.xml.rels><?xml version="1.0" encoding="UTF-8" standalone="yes"?>
<Relationships xmlns="http://schemas.openxmlformats.org/package/2006/relationships"><Relationship Id="rId1"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oneCellAnchor>
    <xdr:from>
      <xdr:col>1</xdr:col>
      <xdr:colOff>107704</xdr:colOff>
      <xdr:row>7</xdr:row>
      <xdr:rowOff>2197009</xdr:rowOff>
    </xdr:from>
    <xdr:ext cx="3445121" cy="2881776"/>
    <xdr:pic>
      <xdr:nvPicPr>
        <xdr:cNvPr id="2" name="Picture 1">
          <a:extLst>
            <a:ext uri="{FF2B5EF4-FFF2-40B4-BE49-F238E27FC236}">
              <a16:creationId xmlns:a16="http://schemas.microsoft.com/office/drawing/2014/main" id="{66102BD7-42F2-4F21-BE8A-2031E1BAC0F1}"/>
            </a:ext>
          </a:extLst>
        </xdr:cNvPr>
        <xdr:cNvPicPr>
          <a:picLocks noChangeAspect="1"/>
        </xdr:cNvPicPr>
      </xdr:nvPicPr>
      <xdr:blipFill>
        <a:blip xmlns:r="http://schemas.openxmlformats.org/officeDocument/2006/relationships" r:embed="rId1"/>
        <a:stretch>
          <a:fillRect/>
        </a:stretch>
      </xdr:blipFill>
      <xdr:spPr>
        <a:xfrm>
          <a:off x="603004" y="3740059"/>
          <a:ext cx="3445121" cy="2881776"/>
        </a:xfrm>
        <a:prstGeom prst="rect">
          <a:avLst/>
        </a:prstGeom>
      </xdr:spPr>
    </xdr:pic>
    <xdr:clientData/>
  </xdr:oneCellAnchor>
  <xdr:oneCellAnchor>
    <xdr:from>
      <xdr:col>9</xdr:col>
      <xdr:colOff>404266</xdr:colOff>
      <xdr:row>7</xdr:row>
      <xdr:rowOff>2228850</xdr:rowOff>
    </xdr:from>
    <xdr:ext cx="3519567" cy="3333750"/>
    <xdr:pic>
      <xdr:nvPicPr>
        <xdr:cNvPr id="3" name="Picture 2">
          <a:extLst>
            <a:ext uri="{FF2B5EF4-FFF2-40B4-BE49-F238E27FC236}">
              <a16:creationId xmlns:a16="http://schemas.microsoft.com/office/drawing/2014/main" id="{620A2AD0-CC4D-40B2-B38E-0AB4A8C1080D}"/>
            </a:ext>
          </a:extLst>
        </xdr:cNvPr>
        <xdr:cNvPicPr>
          <a:picLocks noChangeAspect="1"/>
        </xdr:cNvPicPr>
      </xdr:nvPicPr>
      <xdr:blipFill>
        <a:blip xmlns:r="http://schemas.openxmlformats.org/officeDocument/2006/relationships" r:embed="rId2"/>
        <a:stretch>
          <a:fillRect/>
        </a:stretch>
      </xdr:blipFill>
      <xdr:spPr>
        <a:xfrm>
          <a:off x="4928641" y="3771900"/>
          <a:ext cx="3519567" cy="3333750"/>
        </a:xfrm>
        <a:prstGeom prst="rect">
          <a:avLst/>
        </a:prstGeom>
      </xdr:spPr>
    </xdr:pic>
    <xdr:clientData/>
  </xdr:oneCellAnchor>
</xdr:wsDr>
</file>

<file path=xl/drawings/drawing10.xml><?xml version="1.0" encoding="utf-8"?>
<xdr:wsDr xmlns:xdr="http://schemas.openxmlformats.org/drawingml/2006/spreadsheetDrawing" xmlns:a="http://schemas.openxmlformats.org/drawingml/2006/main">
  <xdr:twoCellAnchor>
    <xdr:from>
      <xdr:col>0</xdr:col>
      <xdr:colOff>3175</xdr:colOff>
      <xdr:row>59</xdr:row>
      <xdr:rowOff>3175</xdr:rowOff>
    </xdr:from>
    <xdr:to>
      <xdr:col>0</xdr:col>
      <xdr:colOff>66675</xdr:colOff>
      <xdr:row>59</xdr:row>
      <xdr:rowOff>105767</xdr:rowOff>
    </xdr:to>
    <xdr:sp macro="" textlink="">
      <xdr:nvSpPr>
        <xdr:cNvPr id="2" name="TextBox 1">
          <a:extLst>
            <a:ext uri="{FF2B5EF4-FFF2-40B4-BE49-F238E27FC236}">
              <a16:creationId xmlns:a16="http://schemas.microsoft.com/office/drawing/2014/main" id="{EB5C2747-4958-45DC-A63A-08123ED00E67}"/>
            </a:ext>
          </a:extLst>
        </xdr:cNvPr>
        <xdr:cNvSpPr txBox="1"/>
      </xdr:nvSpPr>
      <xdr:spPr>
        <a:xfrm>
          <a:off x="3175" y="3175"/>
          <a:ext cx="635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X36A0T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295511A-9889-4613-86AB-14AF8E42C501}"/>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X37A0T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74EC95C-C092-415D-B524-A47DB2D90CF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X38A0T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0A1BCC58-BE52-48D5-89F9-912186B0405A}"/>
            </a:ext>
          </a:extLst>
        </xdr:cNvPr>
        <xdr:cNvSpPr txBox="1"/>
      </xdr:nvSpPr>
      <xdr:spPr>
        <a:xfrm>
          <a:off x="0" y="3175"/>
          <a:ext cx="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X40A0T</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AE2CB7D-E615-4FCD-81EE-B30DC8AFC61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X42A0T</a:t>
          </a:r>
        </a:p>
      </xdr:txBody>
    </xdr:sp>
    <xdr:clientData/>
  </xdr:twoCellAnchor>
  <xdr:twoCellAnchor>
    <xdr:from>
      <xdr:col>0</xdr:col>
      <xdr:colOff>3175</xdr:colOff>
      <xdr:row>36</xdr:row>
      <xdr:rowOff>3175</xdr:rowOff>
    </xdr:from>
    <xdr:to>
      <xdr:col>0</xdr:col>
      <xdr:colOff>66675</xdr:colOff>
      <xdr:row>36</xdr:row>
      <xdr:rowOff>105767</xdr:rowOff>
    </xdr:to>
    <xdr:sp macro="" textlink="">
      <xdr:nvSpPr>
        <xdr:cNvPr id="3" name="TextBox 2">
          <a:extLst>
            <a:ext uri="{FF2B5EF4-FFF2-40B4-BE49-F238E27FC236}">
              <a16:creationId xmlns:a16="http://schemas.microsoft.com/office/drawing/2014/main" id="{51F23371-61C6-4F75-AB20-3670A2B6BAC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X42A0T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57DE4F40-D50C-431F-8D3A-252B28345D5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X43A0T</a:t>
          </a:r>
        </a:p>
      </xdr:txBody>
    </xdr:sp>
    <xdr:clientData/>
  </xdr:twoCellAnchor>
  <xdr:twoCellAnchor>
    <xdr:from>
      <xdr:col>0</xdr:col>
      <xdr:colOff>3175</xdr:colOff>
      <xdr:row>20</xdr:row>
      <xdr:rowOff>3175</xdr:rowOff>
    </xdr:from>
    <xdr:to>
      <xdr:col>0</xdr:col>
      <xdr:colOff>66675</xdr:colOff>
      <xdr:row>20</xdr:row>
      <xdr:rowOff>105767</xdr:rowOff>
    </xdr:to>
    <xdr:sp macro="" textlink="">
      <xdr:nvSpPr>
        <xdr:cNvPr id="3" name="TextBox 2">
          <a:extLst>
            <a:ext uri="{FF2B5EF4-FFF2-40B4-BE49-F238E27FC236}">
              <a16:creationId xmlns:a16="http://schemas.microsoft.com/office/drawing/2014/main" id="{4A05E167-4945-4E00-9338-E2417B81863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X43A0T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0B1DB87-CACA-44FB-BCD5-96F41D42542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X51A0T</a:t>
          </a:r>
        </a:p>
      </xdr:txBody>
    </xdr:sp>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9525</xdr:colOff>
      <xdr:row>0</xdr:row>
      <xdr:rowOff>9525</xdr:rowOff>
    </xdr:from>
    <xdr:to>
      <xdr:col>0</xdr:col>
      <xdr:colOff>73025</xdr:colOff>
      <xdr:row>0</xdr:row>
      <xdr:rowOff>112117</xdr:rowOff>
    </xdr:to>
    <xdr:sp macro="" textlink="">
      <xdr:nvSpPr>
        <xdr:cNvPr id="4" name="TextBox 1">
          <a:extLst>
            <a:ext uri="{FF2B5EF4-FFF2-40B4-BE49-F238E27FC236}">
              <a16:creationId xmlns:a16="http://schemas.microsoft.com/office/drawing/2014/main" id="{B7BFCC5A-07DA-4566-8DA0-23F9294C0566}"/>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horz" rtlCol="0" anchor="t">
          <a:spAutoFit/>
        </a:bodyPr>
        <a:lstStyle>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a:pPr algn="l" rtl="0"/>
          <a:r>
            <a:rPr lang="sv-SE" sz="100">
              <a:latin typeface="ZWAdobeF" pitchFamily="2" charset="0"/>
            </a:rPr>
            <a:t>X65A0T</a:t>
          </a:r>
        </a:p>
      </xdr:txBody>
    </xdr:sp>
    <xdr:clientData/>
  </xdr:twoCellAnchor>
  <xdr:twoCellAnchor editAs="oneCell">
    <xdr:from>
      <xdr:col>1</xdr:col>
      <xdr:colOff>228204</xdr:colOff>
      <xdr:row>6</xdr:row>
      <xdr:rowOff>157413</xdr:rowOff>
    </xdr:from>
    <xdr:to>
      <xdr:col>8</xdr:col>
      <xdr:colOff>942578</xdr:colOff>
      <xdr:row>24</xdr:row>
      <xdr:rowOff>142747</xdr:rowOff>
    </xdr:to>
    <xdr:pic>
      <xdr:nvPicPr>
        <xdr:cNvPr id="6" name="Picture 5">
          <a:extLst>
            <a:ext uri="{FF2B5EF4-FFF2-40B4-BE49-F238E27FC236}">
              <a16:creationId xmlns:a16="http://schemas.microsoft.com/office/drawing/2014/main" id="{618281B2-30EB-4F69-AB6B-AEF417510500}"/>
            </a:ext>
          </a:extLst>
        </xdr:cNvPr>
        <xdr:cNvPicPr>
          <a:picLocks noChangeAspect="1"/>
        </xdr:cNvPicPr>
      </xdr:nvPicPr>
      <xdr:blipFill>
        <a:blip xmlns:r="http://schemas.openxmlformats.org/officeDocument/2006/relationships" r:embed="rId1"/>
        <a:stretch>
          <a:fillRect/>
        </a:stretch>
      </xdr:blipFill>
      <xdr:spPr>
        <a:xfrm>
          <a:off x="833438" y="1486944"/>
          <a:ext cx="4951015" cy="342822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FEE35F2-D4BB-497E-9B7D-9166DD64B75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X66A0T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19050</xdr:colOff>
      <xdr:row>14</xdr:row>
      <xdr:rowOff>69585</xdr:rowOff>
    </xdr:from>
    <xdr:to>
      <xdr:col>4</xdr:col>
      <xdr:colOff>489584</xdr:colOff>
      <xdr:row>33</xdr:row>
      <xdr:rowOff>49379</xdr:rowOff>
    </xdr:to>
    <xdr:graphicFrame macro="">
      <xdr:nvGraphicFramePr>
        <xdr:cNvPr id="2" name="Chart 1">
          <a:extLst>
            <a:ext uri="{FF2B5EF4-FFF2-40B4-BE49-F238E27FC236}">
              <a16:creationId xmlns:a16="http://schemas.microsoft.com/office/drawing/2014/main" id="{E785691E-E78E-4774-8062-ADEC1FB1B18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203161</xdr:colOff>
      <xdr:row>33</xdr:row>
      <xdr:rowOff>131641</xdr:rowOff>
    </xdr:from>
    <xdr:to>
      <xdr:col>4</xdr:col>
      <xdr:colOff>3585</xdr:colOff>
      <xdr:row>55</xdr:row>
      <xdr:rowOff>6272</xdr:rowOff>
    </xdr:to>
    <xdr:graphicFrame macro="">
      <xdr:nvGraphicFramePr>
        <xdr:cNvPr id="3" name="Chart 2">
          <a:extLst>
            <a:ext uri="{FF2B5EF4-FFF2-40B4-BE49-F238E27FC236}">
              <a16:creationId xmlns:a16="http://schemas.microsoft.com/office/drawing/2014/main" id="{02A1FCC1-7639-44C9-AFFC-9357A47091A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6</xdr:col>
      <xdr:colOff>321058</xdr:colOff>
      <xdr:row>22</xdr:row>
      <xdr:rowOff>0</xdr:rowOff>
    </xdr:from>
    <xdr:to>
      <xdr:col>8</xdr:col>
      <xdr:colOff>336548</xdr:colOff>
      <xdr:row>23</xdr:row>
      <xdr:rowOff>47625</xdr:rowOff>
    </xdr:to>
    <xdr:sp macro="" textlink="">
      <xdr:nvSpPr>
        <xdr:cNvPr id="59" name="TextBox 8">
          <a:extLst>
            <a:ext uri="{FF2B5EF4-FFF2-40B4-BE49-F238E27FC236}">
              <a16:creationId xmlns:a16="http://schemas.microsoft.com/office/drawing/2014/main" id="{5F4B26E3-BA6E-4CEF-9170-FD1596109C5D}"/>
            </a:ext>
          </a:extLst>
        </xdr:cNvPr>
        <xdr:cNvSpPr txBox="1"/>
      </xdr:nvSpPr>
      <xdr:spPr>
        <a:xfrm rot="10800000" flipV="1">
          <a:off x="4150108" y="4171950"/>
          <a:ext cx="596515" cy="18097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latin typeface="Nordea Sans Large"/>
            </a:rPr>
            <a:t>Other </a:t>
          </a:r>
          <a:r>
            <a:rPr lang="sv-SE" sz="900" baseline="30000">
              <a:latin typeface="Nordea Sans Large"/>
            </a:rPr>
            <a:t>1 </a:t>
          </a:r>
        </a:p>
      </xdr:txBody>
    </xdr:sp>
    <xdr:clientData/>
  </xdr:twoCellAnchor>
  <xdr:twoCellAnchor>
    <xdr:from>
      <xdr:col>0</xdr:col>
      <xdr:colOff>181359</xdr:colOff>
      <xdr:row>15</xdr:row>
      <xdr:rowOff>7022</xdr:rowOff>
    </xdr:from>
    <xdr:to>
      <xdr:col>0</xdr:col>
      <xdr:colOff>1800224</xdr:colOff>
      <xdr:row>16</xdr:row>
      <xdr:rowOff>114300</xdr:rowOff>
    </xdr:to>
    <xdr:sp macro="" textlink="">
      <xdr:nvSpPr>
        <xdr:cNvPr id="48" name="TextBox 6">
          <a:extLst>
            <a:ext uri="{FF2B5EF4-FFF2-40B4-BE49-F238E27FC236}">
              <a16:creationId xmlns:a16="http://schemas.microsoft.com/office/drawing/2014/main" id="{C9690380-E2C0-41C7-8592-9CC9D5B5D99A}"/>
            </a:ext>
            <a:ext uri="{147F2762-F138-4A5C-976F-8EAC2B608ADB}">
              <a16:predDERef xmlns:a16="http://schemas.microsoft.com/office/drawing/2014/main" pred="{5F4B26E3-BA6E-4CEF-9170-FD1596109C5D}"/>
            </a:ext>
          </a:extLst>
        </xdr:cNvPr>
        <xdr:cNvSpPr txBox="1"/>
      </xdr:nvSpPr>
      <xdr:spPr>
        <a:xfrm>
          <a:off x="6667884" y="3093122"/>
          <a:ext cx="1618865" cy="2501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latin typeface="Nordea Sans Large"/>
            </a:rPr>
            <a:t>Regulatory Changes </a:t>
          </a:r>
          <a:r>
            <a:rPr lang="sv-SE" sz="1050" baseline="30000">
              <a:latin typeface="Nordea Sans Large"/>
            </a:rPr>
            <a:t>2</a:t>
          </a:r>
          <a:endParaRPr lang="sv-SE" sz="900" baseline="30000">
            <a:latin typeface="Nordea Sans Large"/>
          </a:endParaRPr>
        </a:p>
      </xdr:txBody>
    </xdr:sp>
    <xdr:clientData/>
  </xdr:twoCellAnchor>
  <xdr:twoCellAnchor editAs="oneCell">
    <xdr:from>
      <xdr:col>0</xdr:col>
      <xdr:colOff>0</xdr:colOff>
      <xdr:row>1</xdr:row>
      <xdr:rowOff>882650</xdr:rowOff>
    </xdr:from>
    <xdr:to>
      <xdr:col>11</xdr:col>
      <xdr:colOff>0</xdr:colOff>
      <xdr:row>23</xdr:row>
      <xdr:rowOff>25400</xdr:rowOff>
    </xdr:to>
    <xdr:pic>
      <xdr:nvPicPr>
        <xdr:cNvPr id="49" name="Picture 10">
          <a:extLst>
            <a:ext uri="{FF2B5EF4-FFF2-40B4-BE49-F238E27FC236}">
              <a16:creationId xmlns:a16="http://schemas.microsoft.com/office/drawing/2014/main" id="{B22A6A47-5EF1-48BC-9C7E-9FEAB63536C6}"/>
            </a:ext>
            <a:ext uri="{147F2762-F138-4A5C-976F-8EAC2B608ADB}">
              <a16:predDERef xmlns:a16="http://schemas.microsoft.com/office/drawing/2014/main" pred="{C9690380-E2C0-41C7-8592-9CC9D5B5D99A}"/>
            </a:ext>
          </a:extLst>
        </xdr:cNvPr>
        <xdr:cNvPicPr>
          <a:picLocks noChangeAspect="1"/>
        </xdr:cNvPicPr>
      </xdr:nvPicPr>
      <xdr:blipFill>
        <a:blip xmlns:r="http://schemas.openxmlformats.org/officeDocument/2006/relationships" r:embed="rId1"/>
        <a:stretch>
          <a:fillRect/>
        </a:stretch>
      </xdr:blipFill>
      <xdr:spPr>
        <a:xfrm>
          <a:off x="0" y="1092200"/>
          <a:ext cx="6486525" cy="3162300"/>
        </a:xfrm>
        <a:prstGeom prst="rect">
          <a:avLst/>
        </a:prstGeom>
      </xdr:spPr>
    </xdr:pic>
    <xdr:clientData/>
  </xdr:twoCellAnchor>
  <xdr:twoCellAnchor>
    <xdr:from>
      <xdr:col>6</xdr:col>
      <xdr:colOff>358777</xdr:colOff>
      <xdr:row>20</xdr:row>
      <xdr:rowOff>60323</xdr:rowOff>
    </xdr:from>
    <xdr:to>
      <xdr:col>8</xdr:col>
      <xdr:colOff>447675</xdr:colOff>
      <xdr:row>22</xdr:row>
      <xdr:rowOff>12699</xdr:rowOff>
    </xdr:to>
    <xdr:sp macro="" textlink="">
      <xdr:nvSpPr>
        <xdr:cNvPr id="46" name="TextBox 11">
          <a:extLst>
            <a:ext uri="{FF2B5EF4-FFF2-40B4-BE49-F238E27FC236}">
              <a16:creationId xmlns:a16="http://schemas.microsoft.com/office/drawing/2014/main" id="{58A7B708-0D5D-4C42-8041-59D68D436746}"/>
            </a:ext>
            <a:ext uri="{147F2762-F138-4A5C-976F-8EAC2B608ADB}">
              <a16:predDERef xmlns:a16="http://schemas.microsoft.com/office/drawing/2014/main" pred="{B22A6A47-5EF1-48BC-9C7E-9FEAB63536C6}"/>
            </a:ext>
          </a:extLst>
        </xdr:cNvPr>
        <xdr:cNvSpPr txBox="1"/>
      </xdr:nvSpPr>
      <xdr:spPr>
        <a:xfrm>
          <a:off x="4016377" y="3860798"/>
          <a:ext cx="641348" cy="23812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sv-SE" sz="900">
              <a:latin typeface="Nordea Sans Large"/>
            </a:rPr>
            <a:t>Other </a:t>
          </a:r>
          <a:r>
            <a:rPr lang="sv-SE" sz="900" baseline="30000">
              <a:latin typeface="Nordea Sans Large"/>
            </a:rPr>
            <a:t>1 </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8B98995B-D3DF-4712-8374-165FD10338F5}"/>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X74A0T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2C50DF7-F517-437F-AD76-EB4206D9F76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X75A0T</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CAC688B-6397-4742-B754-DE5EAF00A24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X76A0T</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E5F4226-6FE4-4F6D-B894-8BFE7EC1794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X77A0T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F5BEA424-EC65-487D-AF9A-F6032046678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X78A0T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9CE27F8B-682B-4962-993D-A01F706E088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X79A0T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9485939-029E-4FAD-8AA7-7BE2CB8C6B2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X80A0T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7AAD249E-CFA3-4E8A-BEE5-42CB6AD3F96B}"/>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X81A0T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B688D9A7-2959-48D3-8449-CF756D6A11C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X82A0T</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190500</xdr:colOff>
      <xdr:row>4</xdr:row>
      <xdr:rowOff>94139</xdr:rowOff>
    </xdr:from>
    <xdr:to>
      <xdr:col>10</xdr:col>
      <xdr:colOff>914400</xdr:colOff>
      <xdr:row>23</xdr:row>
      <xdr:rowOff>91441</xdr:rowOff>
    </xdr:to>
    <xdr:graphicFrame macro="">
      <xdr:nvGraphicFramePr>
        <xdr:cNvPr id="2" name="Diagram 1">
          <a:extLst>
            <a:ext uri="{FF2B5EF4-FFF2-40B4-BE49-F238E27FC236}">
              <a16:creationId xmlns:a16="http://schemas.microsoft.com/office/drawing/2014/main" id="{215D5320-BBC1-460E-87F7-07AE6613539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194787</xdr:colOff>
      <xdr:row>24</xdr:row>
      <xdr:rowOff>92868</xdr:rowOff>
    </xdr:from>
    <xdr:to>
      <xdr:col>10</xdr:col>
      <xdr:colOff>920094</xdr:colOff>
      <xdr:row>43</xdr:row>
      <xdr:rowOff>37647</xdr:rowOff>
    </xdr:to>
    <xdr:graphicFrame macro="">
      <xdr:nvGraphicFramePr>
        <xdr:cNvPr id="3" name="Diagram 2">
          <a:extLst>
            <a:ext uri="{FF2B5EF4-FFF2-40B4-BE49-F238E27FC236}">
              <a16:creationId xmlns:a16="http://schemas.microsoft.com/office/drawing/2014/main" id="{DCE0B1B4-EBFB-4B79-B292-31F44185F24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188580</xdr:colOff>
      <xdr:row>44</xdr:row>
      <xdr:rowOff>78064</xdr:rowOff>
    </xdr:from>
    <xdr:to>
      <xdr:col>10</xdr:col>
      <xdr:colOff>892968</xdr:colOff>
      <xdr:row>63</xdr:row>
      <xdr:rowOff>59530</xdr:rowOff>
    </xdr:to>
    <xdr:graphicFrame macro="">
      <xdr:nvGraphicFramePr>
        <xdr:cNvPr id="4" name="Diagram 3">
          <a:extLst>
            <a:ext uri="{FF2B5EF4-FFF2-40B4-BE49-F238E27FC236}">
              <a16:creationId xmlns:a16="http://schemas.microsoft.com/office/drawing/2014/main" id="{F5B06763-5D2C-43D9-995E-DA8A19FDA4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202406</xdr:colOff>
      <xdr:row>63</xdr:row>
      <xdr:rowOff>167641</xdr:rowOff>
    </xdr:from>
    <xdr:to>
      <xdr:col>10</xdr:col>
      <xdr:colOff>906780</xdr:colOff>
      <xdr:row>82</xdr:row>
      <xdr:rowOff>45721</xdr:rowOff>
    </xdr:to>
    <xdr:graphicFrame macro="">
      <xdr:nvGraphicFramePr>
        <xdr:cNvPr id="5" name="Diagram 4">
          <a:extLst>
            <a:ext uri="{FF2B5EF4-FFF2-40B4-BE49-F238E27FC236}">
              <a16:creationId xmlns:a16="http://schemas.microsoft.com/office/drawing/2014/main" id="{845F6CD8-30D0-46E0-A37F-6AF38FBBE58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0</xdr:col>
      <xdr:colOff>190500</xdr:colOff>
      <xdr:row>83</xdr:row>
      <xdr:rowOff>74128</xdr:rowOff>
    </xdr:from>
    <xdr:to>
      <xdr:col>10</xdr:col>
      <xdr:colOff>928686</xdr:colOff>
      <xdr:row>102</xdr:row>
      <xdr:rowOff>112228</xdr:rowOff>
    </xdr:to>
    <xdr:graphicFrame macro="">
      <xdr:nvGraphicFramePr>
        <xdr:cNvPr id="6" name="Diagram 5">
          <a:extLst>
            <a:ext uri="{FF2B5EF4-FFF2-40B4-BE49-F238E27FC236}">
              <a16:creationId xmlns:a16="http://schemas.microsoft.com/office/drawing/2014/main" id="{FB7C4430-379A-4849-A4EB-1297B31585F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0</xdr:col>
      <xdr:colOff>190500</xdr:colOff>
      <xdr:row>103</xdr:row>
      <xdr:rowOff>114300</xdr:rowOff>
    </xdr:from>
    <xdr:to>
      <xdr:col>10</xdr:col>
      <xdr:colOff>940592</xdr:colOff>
      <xdr:row>133</xdr:row>
      <xdr:rowOff>45178</xdr:rowOff>
    </xdr:to>
    <xdr:graphicFrame macro="">
      <xdr:nvGraphicFramePr>
        <xdr:cNvPr id="7" name="Diagram 6">
          <a:extLst>
            <a:ext uri="{FF2B5EF4-FFF2-40B4-BE49-F238E27FC236}">
              <a16:creationId xmlns:a16="http://schemas.microsoft.com/office/drawing/2014/main" id="{741A1A6E-16D0-4FC6-81E4-337CADD6E7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0</xdr:col>
      <xdr:colOff>3175</xdr:colOff>
      <xdr:row>0</xdr:row>
      <xdr:rowOff>3175</xdr:rowOff>
    </xdr:from>
    <xdr:to>
      <xdr:col>0</xdr:col>
      <xdr:colOff>66675</xdr:colOff>
      <xdr:row>0</xdr:row>
      <xdr:rowOff>105767</xdr:rowOff>
    </xdr:to>
    <xdr:sp macro="" textlink="">
      <xdr:nvSpPr>
        <xdr:cNvPr id="8" name="TextBox 7">
          <a:extLst>
            <a:ext uri="{FF2B5EF4-FFF2-40B4-BE49-F238E27FC236}">
              <a16:creationId xmlns:a16="http://schemas.microsoft.com/office/drawing/2014/main" id="{1EC376D6-AD18-4DFD-BE18-C81B7E9586A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X83A0T</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3175</xdr:colOff>
      <xdr:row>1</xdr:row>
      <xdr:rowOff>3175</xdr:rowOff>
    </xdr:from>
    <xdr:to>
      <xdr:col>0</xdr:col>
      <xdr:colOff>66675</xdr:colOff>
      <xdr:row>1</xdr:row>
      <xdr:rowOff>105767</xdr:rowOff>
    </xdr:to>
    <xdr:sp macro="" textlink="">
      <xdr:nvSpPr>
        <xdr:cNvPr id="2" name="TextBox 1">
          <a:extLst>
            <a:ext uri="{FF2B5EF4-FFF2-40B4-BE49-F238E27FC236}">
              <a16:creationId xmlns:a16="http://schemas.microsoft.com/office/drawing/2014/main" id="{AA217457-DF9E-4331-AADB-23E5D3FA4B7F}"/>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X7A0T</a:t>
          </a:r>
        </a:p>
      </xdr:txBody>
    </xdr:sp>
    <xdr:clientData/>
  </xdr:twoCellAnchor>
</xdr:wsDr>
</file>

<file path=xl/drawings/drawing30.xml><?xml version="1.0" encoding="utf-8"?>
<c:userShapes xmlns:c="http://schemas.openxmlformats.org/drawingml/2006/chart">
  <cdr:relSizeAnchor xmlns:cdr="http://schemas.openxmlformats.org/drawingml/2006/chartDrawing">
    <cdr:from>
      <cdr:x>0.05222</cdr:x>
      <cdr:y>0</cdr:y>
    </cdr:from>
    <cdr:to>
      <cdr:x>0.20163</cdr:x>
      <cdr:y>0.254</cdr:y>
    </cdr:to>
    <cdr:sp macro="" textlink="">
      <cdr:nvSpPr>
        <cdr:cNvPr id="2" name="textruta 1"/>
        <cdr:cNvSpPr txBox="1"/>
      </cdr:nvSpPr>
      <cdr:spPr>
        <a:xfrm xmlns:a="http://schemas.openxmlformats.org/drawingml/2006/main">
          <a:off x="460887" y="0"/>
          <a:ext cx="1318629" cy="919225"/>
        </a:xfrm>
        <a:prstGeom xmlns:a="http://schemas.openxmlformats.org/drawingml/2006/main" prst="rect">
          <a:avLst/>
        </a:prstGeom>
      </cdr:spPr>
      <cdr:txBody>
        <a:bodyPr xmlns:a="http://schemas.openxmlformats.org/drawingml/2006/main" vertOverflow="clip" wrap="none" rtlCol="0"/>
        <a:lstStyle xmlns:a="http://schemas.openxmlformats.org/drawingml/2006/main"/>
        <a:p xmlns:a="http://schemas.openxmlformats.org/drawingml/2006/main">
          <a:r>
            <a:rPr lang="en-GB" sz="900">
              <a:latin typeface="Palatino Linotype" panose="02040502050505030304" pitchFamily="18" charset="0"/>
            </a:rPr>
            <a:t>EURbn</a:t>
          </a:r>
        </a:p>
      </cdr:txBody>
    </cdr:sp>
  </cdr:relSizeAnchor>
</c:userShapes>
</file>

<file path=xl/drawings/drawing31.xml><?xml version="1.0" encoding="utf-8"?>
<c:userShapes xmlns:c="http://schemas.openxmlformats.org/drawingml/2006/chart">
  <cdr:relSizeAnchor xmlns:cdr="http://schemas.openxmlformats.org/drawingml/2006/chartDrawing">
    <cdr:from>
      <cdr:x>0.0083</cdr:x>
      <cdr:y>0.01411</cdr:y>
    </cdr:from>
    <cdr:to>
      <cdr:x>0.15771</cdr:x>
      <cdr:y>0.26811</cdr:y>
    </cdr:to>
    <cdr:sp macro="" textlink="">
      <cdr:nvSpPr>
        <cdr:cNvPr id="2" name="textruta 1"/>
        <cdr:cNvSpPr txBox="1"/>
      </cdr:nvSpPr>
      <cdr:spPr>
        <a:xfrm xmlns:a="http://schemas.openxmlformats.org/drawingml/2006/main">
          <a:off x="50800" y="508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32.xml><?xml version="1.0" encoding="utf-8"?>
<c:userShapes xmlns:c="http://schemas.openxmlformats.org/drawingml/2006/chart">
  <cdr:relSizeAnchor xmlns:cdr="http://schemas.openxmlformats.org/drawingml/2006/chartDrawing">
    <cdr:from>
      <cdr:x>0.00225</cdr:x>
      <cdr:y>0.01161</cdr:y>
    </cdr:from>
    <cdr:to>
      <cdr:x>0.15272</cdr:x>
      <cdr:y>0.27213</cdr:y>
    </cdr:to>
    <cdr:sp macro="" textlink="">
      <cdr:nvSpPr>
        <cdr:cNvPr id="2" name="textruta 1"/>
        <cdr:cNvSpPr txBox="1"/>
      </cdr:nvSpPr>
      <cdr:spPr>
        <a:xfrm xmlns:a="http://schemas.openxmlformats.org/drawingml/2006/main">
          <a:off x="18911" y="41556"/>
          <a:ext cx="1262098" cy="932572"/>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33.xml><?xml version="1.0" encoding="utf-8"?>
<c:userShapes xmlns:c="http://schemas.openxmlformats.org/drawingml/2006/chart">
  <cdr:relSizeAnchor xmlns:cdr="http://schemas.openxmlformats.org/drawingml/2006/chartDrawing">
    <cdr:from>
      <cdr:x>0.00835</cdr:x>
      <cdr:y>0.01274</cdr:y>
    </cdr:from>
    <cdr:to>
      <cdr:x>0.15858</cdr:x>
      <cdr:y>0.24213</cdr:y>
    </cdr:to>
    <cdr:sp macro="" textlink="">
      <cdr:nvSpPr>
        <cdr:cNvPr id="2" name="textruta 1"/>
        <cdr:cNvSpPr txBox="1"/>
      </cdr:nvSpPr>
      <cdr:spPr>
        <a:xfrm xmlns:a="http://schemas.openxmlformats.org/drawingml/2006/main">
          <a:off x="50800" y="50800"/>
          <a:ext cx="914400" cy="914400"/>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34.xml><?xml version="1.0" encoding="utf-8"?>
<c:userShapes xmlns:c="http://schemas.openxmlformats.org/drawingml/2006/chart">
  <cdr:relSizeAnchor xmlns:cdr="http://schemas.openxmlformats.org/drawingml/2006/chartDrawing">
    <cdr:from>
      <cdr:x>0.00215</cdr:x>
      <cdr:y>0.01373</cdr:y>
    </cdr:from>
    <cdr:to>
      <cdr:x>0.15215</cdr:x>
      <cdr:y>0.26083</cdr:y>
    </cdr:to>
    <cdr:sp macro="" textlink="">
      <cdr:nvSpPr>
        <cdr:cNvPr id="2" name="textruta 1"/>
        <cdr:cNvSpPr txBox="1"/>
      </cdr:nvSpPr>
      <cdr:spPr>
        <a:xfrm xmlns:a="http://schemas.openxmlformats.org/drawingml/2006/main">
          <a:off x="17763" y="51288"/>
          <a:ext cx="1242002" cy="923026"/>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35.xml><?xml version="1.0" encoding="utf-8"?>
<c:userShapes xmlns:c="http://schemas.openxmlformats.org/drawingml/2006/chart">
  <cdr:relSizeAnchor xmlns:cdr="http://schemas.openxmlformats.org/drawingml/2006/chartDrawing">
    <cdr:from>
      <cdr:x>0.00884</cdr:x>
      <cdr:y>0.00916</cdr:y>
    </cdr:from>
    <cdr:to>
      <cdr:x>0.15961</cdr:x>
      <cdr:y>0.17364</cdr:y>
    </cdr:to>
    <cdr:sp macro="" textlink="">
      <cdr:nvSpPr>
        <cdr:cNvPr id="2" name="textruta 1">
          <a:extLst xmlns:a="http://schemas.openxmlformats.org/drawingml/2006/main">
            <a:ext uri="{FF2B5EF4-FFF2-40B4-BE49-F238E27FC236}">
              <a16:creationId xmlns:a16="http://schemas.microsoft.com/office/drawing/2014/main" id="{4E2DC418-75AE-49D5-A114-B943217647DF}"/>
            </a:ext>
          </a:extLst>
        </cdr:cNvPr>
        <cdr:cNvSpPr txBox="1"/>
      </cdr:nvSpPr>
      <cdr:spPr>
        <a:xfrm xmlns:a="http://schemas.openxmlformats.org/drawingml/2006/main">
          <a:off x="50800" y="50800"/>
          <a:ext cx="866251" cy="911979"/>
        </a:xfrm>
        <a:prstGeom xmlns:a="http://schemas.openxmlformats.org/drawingml/2006/main" prst="rect">
          <a:avLst/>
        </a:prstGeom>
      </cdr:spPr>
      <cdr:txBody>
        <a:bodyPr xmlns:a="http://schemas.openxmlformats.org/drawingml/2006/main" wrap="non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n-GB" sz="900">
              <a:latin typeface="Palatino Linotype" panose="02040502050505030304" pitchFamily="18" charset="0"/>
            </a:rPr>
            <a:t>EURbn</a:t>
          </a:r>
        </a:p>
      </cdr:txBody>
    </cdr:sp>
  </cdr:relSizeAnchor>
</c:userShapes>
</file>

<file path=xl/drawings/drawing3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C7750803-169E-40B2-9760-5A06C667D23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X89A0T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1</xdr:col>
      <xdr:colOff>3175</xdr:colOff>
      <xdr:row>0</xdr:row>
      <xdr:rowOff>3175</xdr:rowOff>
    </xdr:from>
    <xdr:to>
      <xdr:col>1</xdr:col>
      <xdr:colOff>66675</xdr:colOff>
      <xdr:row>0</xdr:row>
      <xdr:rowOff>105767</xdr:rowOff>
    </xdr:to>
    <xdr:sp macro="" textlink="">
      <xdr:nvSpPr>
        <xdr:cNvPr id="2" name="TextBox 1">
          <a:extLst>
            <a:ext uri="{FF2B5EF4-FFF2-40B4-BE49-F238E27FC236}">
              <a16:creationId xmlns:a16="http://schemas.microsoft.com/office/drawing/2014/main" id="{8452092E-C86F-4567-804D-4E9B4D90B44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X90A0T</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1</xdr:col>
      <xdr:colOff>3175</xdr:colOff>
      <xdr:row>0</xdr:row>
      <xdr:rowOff>3175</xdr:rowOff>
    </xdr:from>
    <xdr:to>
      <xdr:col>1</xdr:col>
      <xdr:colOff>66675</xdr:colOff>
      <xdr:row>0</xdr:row>
      <xdr:rowOff>105767</xdr:rowOff>
    </xdr:to>
    <xdr:sp macro="" textlink="">
      <xdr:nvSpPr>
        <xdr:cNvPr id="2" name="TextBox 1">
          <a:extLst>
            <a:ext uri="{FF2B5EF4-FFF2-40B4-BE49-F238E27FC236}">
              <a16:creationId xmlns:a16="http://schemas.microsoft.com/office/drawing/2014/main" id="{765D351C-0040-42E3-9089-EA140FD86090}"/>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X91A0T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1</xdr:col>
      <xdr:colOff>3175</xdr:colOff>
      <xdr:row>0</xdr:row>
      <xdr:rowOff>3175</xdr:rowOff>
    </xdr:from>
    <xdr:to>
      <xdr:col>1</xdr:col>
      <xdr:colOff>66675</xdr:colOff>
      <xdr:row>0</xdr:row>
      <xdr:rowOff>105767</xdr:rowOff>
    </xdr:to>
    <xdr:sp macro="" textlink="">
      <xdr:nvSpPr>
        <xdr:cNvPr id="2" name="TextBox 1">
          <a:extLst>
            <a:ext uri="{FF2B5EF4-FFF2-40B4-BE49-F238E27FC236}">
              <a16:creationId xmlns:a16="http://schemas.microsoft.com/office/drawing/2014/main" id="{008AB791-8B7D-477C-8E3A-C81ADE778F88}"/>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X92A0T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AA31504-E2E4-4565-88FF-405EE0CD4364}"/>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X18A0T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392FF2F8-38A8-4548-BAE1-2413AF3A38BA}"/>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X95A0T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0</xdr:col>
      <xdr:colOff>14769</xdr:colOff>
      <xdr:row>1</xdr:row>
      <xdr:rowOff>248942</xdr:rowOff>
    </xdr:from>
    <xdr:to>
      <xdr:col>10</xdr:col>
      <xdr:colOff>825500</xdr:colOff>
      <xdr:row>20</xdr:row>
      <xdr:rowOff>79951</xdr:rowOff>
    </xdr:to>
    <xdr:graphicFrame macro="">
      <xdr:nvGraphicFramePr>
        <xdr:cNvPr id="2" name="Diagram 1">
          <a:extLst>
            <a:ext uri="{FF2B5EF4-FFF2-40B4-BE49-F238E27FC236}">
              <a16:creationId xmlns:a16="http://schemas.microsoft.com/office/drawing/2014/main" id="{74535E42-1F16-4AAB-B2A6-D939BF23B6E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1AB9B9F8-7AC9-4FC8-93BC-78895099423E}"/>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X19A0T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2537C7F9-C858-4201-AB40-744BD96358DC}"/>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X23A0T</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6C5F460D-A001-4DD4-8241-E428640D24C2}"/>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X25A0T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1CE44D3-FA9D-4606-A6E4-73F58074E41D}"/>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X26A0T</a:t>
          </a:r>
        </a:p>
      </xdr:txBody>
    </xdr:sp>
    <xdr:clientData/>
  </xdr:twoCellAnchor>
  <xdr:twoCellAnchor>
    <xdr:from>
      <xdr:col>0</xdr:col>
      <xdr:colOff>3175</xdr:colOff>
      <xdr:row>0</xdr:row>
      <xdr:rowOff>3175</xdr:rowOff>
    </xdr:from>
    <xdr:to>
      <xdr:col>0</xdr:col>
      <xdr:colOff>66675</xdr:colOff>
      <xdr:row>0</xdr:row>
      <xdr:rowOff>105767</xdr:rowOff>
    </xdr:to>
    <xdr:sp macro="" textlink="">
      <xdr:nvSpPr>
        <xdr:cNvPr id="3" name="TextBox 2">
          <a:extLst>
            <a:ext uri="{FF2B5EF4-FFF2-40B4-BE49-F238E27FC236}">
              <a16:creationId xmlns:a16="http://schemas.microsoft.com/office/drawing/2014/main" id="{2E761323-F634-46DC-852A-8F89CB83AB9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X26A0T</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3175</xdr:colOff>
      <xdr:row>0</xdr:row>
      <xdr:rowOff>3175</xdr:rowOff>
    </xdr:from>
    <xdr:to>
      <xdr:col>0</xdr:col>
      <xdr:colOff>66675</xdr:colOff>
      <xdr:row>0</xdr:row>
      <xdr:rowOff>105767</xdr:rowOff>
    </xdr:to>
    <xdr:sp macro="" textlink="">
      <xdr:nvSpPr>
        <xdr:cNvPr id="2" name="TextBox 1">
          <a:extLst>
            <a:ext uri="{FF2B5EF4-FFF2-40B4-BE49-F238E27FC236}">
              <a16:creationId xmlns:a16="http://schemas.microsoft.com/office/drawing/2014/main" id="{E611CC56-33CA-4B5D-AADB-05E422225043}"/>
            </a:ext>
          </a:extLst>
        </xdr:cNvPr>
        <xdr:cNvSpPr txBox="1"/>
      </xdr:nvSpPr>
      <xdr:spPr>
        <a:xfrm>
          <a:off x="3175" y="3175"/>
          <a:ext cx="63500" cy="102592"/>
        </a:xfrm>
        <a:prstGeom prst="rect">
          <a:avLst/>
        </a:prstGeom>
        <a:noFill/>
        <a:ln w="9525" cmpd="sng">
          <a:noFill/>
        </a:ln>
        <a:effectLst/>
        <a:extLst>
          <a:ext uri="{909E8E84-426E-40DD-AFC4-6F175D3DCCD1}">
            <a14:hiddenFill xmlns:a14="http://schemas.microsoft.com/office/drawing/2010/main">
              <a:solidFill>
                <a:schemeClr val="lt1"/>
              </a:solidFill>
            </a14:hiddenFill>
          </a:ex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spAutoFit/>
        </a:bodyPr>
        <a:lstStyle/>
        <a:p>
          <a:pPr algn="l" rtl="0"/>
          <a:r>
            <a:rPr lang="sv-SE" sz="100">
              <a:latin typeface="ZWAdobeF" pitchFamily="2" charset="0"/>
            </a:rPr>
            <a:t>X28A0T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G:\BSC\Forecast\Q4%202002\RFF%20Denmark%20Q4%202002-2.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CD02CB-EVS01\Regulatory%20Reporting\Liquidity%20Production\2018\03\AE\AE_Master_File_EUR%20v2%20_%20Q1%202018%20-%20pre%20FINREP%20-proxy-v2.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G:\Liquidity%20Production\2018\03\AE\AE_Master_File_EUR%20v2%20_%20Q1%202018%20-%20pre%20FINREP%20-proxy-v2.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Documents%20and%20Settings\p040400\My%20Documents\Cockpit%20JR%209%20jan.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CD02CB-EVS01\Regulatory%20Reporting\Capital%20Production\2018\12\Pillar%20III\Production\Working%20files%205000G\EZ%20working%20files\Key%20risks\REA%20on%20CRU.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G:\Capital%20Production\2018\12\Pillar%20III\Production\Working%20files%205000G\EZ%20working%20files\Key%20risks\REA%20on%20CRU.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G:\Capital%20Production\2019\12\Pillar%20III\Dry-Run\Nordea%20Group\Working_files_DryRun\Key%20risks_DG\REA%20on%20CRU.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G:\Rolling%20Financial%20Forecast\September%202005\Regional%20banks\RFF%20Sep%202005%2021092005.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G:\Documents%20and%20Settings\G35591\Local%20Settings\Temporary%20Internet%20Files\OLKF8\Investment%20and%20AuM.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HKT03\SYS\DATA\FONDS\EXCEL\JERRIK\SM&#197;_OPG\INDEKSER.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G:\DATA\XLS\BUDJETTI\KK-raportti\NPB%20Report%2012%20200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G:\DATA_FRA_S62A2B7_DOK_F&#198;L_9220\Team%20CIB\Add3_ACTUALRATE\ADDrpt.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March%202009\Interim%20report\NB%20tables%20Q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G:\September%202008\Interim%20report\NB%20tables%20Q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G:\Reporting%202002\02%20July\AM&amp;L%20consolidation07.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G:\WINNT\Profiles\Z173401\Temporary%20Internet%20Files\OLK3E\PB%20Swe%2001%202001.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G:\WINNT\Profiles\z105826\Temporary%20Internet%20Files\OLK16\Income%20development%201997-2001%20ver101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G:\Annual%20Report%202001\figures%20for%20annual%20report%20ver4%20incl%20changed%20PBDK%20figures%2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G:\GROUP\Group_Finance\Koncred\2005\Interim%20report%20Q1\translation\Model%20Interim%20Denmark%20from%20translators.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DCD02CB-EVS01\Regulatory%20Reporting\Liquidity%20Production\2018\09\AE\Pillar%20III%20disclosures\AE_Master_File_Q3%202018_181023_v3.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G:\Liquidity%20Production\2018\09\AE\Pillar%20III%20disclosures\AE_Master_File_Q3%202018_181023_v3.xlsm"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CD02CB-EVS01\Regulatory%20Reporting\Capital%20Analysis%20&amp;%20Development\ReportingTeams\GSBAC\Own%20funds\2014%20Q3_03\CA1_CA5\5000%20Group\Ownfunds%20-%20CA%205000G%20Q32014_28Oct_EUR.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ally\alla\Documents%20and%20Settings\avovst\My%20Documents\RDE%20Division\Reports\Internal%20Profit%20calculation%20-%20STOCK%20&amp;%20HFL\0203\IP0203%20-%20per%20FAM%20-%20TMG%20NEW.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AUTHORS\Fsa%20Records\Documentum\dmcl\0000a01f\u180462\80f907c7\QIS%20reporting%20templat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G:\MERI\VAHO\2741\YKSIKKO\HALLINTO\LASKENTA\BUDJETTI\1998\B2F4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DCD02CB-EVS01\Regulatory%20Reporting\Capital%20Production\2018\03\Monthly%20TALM%20presentation\Waterfalls\Copy%20of%20Waterfall_03.2018_V2.xlsm"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G:\Capital%20Production\2018\03\Monthly%20TALM%20presentation\Waterfalls\Copy%20of%20Waterfall_03.2018_V2.xlsm"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G:\OKONOMI\liv-skade\Liv\Liv%20Vesta%20Liv%20koncernen\RFF%20NOK%20Skemakontrol%20Vesta%20Liv%20koncernern.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G:\Reporting%202003\RFF%2003%20Q4\Life\EC%2031-03-2003%20RFF%20ver.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G:\$kap\Asset%20Management\MNB%20lux%201Q%201999.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CD02CB-EVS01\Regulatory%20Reporting\Users\N514960\Desktop\Pillar%203%20and%20Annual%20Report\planning\Reconciliation\2018%20Q2%20-%20Pillar%20III%20-%20GFIR%20tables%20-%20Delivery%201.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N514960\Desktop\Pillar%203%20and%20Annual%20Report\planning\Reconciliation\2018%20Q2%20-%20Pillar%20III%20-%20GFIR%20tables%20-%20Delivery%201.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DCD02CB-EVS01\Regulatory%20Reporting\Liquidity%20Production\2018\09\AE\Pillar%20III%20disclosures\Materials\Covered%20Bonds\AE%20-%20Covered%20Bonds%20-%20Input%20to%20Master%20Data%20-%20180331.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DCD02CB-EVS01\Support%20Material\2017\Team%20folders\Liquidity%20Reporting\Asset%20Encumbrance\Asset%20Encumbrance%20data%20from%20TALM\Asset%20Encumbrance\REPORTING%202017%20Q4\EBA%20AE%20Reports\Group\Input\Group_EBA_AE_2017-12-30_SEK.xlsx"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G:\Liquidity%20Production\2018\09\AE\Pillar%20III%20disclosures\Materials\Covered%20Bonds\AE%20-%20Covered%20Bonds%20-%20Input%20to%20Master%20Data%20-%20180331.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https://nordea-my.sharepoint.com/Users/N514960/Desktop/Pillar%203%20and%20Annual%20Report/planning/Reconciliation/2018%20Q2%20-%20Pillar%20III%20-%20GFIR%20tables%20-%20Delivery%201.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Documents%20and%20Settings\z982224\Local%20Settings\Temporary%20Internet%20Files\OLK6B\3.2%20Monthly%20%20quarterly%20reporting%20packag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G:\Support%20Material\2017\Team%20folders\Liquidity%20Reporting\Asset%20Encumbrance\Asset%20Encumbrance%20data%20from%20TALM\Asset%20Encumbrance\REPORTING%202017%20Q4\EBA%20AE%20Reports\Group\Input\Group_EBA_AE_2017-12-30_SEK.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CD02CB-EVS01\Regulatory%20Reporting\Standing%20Committees\Regulation%20and%20Policy\Sub%20Groups\TF%20Leverage%20Ratio\TFLR%20Meeting%2015%20March%202012\Basel%20III%20implementation%20monitoring%20reporting%20template%20v2-3-0.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CD02CB-EVS01\Regulatory%20Reporting\Documentum\dmcl\0000a01f\u192684\810cbb36\Documentum\dmcl\0000a01f\u181994\80cba7ac\TBG_IS4_ReportingTemplate.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G:\TEMP\1998\1998-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Documents%20and%20Settings\p040400\My%20Documents\Regioner.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Final output"/>
      <sheetName val="Adjustments"/>
      <sheetName val="Calculated forecast"/>
      <sheetName val="AuM"/>
      <sheetName val=" Income"/>
      <sheetName val="Income deduction"/>
      <sheetName val=" Personnel"/>
      <sheetName val="Other Opex"/>
    </sheetNames>
    <sheetDataSet>
      <sheetData sheetId="0"/>
      <sheetData sheetId="1"/>
      <sheetData sheetId="2" refreshError="1">
        <row r="2">
          <cell r="O2">
            <v>7.44</v>
          </cell>
        </row>
      </sheetData>
      <sheetData sheetId="3"/>
      <sheetData sheetId="4"/>
      <sheetData sheetId="5"/>
      <sheetData sheetId="6"/>
      <sheetData sheetId="7"/>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hange_log"/>
      <sheetName val="Calculations --&gt;"/>
      <sheetName val="F_32.01"/>
      <sheetName val="F_32.02"/>
      <sheetName val="F_32.03"/>
      <sheetName val="F_32.04"/>
      <sheetName val="F_33.00"/>
      <sheetName val="34.00"/>
      <sheetName val="34.00 --CCY"/>
      <sheetName val="F_35.00"/>
      <sheetName val="F_36.01"/>
      <sheetName val="F_36.02"/>
      <sheetName val="Data Input --&gt;"/>
      <sheetName val="ICP_sec"/>
      <sheetName val="FINREP_recon"/>
      <sheetName val="Cobo"/>
      <sheetName val="Output_reuse"/>
      <sheetName val="Output_encumbered"/>
      <sheetName val="Re_use_4026OC"/>
      <sheetName val="Output_unenc"/>
      <sheetName val="Cash_posted"/>
      <sheetName val="Cash_received"/>
      <sheetName val="No_ReUse"/>
      <sheetName val="ISIN_data"/>
      <sheetName val="ISIN_eligible"/>
      <sheetName val="Manual Input"/>
      <sheetName val="Output_no_source"/>
      <sheetName val="4026_loans"/>
      <sheetName val="Output_reuse_seclending"/>
      <sheetName val="Other --&gt;"/>
      <sheetName val="AE-MAT_bucket"/>
      <sheetName val="AE_ADV_help"/>
      <sheetName val="Help"/>
      <sheetName val="Sec_lending_BS"/>
      <sheetName val="Sheet3"/>
      <sheetName val="For_PPT"/>
      <sheetName val="Pillar 3 "/>
    </sheetNames>
    <sheetDataSet>
      <sheetData sheetId="0">
        <row r="2">
          <cell r="C2" t="str">
            <v>Group_EUR</v>
          </cell>
        </row>
        <row r="4">
          <cell r="C4" t="str">
            <v>Disclosure</v>
          </cell>
        </row>
        <row r="26">
          <cell r="D26">
            <v>9.8402999999999997E-3</v>
          </cell>
        </row>
        <row r="27">
          <cell r="D27">
            <v>9.8437999999999999</v>
          </cell>
        </row>
        <row r="28">
          <cell r="D28">
            <v>7.4448999999999996</v>
          </cell>
        </row>
      </sheetData>
      <sheetData sheetId="1"/>
      <sheetData sheetId="2"/>
      <sheetData sheetId="3">
        <row r="7">
          <cell r="F7">
            <v>161982502495.31757</v>
          </cell>
        </row>
      </sheetData>
      <sheetData sheetId="4">
        <row r="10">
          <cell r="H10">
            <v>18929896802</v>
          </cell>
        </row>
      </sheetData>
      <sheetData sheetId="5">
        <row r="9">
          <cell r="G9">
            <v>3228319402.0779829</v>
          </cell>
        </row>
      </sheetData>
      <sheetData sheetId="6">
        <row r="7">
          <cell r="G7">
            <v>162315999353.53479</v>
          </cell>
        </row>
      </sheetData>
      <sheetData sheetId="7"/>
      <sheetData sheetId="8"/>
      <sheetData sheetId="9"/>
      <sheetData sheetId="10"/>
      <sheetData sheetId="11"/>
      <sheetData sheetId="12"/>
      <sheetData sheetId="13"/>
      <sheetData sheetId="14"/>
      <sheetData sheetId="15"/>
      <sheetData sheetId="16">
        <row r="155">
          <cell r="G155">
            <v>1.0249999999999999</v>
          </cell>
          <cell r="H155">
            <v>1.02</v>
          </cell>
          <cell r="I155">
            <v>1.02</v>
          </cell>
          <cell r="J155">
            <v>1</v>
          </cell>
        </row>
        <row r="162">
          <cell r="G162">
            <v>5.2146500000000004E-3</v>
          </cell>
          <cell r="H162">
            <v>0</v>
          </cell>
          <cell r="J162">
            <v>1.3436947163511063E-3</v>
          </cell>
        </row>
        <row r="163">
          <cell r="G163">
            <v>2.9878000000000001E-4</v>
          </cell>
          <cell r="H163">
            <v>0</v>
          </cell>
          <cell r="J163">
            <v>7.4216256645850617E-3</v>
          </cell>
        </row>
        <row r="164">
          <cell r="G164">
            <v>0.16229250000000001</v>
          </cell>
          <cell r="H164">
            <v>8.3674990000000005E-2</v>
          </cell>
          <cell r="J164">
            <v>0.38592844115900965</v>
          </cell>
        </row>
        <row r="165">
          <cell r="G165">
            <v>0.14283781000000001</v>
          </cell>
          <cell r="H165">
            <v>8.3674990000000005E-2</v>
          </cell>
          <cell r="J165">
            <v>0.38592844115900965</v>
          </cell>
        </row>
        <row r="166">
          <cell r="G166">
            <v>0.83219407000000001</v>
          </cell>
          <cell r="H166">
            <v>0.91632501</v>
          </cell>
          <cell r="I166">
            <v>1</v>
          </cell>
          <cell r="J166">
            <v>0.60530623846005427</v>
          </cell>
        </row>
        <row r="167">
          <cell r="G167">
            <v>0.83169033999999997</v>
          </cell>
          <cell r="H167">
            <v>0.90794448000000005</v>
          </cell>
          <cell r="I167">
            <v>1</v>
          </cell>
          <cell r="J167">
            <v>0.60530623846005427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Change_log"/>
      <sheetName val="Calculations --&gt;"/>
      <sheetName val="F_32.01"/>
      <sheetName val="F_32.02"/>
      <sheetName val="F_32.03"/>
      <sheetName val="F_32.04"/>
      <sheetName val="F_33.00"/>
      <sheetName val="34.00"/>
      <sheetName val="34.00 --CCY"/>
      <sheetName val="F_35.00"/>
      <sheetName val="F_36.01"/>
      <sheetName val="F_36.02"/>
      <sheetName val="Data Input --&gt;"/>
      <sheetName val="ICP_sec"/>
      <sheetName val="FINREP_recon"/>
      <sheetName val="Cobo"/>
      <sheetName val="Output_reuse"/>
      <sheetName val="Output_encumbered"/>
      <sheetName val="Re_use_4026OC"/>
      <sheetName val="Output_unenc"/>
      <sheetName val="Cash_posted"/>
      <sheetName val="Cash_received"/>
      <sheetName val="No_ReUse"/>
      <sheetName val="ISIN_data"/>
      <sheetName val="ISIN_eligible"/>
      <sheetName val="Manual Input"/>
      <sheetName val="Output_no_source"/>
      <sheetName val="4026_loans"/>
      <sheetName val="Output_reuse_seclending"/>
      <sheetName val="Other --&gt;"/>
      <sheetName val="AE-MAT_bucket"/>
      <sheetName val="AE_ADV_help"/>
      <sheetName val="Help"/>
      <sheetName val="Sec_lending_BS"/>
      <sheetName val="Sheet3"/>
      <sheetName val="For_PPT"/>
      <sheetName val="Pillar 3 "/>
    </sheetNames>
    <sheetDataSet>
      <sheetData sheetId="0">
        <row r="2">
          <cell r="C2" t="str">
            <v>Group_EUR</v>
          </cell>
        </row>
        <row r="4">
          <cell r="C4" t="str">
            <v>Disclosure</v>
          </cell>
        </row>
        <row r="26">
          <cell r="D26">
            <v>9.8402999999999997E-3</v>
          </cell>
        </row>
        <row r="27">
          <cell r="D27">
            <v>9.8437999999999999</v>
          </cell>
        </row>
        <row r="28">
          <cell r="D28">
            <v>7.4448999999999996</v>
          </cell>
        </row>
      </sheetData>
      <sheetData sheetId="1"/>
      <sheetData sheetId="2"/>
      <sheetData sheetId="3">
        <row r="7">
          <cell r="F7">
            <v>161982502495.31757</v>
          </cell>
        </row>
      </sheetData>
      <sheetData sheetId="4">
        <row r="10">
          <cell r="H10">
            <v>18929896802</v>
          </cell>
        </row>
      </sheetData>
      <sheetData sheetId="5">
        <row r="9">
          <cell r="G9">
            <v>3228319402.0779829</v>
          </cell>
        </row>
      </sheetData>
      <sheetData sheetId="6">
        <row r="7">
          <cell r="G7">
            <v>162315999353.53479</v>
          </cell>
        </row>
      </sheetData>
      <sheetData sheetId="7"/>
      <sheetData sheetId="8"/>
      <sheetData sheetId="9"/>
      <sheetData sheetId="10"/>
      <sheetData sheetId="11"/>
      <sheetData sheetId="12"/>
      <sheetData sheetId="13"/>
      <sheetData sheetId="14"/>
      <sheetData sheetId="15"/>
      <sheetData sheetId="16">
        <row r="155">
          <cell r="G155">
            <v>1.0249999999999999</v>
          </cell>
          <cell r="H155">
            <v>1.02</v>
          </cell>
          <cell r="I155">
            <v>1.02</v>
          </cell>
          <cell r="J155">
            <v>1</v>
          </cell>
        </row>
        <row r="162">
          <cell r="G162">
            <v>5.2146500000000004E-3</v>
          </cell>
          <cell r="H162">
            <v>0</v>
          </cell>
          <cell r="J162">
            <v>1.3436947163511063E-3</v>
          </cell>
        </row>
        <row r="163">
          <cell r="G163">
            <v>2.9878000000000001E-4</v>
          </cell>
          <cell r="H163">
            <v>0</v>
          </cell>
          <cell r="J163">
            <v>7.4216256645850617E-3</v>
          </cell>
        </row>
        <row r="164">
          <cell r="G164">
            <v>0.16229250000000001</v>
          </cell>
          <cell r="H164">
            <v>8.3674990000000005E-2</v>
          </cell>
          <cell r="J164">
            <v>0.38592844115900965</v>
          </cell>
        </row>
        <row r="165">
          <cell r="G165">
            <v>0.14283781000000001</v>
          </cell>
          <cell r="H165">
            <v>8.3674990000000005E-2</v>
          </cell>
          <cell r="J165">
            <v>0.38592844115900965</v>
          </cell>
        </row>
        <row r="166">
          <cell r="G166">
            <v>0.83219407000000001</v>
          </cell>
          <cell r="H166">
            <v>0.91632501</v>
          </cell>
          <cell r="I166">
            <v>1</v>
          </cell>
          <cell r="J166">
            <v>0.60530623846005427</v>
          </cell>
        </row>
        <row r="167">
          <cell r="G167">
            <v>0.83169033999999997</v>
          </cell>
          <cell r="H167">
            <v>0.90794448000000005</v>
          </cell>
          <cell r="I167">
            <v>1</v>
          </cell>
          <cell r="J167">
            <v>0.60530623846005427</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ata"/>
      <sheetName val="Calculation"/>
      <sheetName val="Cockpit"/>
      <sheetName val="Data1"/>
      <sheetName val="Blad2"/>
      <sheetName val="Chart Losses"/>
      <sheetName val="Chart"/>
      <sheetName val="Verticle"/>
    </sheetNames>
    <sheetDataSet>
      <sheetData sheetId="0"/>
      <sheetData sheetId="1"/>
      <sheetData sheetId="2"/>
      <sheetData sheetId="3"/>
      <sheetData sheetId="4"/>
      <sheetData sheetId="5"/>
      <sheetData sheetId="6">
        <row r="1">
          <cell r="H1">
            <v>12</v>
          </cell>
        </row>
        <row r="7">
          <cell r="H7">
            <v>39355</v>
          </cell>
          <cell r="I7">
            <v>-12583.568320457169</v>
          </cell>
          <cell r="J7">
            <v>-29528.796506045481</v>
          </cell>
          <cell r="K7">
            <v>9149.5046072428504</v>
          </cell>
          <cell r="L7">
            <v>521.78458709035749</v>
          </cell>
          <cell r="M7">
            <v>832.28606182556814</v>
          </cell>
        </row>
        <row r="8">
          <cell r="H8">
            <v>39447</v>
          </cell>
          <cell r="I8">
            <v>-6107.2062160985151</v>
          </cell>
          <cell r="J8">
            <v>-17297.23785140492</v>
          </cell>
          <cell r="K8">
            <v>11190.056635055025</v>
          </cell>
          <cell r="L8">
            <v>2207.7170482824918</v>
          </cell>
          <cell r="M8">
            <v>8982.3395867725321</v>
          </cell>
        </row>
        <row r="9">
          <cell r="H9">
            <v>39538</v>
          </cell>
          <cell r="I9">
            <v>20744.94983963656</v>
          </cell>
          <cell r="J9">
            <v>9871.652745685089</v>
          </cell>
          <cell r="K9">
            <v>10873.297093951469</v>
          </cell>
          <cell r="L9">
            <v>235.08904428518645</v>
          </cell>
          <cell r="M9">
            <v>10638.208049666282</v>
          </cell>
        </row>
        <row r="10">
          <cell r="H10">
            <v>39629</v>
          </cell>
          <cell r="I10">
            <v>36004.189320832505</v>
          </cell>
          <cell r="J10">
            <v>31513.641948807286</v>
          </cell>
          <cell r="K10">
            <v>4490.5473720252212</v>
          </cell>
          <cell r="L10">
            <v>-74.91448625549674</v>
          </cell>
          <cell r="M10">
            <v>4565.4618582807179</v>
          </cell>
        </row>
        <row r="11">
          <cell r="H11">
            <v>39721</v>
          </cell>
          <cell r="I11">
            <v>89222.237971861614</v>
          </cell>
          <cell r="J11">
            <v>62520.173986288719</v>
          </cell>
          <cell r="K11">
            <v>26702.06398557288</v>
          </cell>
          <cell r="L11">
            <v>1124.5291144871567</v>
          </cell>
          <cell r="M11">
            <v>25577.534871085722</v>
          </cell>
        </row>
        <row r="12">
          <cell r="H12">
            <v>39813</v>
          </cell>
          <cell r="I12">
            <v>319647.75925762422</v>
          </cell>
          <cell r="J12">
            <v>258719.81678384106</v>
          </cell>
          <cell r="K12">
            <v>60927.94247378318</v>
          </cell>
          <cell r="L12">
            <v>16117.831101670337</v>
          </cell>
          <cell r="M12">
            <v>44810.111372112842</v>
          </cell>
        </row>
        <row r="13">
          <cell r="H13">
            <v>39903</v>
          </cell>
          <cell r="I13">
            <v>356047.2713030263</v>
          </cell>
          <cell r="J13">
            <v>293525.78179947234</v>
          </cell>
          <cell r="K13">
            <v>62521.489503553959</v>
          </cell>
          <cell r="L13">
            <v>7616.3075737973231</v>
          </cell>
          <cell r="M13">
            <v>54905.181929756633</v>
          </cell>
        </row>
        <row r="14">
          <cell r="H14">
            <v>39994</v>
          </cell>
          <cell r="I14">
            <v>424948.9560509639</v>
          </cell>
          <cell r="J14">
            <v>379151.08055957564</v>
          </cell>
          <cell r="K14">
            <v>45797.875491388208</v>
          </cell>
          <cell r="L14">
            <v>20502.932593554051</v>
          </cell>
          <cell r="M14">
            <v>25294.942897834164</v>
          </cell>
        </row>
        <row r="15">
          <cell r="H15">
            <v>40086</v>
          </cell>
          <cell r="I15">
            <v>358248.26213232439</v>
          </cell>
          <cell r="J15">
            <v>298161.04450320697</v>
          </cell>
          <cell r="K15">
            <v>60087.217629117556</v>
          </cell>
          <cell r="L15">
            <v>33233.502392196053</v>
          </cell>
          <cell r="M15">
            <v>26853.715236921507</v>
          </cell>
        </row>
        <row r="16">
          <cell r="H16">
            <v>40178</v>
          </cell>
          <cell r="I16">
            <v>346378.76246359549</v>
          </cell>
          <cell r="J16">
            <v>270060.67629333772</v>
          </cell>
          <cell r="K16">
            <v>76385.232770257659</v>
          </cell>
          <cell r="L16">
            <v>35689.407993377368</v>
          </cell>
          <cell r="M16">
            <v>40695.824776880268</v>
          </cell>
        </row>
        <row r="17">
          <cell r="H17">
            <v>40268</v>
          </cell>
          <cell r="I17">
            <v>260744.26718327386</v>
          </cell>
          <cell r="J17">
            <v>202920.05239833766</v>
          </cell>
          <cell r="K17">
            <v>57855.522312518107</v>
          </cell>
          <cell r="L17">
            <v>10062.278699749018</v>
          </cell>
          <cell r="M17">
            <v>47793.243612769089</v>
          </cell>
        </row>
        <row r="18">
          <cell r="H18">
            <v>40359</v>
          </cell>
          <cell r="I18">
            <v>245504.5718670499</v>
          </cell>
          <cell r="J18">
            <v>161765.99814240375</v>
          </cell>
          <cell r="K18">
            <v>83741.74025533539</v>
          </cell>
          <cell r="L18">
            <v>18409.483842318619</v>
          </cell>
          <cell r="M18">
            <v>65332.256413016774</v>
          </cell>
        </row>
        <row r="19">
          <cell r="H19">
            <v>40451</v>
          </cell>
          <cell r="I19">
            <v>206826.41197855858</v>
          </cell>
          <cell r="J19">
            <v>159843.84234750154</v>
          </cell>
          <cell r="K19">
            <v>46984.298418579187</v>
          </cell>
          <cell r="L19">
            <v>6223.7427397333486</v>
          </cell>
          <cell r="M19">
            <v>40760.555678845827</v>
          </cell>
        </row>
        <row r="20">
          <cell r="H20">
            <v>40543</v>
          </cell>
          <cell r="I20">
            <v>165764.88963013806</v>
          </cell>
          <cell r="J20">
            <v>134693.92537076038</v>
          </cell>
          <cell r="K20">
            <v>31098.830768661253</v>
          </cell>
          <cell r="L20">
            <v>-7426.223087774968</v>
          </cell>
          <cell r="M20">
            <v>38525.053856436214</v>
          </cell>
        </row>
        <row r="21">
          <cell r="H21">
            <v>40633</v>
          </cell>
          <cell r="I21">
            <v>241599.15648041904</v>
          </cell>
          <cell r="J21">
            <v>210511.13181724132</v>
          </cell>
          <cell r="K21">
            <v>31088.784803448958</v>
          </cell>
          <cell r="L21">
            <v>8970.7464536218558</v>
          </cell>
          <cell r="M21">
            <v>22118.038349827104</v>
          </cell>
        </row>
        <row r="22">
          <cell r="H22">
            <v>40724</v>
          </cell>
          <cell r="I22">
            <v>118454.88312951848</v>
          </cell>
          <cell r="J22">
            <v>68750.260729311791</v>
          </cell>
          <cell r="K22">
            <v>49704.621192572595</v>
          </cell>
          <cell r="L22">
            <v>14678.4341582295</v>
          </cell>
          <cell r="M22">
            <v>35026.1870343431</v>
          </cell>
        </row>
        <row r="23">
          <cell r="H23">
            <v>40816</v>
          </cell>
          <cell r="I23">
            <v>112444.88760693354</v>
          </cell>
          <cell r="J23">
            <v>36741.993541070085</v>
          </cell>
          <cell r="K23">
            <v>75703.379208318715</v>
          </cell>
          <cell r="L23">
            <v>11366.937170274534</v>
          </cell>
          <cell r="M23">
            <v>64336.442038044173</v>
          </cell>
        </row>
        <row r="24">
          <cell r="H24">
            <v>40908</v>
          </cell>
          <cell r="I24">
            <v>262196.18462191231</v>
          </cell>
          <cell r="J24">
            <v>155983.75675268547</v>
          </cell>
          <cell r="K24">
            <v>106242.97736406702</v>
          </cell>
          <cell r="L24">
            <v>26345.991655664955</v>
          </cell>
          <cell r="M24">
            <v>79896.985708402048</v>
          </cell>
        </row>
        <row r="25">
          <cell r="H25">
            <v>40999</v>
          </cell>
          <cell r="I25">
            <v>218256.17996445112</v>
          </cell>
          <cell r="J25">
            <v>139178.3301834286</v>
          </cell>
          <cell r="K25">
            <v>79077.849781022538</v>
          </cell>
          <cell r="L25">
            <v>19072.123072579398</v>
          </cell>
          <cell r="M25">
            <v>60005.726708443137</v>
          </cell>
        </row>
        <row r="26">
          <cell r="H26">
            <v>41090</v>
          </cell>
          <cell r="I26">
            <v>216619.26632703928</v>
          </cell>
          <cell r="J26">
            <v>186454.11113278463</v>
          </cell>
          <cell r="K26">
            <v>30165.155194254636</v>
          </cell>
          <cell r="L26">
            <v>6158.8849274080749</v>
          </cell>
          <cell r="M26">
            <v>24006.270266846564</v>
          </cell>
        </row>
        <row r="27">
          <cell r="H27">
            <v>41182</v>
          </cell>
          <cell r="I27">
            <v>254452.74787014717</v>
          </cell>
          <cell r="J27">
            <v>167013.41498044319</v>
          </cell>
          <cell r="K27">
            <v>87439.332889704005</v>
          </cell>
          <cell r="L27">
            <v>14268.092507650599</v>
          </cell>
          <cell r="M27">
            <v>73171.240382053482</v>
          </cell>
        </row>
      </sheetData>
      <sheetData sheetId="7">
        <row r="12">
          <cell r="AA12">
            <v>27</v>
          </cell>
        </row>
      </sheetData>
      <sheetData sheetId="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Frontpage"/>
      <sheetName val="REA Interim Bridge"/>
      <sheetName val="REA"/>
      <sheetName val="Rw.Fl"/>
      <sheetName val="Art.3"/>
      <sheetName val="PAS"/>
      <sheetName val="NPB"/>
      <sheetName val="Mkts.Re"/>
      <sheetName val="CVA"/>
      <sheetName val="OpR"/>
      <sheetName val="Der &amp; SFTs"/>
      <sheetName val="Market risk"/>
      <sheetName val="Output --&gt;"/>
      <sheetName val="PeB"/>
      <sheetName val="CBB"/>
      <sheetName val="WB"/>
      <sheetName val="WM"/>
      <sheetName val="WB(old)"/>
    </sheetNames>
    <sheetDataSet>
      <sheetData sheetId="0"/>
      <sheetData sheetId="1">
        <row r="4">
          <cell r="C4" t="str">
            <v>Q4</v>
          </cell>
        </row>
        <row r="5">
          <cell r="C5" t="str">
            <v>Q3</v>
          </cell>
          <cell r="L5" t="str">
            <v>Jan</v>
          </cell>
          <cell r="N5">
            <v>1000</v>
          </cell>
        </row>
        <row r="6">
          <cell r="L6" t="str">
            <v>Feb</v>
          </cell>
        </row>
        <row r="7">
          <cell r="C7">
            <v>12.2018</v>
          </cell>
          <cell r="L7" t="str">
            <v>Q1</v>
          </cell>
        </row>
        <row r="8">
          <cell r="L8" t="str">
            <v>April</v>
          </cell>
        </row>
        <row r="9">
          <cell r="L9" t="str">
            <v>May</v>
          </cell>
        </row>
        <row r="10">
          <cell r="L10" t="str">
            <v>Q2</v>
          </cell>
        </row>
        <row r="11">
          <cell r="L11" t="str">
            <v>July</v>
          </cell>
        </row>
        <row r="12">
          <cell r="L12" t="str">
            <v>Aug</v>
          </cell>
        </row>
        <row r="13">
          <cell r="L13" t="str">
            <v>Q3</v>
          </cell>
        </row>
        <row r="14">
          <cell r="L14" t="str">
            <v>Oct</v>
          </cell>
        </row>
        <row r="15">
          <cell r="L15" t="str">
            <v>Nov</v>
          </cell>
        </row>
        <row r="16">
          <cell r="L16" t="str">
            <v>Q4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Frontpage"/>
      <sheetName val="REA Interim Bridge"/>
      <sheetName val="REA"/>
      <sheetName val="Rw.Fl"/>
      <sheetName val="Art.3"/>
      <sheetName val="PAS"/>
      <sheetName val="NPB"/>
      <sheetName val="Mkts.Re"/>
      <sheetName val="CVA"/>
      <sheetName val="OpR"/>
      <sheetName val="Der &amp; SFTs"/>
      <sheetName val="Market risk"/>
      <sheetName val="Output --&gt;"/>
      <sheetName val="PeB"/>
      <sheetName val="CBB"/>
      <sheetName val="WB"/>
      <sheetName val="WM"/>
      <sheetName val="WB(old)"/>
    </sheetNames>
    <sheetDataSet>
      <sheetData sheetId="0"/>
      <sheetData sheetId="1">
        <row r="4">
          <cell r="C4" t="str">
            <v>Q4</v>
          </cell>
        </row>
        <row r="5">
          <cell r="C5" t="str">
            <v>Q3</v>
          </cell>
          <cell r="L5" t="str">
            <v>Jan</v>
          </cell>
          <cell r="N5">
            <v>1000</v>
          </cell>
        </row>
        <row r="6">
          <cell r="L6" t="str">
            <v>Feb</v>
          </cell>
        </row>
        <row r="7">
          <cell r="C7">
            <v>12.2018</v>
          </cell>
          <cell r="L7" t="str">
            <v>Q1</v>
          </cell>
        </row>
        <row r="8">
          <cell r="L8" t="str">
            <v>April</v>
          </cell>
        </row>
        <row r="9">
          <cell r="L9" t="str">
            <v>May</v>
          </cell>
        </row>
        <row r="10">
          <cell r="L10" t="str">
            <v>Q2</v>
          </cell>
        </row>
        <row r="11">
          <cell r="L11" t="str">
            <v>July</v>
          </cell>
        </row>
        <row r="12">
          <cell r="L12" t="str">
            <v>Aug</v>
          </cell>
        </row>
        <row r="13">
          <cell r="L13" t="str">
            <v>Q3</v>
          </cell>
        </row>
        <row r="14">
          <cell r="L14" t="str">
            <v>Oct</v>
          </cell>
        </row>
        <row r="15">
          <cell r="L15" t="str">
            <v>Nov</v>
          </cell>
        </row>
        <row r="16">
          <cell r="L16" t="str">
            <v>Q4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Frontpage"/>
      <sheetName val="REA Interim Bridge"/>
      <sheetName val="REA"/>
      <sheetName val="Rw.Fl"/>
      <sheetName val="Art.3"/>
      <sheetName val="PAS"/>
      <sheetName val="NPB"/>
      <sheetName val="Mkts.Re"/>
      <sheetName val="CVA"/>
      <sheetName val="OpR"/>
      <sheetName val="Der &amp; SFTs"/>
      <sheetName val="Market risk"/>
      <sheetName val="Output --&gt;"/>
      <sheetName val="PeB"/>
      <sheetName val="CBB"/>
      <sheetName val="WB"/>
      <sheetName val="WM"/>
      <sheetName val="WB(old)"/>
    </sheetNames>
    <sheetDataSet>
      <sheetData sheetId="0"/>
      <sheetData sheetId="1">
        <row r="4">
          <cell r="C4" t="str">
            <v>Q4</v>
          </cell>
        </row>
        <row r="5">
          <cell r="C5" t="str">
            <v>Q3</v>
          </cell>
          <cell r="L5" t="str">
            <v>Jan</v>
          </cell>
          <cell r="N5">
            <v>1000</v>
          </cell>
        </row>
        <row r="6">
          <cell r="L6" t="str">
            <v>Feb</v>
          </cell>
        </row>
        <row r="7">
          <cell r="C7">
            <v>12.2018</v>
          </cell>
          <cell r="L7" t="str">
            <v>Q1</v>
          </cell>
        </row>
        <row r="8">
          <cell r="L8" t="str">
            <v>April</v>
          </cell>
        </row>
        <row r="9">
          <cell r="L9" t="str">
            <v>May</v>
          </cell>
        </row>
        <row r="10">
          <cell r="L10" t="str">
            <v>Q2</v>
          </cell>
        </row>
        <row r="11">
          <cell r="L11" t="str">
            <v>July</v>
          </cell>
        </row>
        <row r="12">
          <cell r="L12" t="str">
            <v>Aug</v>
          </cell>
        </row>
        <row r="13">
          <cell r="L13" t="str">
            <v>Q3</v>
          </cell>
        </row>
        <row r="14">
          <cell r="L14" t="str">
            <v>Oct</v>
          </cell>
        </row>
        <row r="15">
          <cell r="L15" t="str">
            <v>Nov</v>
          </cell>
        </row>
        <row r="16">
          <cell r="L16" t="str">
            <v>Q4</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s Retail Total"/>
      <sheetName val="Figures Retail other sek"/>
      <sheetName val="Figures Retail other Eur"/>
      <sheetName val="Figures NF Rest CRU"/>
      <sheetName val="Figures E-banking"/>
      <sheetName val="Figures DK DKK"/>
      <sheetName val="Figures DK East DKK"/>
      <sheetName val="Figures DK west DKK"/>
      <sheetName val="Figures DK other DKK"/>
      <sheetName val="Figures DK Eur"/>
      <sheetName val="Figures DK East Eur"/>
      <sheetName val="Figures DK west Eur"/>
      <sheetName val="Figures DK other Eur"/>
      <sheetName val="Figures F"/>
      <sheetName val="Figures F EN"/>
      <sheetName val="Figures F CW"/>
      <sheetName val="Figures F HU"/>
      <sheetName val="Figures F other"/>
      <sheetName val="Figures N Coast Nok"/>
      <sheetName val="Figures N nok"/>
      <sheetName val="Figures N East Nok"/>
      <sheetName val="Figures N other nok"/>
      <sheetName val="Figures N Eur"/>
      <sheetName val="Figures N Coast Eur"/>
      <sheetName val="Figures N East Eur"/>
      <sheetName val="Figures N other Eur"/>
      <sheetName val="Figures S sek"/>
      <sheetName val="Figures S South Sek"/>
      <sheetName val="Figures S stock sek"/>
      <sheetName val="Figures S west Sek"/>
      <sheetName val="Figures S n and c Sek"/>
      <sheetName val="Figures S other Sek"/>
      <sheetName val="Figures S Eur"/>
      <sheetName val="Figures S South Eur"/>
      <sheetName val="Figures S Stock Eur"/>
      <sheetName val="Figures S west Eur"/>
      <sheetName val="Figures S n and c eur"/>
      <sheetName val="Figures S other Eur"/>
      <sheetName val="Figures PMSU App"/>
      <sheetName val="Figures PMSU Exp"/>
      <sheetName val="Figures Regional Banks Total"/>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row r="13">
          <cell r="B13" t="str">
            <v>DKK</v>
          </cell>
        </row>
      </sheetData>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utput"/>
      <sheetName val="New AuM "/>
      <sheetName val="MPC 1"/>
      <sheetName val="MPC 2"/>
      <sheetName val="MPC 3"/>
      <sheetName val="MPC 4"/>
      <sheetName val="MPC 5"/>
      <sheetName val="MPC 6"/>
      <sheetName val="Investment_assets"/>
      <sheetName val="Månedsrapport"/>
      <sheetName val="NettoInflow"/>
      <sheetName val="Afkast"/>
      <sheetName val="Benchmark"/>
      <sheetName val="HelpSheet"/>
      <sheetName val="Nordea_pension"/>
      <sheetName val="Vesta_life"/>
      <sheetName val="Nordea_life_I"/>
      <sheetName val="Nordea_life_II"/>
      <sheetName val="Nordea_life_Ass_LTD_Sverige"/>
      <sheetName val="Nordea_life_Ass_LTD_Finland"/>
      <sheetName val="Nordea_Zycie"/>
      <sheetName val="Nordea_Lux"/>
      <sheetName val="Nordea_IOM"/>
      <sheetName val="Valutakurs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4">
          <cell r="A4" t="str">
            <v>Mio. DKK, markedsværdi</v>
          </cell>
        </row>
        <row r="6">
          <cell r="AX6" t="str">
            <v>Total</v>
          </cell>
          <cell r="AY6" t="str">
            <v>Total</v>
          </cell>
        </row>
        <row r="7">
          <cell r="A7" t="str">
            <v>Valuta</v>
          </cell>
          <cell r="C7" t="str">
            <v>DKK</v>
          </cell>
          <cell r="D7" t="str">
            <v>DKK</v>
          </cell>
          <cell r="E7" t="str">
            <v>DKK</v>
          </cell>
          <cell r="F7" t="str">
            <v>DKK</v>
          </cell>
          <cell r="G7" t="str">
            <v>DKK</v>
          </cell>
          <cell r="H7" t="str">
            <v>DKK</v>
          </cell>
          <cell r="J7" t="str">
            <v>DKK</v>
          </cell>
          <cell r="K7" t="str">
            <v>DKK</v>
          </cell>
          <cell r="L7" t="str">
            <v>DKK</v>
          </cell>
          <cell r="M7" t="str">
            <v>NOK</v>
          </cell>
          <cell r="N7" t="str">
            <v>NOK</v>
          </cell>
          <cell r="O7" t="str">
            <v>NOK</v>
          </cell>
          <cell r="Q7" t="str">
            <v>DKK</v>
          </cell>
          <cell r="R7" t="str">
            <v>DKK</v>
          </cell>
          <cell r="S7" t="str">
            <v>DKK</v>
          </cell>
          <cell r="T7" t="str">
            <v>SEK</v>
          </cell>
          <cell r="U7" t="str">
            <v>SEK</v>
          </cell>
          <cell r="V7" t="str">
            <v>SEK</v>
          </cell>
          <cell r="W7" t="str">
            <v>SEK</v>
          </cell>
          <cell r="X7" t="str">
            <v>SEK</v>
          </cell>
          <cell r="Y7" t="str">
            <v>SEK</v>
          </cell>
          <cell r="Z7" t="str">
            <v>EUR</v>
          </cell>
          <cell r="AA7" t="str">
            <v>EUR</v>
          </cell>
          <cell r="AB7" t="str">
            <v>EUR</v>
          </cell>
          <cell r="AD7" t="str">
            <v>DKK</v>
          </cell>
          <cell r="AE7" t="str">
            <v>DKK</v>
          </cell>
          <cell r="AF7" t="str">
            <v>DKK</v>
          </cell>
          <cell r="AG7" t="str">
            <v>EUR</v>
          </cell>
          <cell r="AH7" t="str">
            <v>EUR</v>
          </cell>
          <cell r="AI7" t="str">
            <v>EUR</v>
          </cell>
          <cell r="AK7" t="str">
            <v>DKK</v>
          </cell>
          <cell r="AL7" t="str">
            <v>DKK</v>
          </cell>
          <cell r="AM7" t="str">
            <v>DKK</v>
          </cell>
          <cell r="AN7" t="str">
            <v>PLN</v>
          </cell>
          <cell r="AO7" t="str">
            <v>PLN</v>
          </cell>
          <cell r="AP7" t="str">
            <v>PLN</v>
          </cell>
          <cell r="AQ7" t="str">
            <v>EUR</v>
          </cell>
          <cell r="AR7" t="str">
            <v>EUR</v>
          </cell>
          <cell r="AS7" t="str">
            <v>EUR</v>
          </cell>
          <cell r="AT7" t="str">
            <v>EUR</v>
          </cell>
          <cell r="AU7" t="str">
            <v>EUR</v>
          </cell>
          <cell r="AV7" t="str">
            <v>EUR</v>
          </cell>
          <cell r="AX7" t="str">
            <v>DKK</v>
          </cell>
          <cell r="AY7" t="str">
            <v>DKK</v>
          </cell>
          <cell r="AZ7" t="str">
            <v>DKK</v>
          </cell>
        </row>
        <row r="8">
          <cell r="AX8" t="str">
            <v>31-07-07</v>
          </cell>
          <cell r="AY8" t="str">
            <v>30-06-07</v>
          </cell>
        </row>
        <row r="9">
          <cell r="AX9">
            <v>0</v>
          </cell>
          <cell r="AY9">
            <v>0</v>
          </cell>
        </row>
        <row r="10">
          <cell r="AX10">
            <v>0</v>
          </cell>
          <cell r="AY10">
            <v>0</v>
          </cell>
        </row>
        <row r="11">
          <cell r="AX11">
            <v>215107.07760891999</v>
          </cell>
          <cell r="AY11">
            <v>212354.93760179999</v>
          </cell>
        </row>
        <row r="12">
          <cell r="AX12">
            <v>0</v>
          </cell>
          <cell r="AY12">
            <v>0</v>
          </cell>
        </row>
        <row r="13">
          <cell r="AX13">
            <v>215107.07760891999</v>
          </cell>
          <cell r="AY13">
            <v>212354.93760179999</v>
          </cell>
        </row>
        <row r="14">
          <cell r="AX14">
            <v>62937.990051940003</v>
          </cell>
          <cell r="AY14">
            <v>61124.49862903999</v>
          </cell>
        </row>
        <row r="15">
          <cell r="AX15">
            <v>0</v>
          </cell>
          <cell r="AY15">
            <v>0</v>
          </cell>
        </row>
        <row r="16">
          <cell r="AX16">
            <v>62937.990051940003</v>
          </cell>
          <cell r="AY16">
            <v>61124.49862903999</v>
          </cell>
        </row>
        <row r="17">
          <cell r="AX17">
            <v>278045.06766086002</v>
          </cell>
          <cell r="AY17">
            <v>273479.43623083999</v>
          </cell>
        </row>
        <row r="20">
          <cell r="AX20">
            <v>17776.591245625797</v>
          </cell>
          <cell r="AY20">
            <v>15054.542282285798</v>
          </cell>
        </row>
        <row r="21">
          <cell r="AX21">
            <v>0</v>
          </cell>
        </row>
        <row r="22">
          <cell r="AX22">
            <v>2722.0489633399993</v>
          </cell>
        </row>
        <row r="24">
          <cell r="AX24">
            <v>9.1152895541215251E-2</v>
          </cell>
          <cell r="AY24">
            <v>7.7201021157917202E-2</v>
          </cell>
        </row>
        <row r="25">
          <cell r="AX25">
            <v>0.15626210664208329</v>
          </cell>
          <cell r="AY25">
            <v>0.1544020423158344</v>
          </cell>
        </row>
        <row r="26">
          <cell r="AX26">
            <v>0</v>
          </cell>
        </row>
        <row r="27">
          <cell r="AX27">
            <v>1.2951969139706865E-2</v>
          </cell>
        </row>
        <row r="30">
          <cell r="AX30">
            <v>23222.3264994934</v>
          </cell>
          <cell r="AY30">
            <v>19665.663785123397</v>
          </cell>
        </row>
        <row r="31">
          <cell r="AX31">
            <v>0</v>
          </cell>
        </row>
        <row r="32">
          <cell r="AX32">
            <v>3556.6627143700025</v>
          </cell>
        </row>
        <row r="34">
          <cell r="AX34">
            <v>9.3382943230032503E-2</v>
          </cell>
          <cell r="AY34">
            <v>7.9241442401256135E-2</v>
          </cell>
        </row>
        <row r="35">
          <cell r="AX35">
            <v>0.16008504553719857</v>
          </cell>
          <cell r="AY35">
            <v>0.15848288480251227</v>
          </cell>
        </row>
        <row r="36">
          <cell r="AX36">
            <v>0</v>
          </cell>
        </row>
        <row r="37">
          <cell r="AX37">
            <v>1.3103185508992699E-2</v>
          </cell>
        </row>
        <row r="45">
          <cell r="AX45" t="str">
            <v>Total</v>
          </cell>
          <cell r="AY45" t="str">
            <v>Total</v>
          </cell>
        </row>
        <row r="46">
          <cell r="AX46" t="str">
            <v>31-07-07</v>
          </cell>
          <cell r="AY46" t="str">
            <v>30-06-07</v>
          </cell>
        </row>
        <row r="47">
          <cell r="C47">
            <v>0</v>
          </cell>
          <cell r="D47">
            <v>0</v>
          </cell>
          <cell r="E47">
            <v>2880.1685703708872</v>
          </cell>
          <cell r="F47">
            <v>0</v>
          </cell>
          <cell r="G47">
            <v>0</v>
          </cell>
          <cell r="H47">
            <v>2880.1685703708872</v>
          </cell>
          <cell r="J47">
            <v>0</v>
          </cell>
          <cell r="K47">
            <v>0</v>
          </cell>
          <cell r="L47">
            <v>803.45735635989706</v>
          </cell>
          <cell r="M47">
            <v>0</v>
          </cell>
          <cell r="N47">
            <v>0</v>
          </cell>
          <cell r="O47">
            <v>803.45735635989706</v>
          </cell>
          <cell r="Q47">
            <v>0</v>
          </cell>
          <cell r="R47">
            <v>0</v>
          </cell>
          <cell r="S47">
            <v>226.23210484690946</v>
          </cell>
          <cell r="T47">
            <v>0</v>
          </cell>
          <cell r="U47">
            <v>0</v>
          </cell>
          <cell r="V47">
            <v>163.42918752583827</v>
          </cell>
          <cell r="W47">
            <v>0</v>
          </cell>
          <cell r="X47">
            <v>0</v>
          </cell>
          <cell r="Y47">
            <v>62.802917321071163</v>
          </cell>
          <cell r="Z47">
            <v>0</v>
          </cell>
          <cell r="AA47">
            <v>0</v>
          </cell>
          <cell r="AB47">
            <v>0</v>
          </cell>
          <cell r="AD47">
            <v>0</v>
          </cell>
          <cell r="AE47">
            <v>0</v>
          </cell>
          <cell r="AF47">
            <v>938.50889086000007</v>
          </cell>
          <cell r="AG47">
            <v>0</v>
          </cell>
          <cell r="AH47">
            <v>0</v>
          </cell>
          <cell r="AI47">
            <v>938.50889086000007</v>
          </cell>
          <cell r="AK47">
            <v>0</v>
          </cell>
          <cell r="AL47">
            <v>0</v>
          </cell>
          <cell r="AM47">
            <v>0.6097720150423066</v>
          </cell>
          <cell r="AN47">
            <v>0</v>
          </cell>
          <cell r="AO47">
            <v>0</v>
          </cell>
          <cell r="AP47">
            <v>0.6097720150423066</v>
          </cell>
          <cell r="AQ47">
            <v>0</v>
          </cell>
          <cell r="AR47">
            <v>0</v>
          </cell>
          <cell r="AS47">
            <v>0</v>
          </cell>
          <cell r="AT47">
            <v>0</v>
          </cell>
          <cell r="AU47">
            <v>0</v>
          </cell>
          <cell r="AV47">
            <v>0</v>
          </cell>
          <cell r="AX47">
            <v>0</v>
          </cell>
          <cell r="AY47">
            <v>0</v>
          </cell>
        </row>
        <row r="48">
          <cell r="C48">
            <v>0</v>
          </cell>
          <cell r="D48">
            <v>0</v>
          </cell>
          <cell r="E48">
            <v>1301.9807823339111</v>
          </cell>
          <cell r="F48">
            <v>0</v>
          </cell>
          <cell r="G48">
            <v>0</v>
          </cell>
          <cell r="H48">
            <v>1301.9807823339111</v>
          </cell>
          <cell r="J48">
            <v>0</v>
          </cell>
          <cell r="K48">
            <v>0</v>
          </cell>
          <cell r="L48">
            <v>99.465133334248677</v>
          </cell>
          <cell r="M48">
            <v>0</v>
          </cell>
          <cell r="N48">
            <v>0</v>
          </cell>
          <cell r="O48">
            <v>99.465133334248677</v>
          </cell>
          <cell r="Q48">
            <v>0</v>
          </cell>
          <cell r="R48">
            <v>0</v>
          </cell>
          <cell r="S48">
            <v>18.884019705314152</v>
          </cell>
          <cell r="T48">
            <v>0</v>
          </cell>
          <cell r="U48">
            <v>0</v>
          </cell>
          <cell r="V48">
            <v>15.222267788232147</v>
          </cell>
          <cell r="W48">
            <v>0</v>
          </cell>
          <cell r="X48">
            <v>0</v>
          </cell>
          <cell r="Y48">
            <v>3.6617519170820065</v>
          </cell>
          <cell r="Z48">
            <v>0</v>
          </cell>
          <cell r="AA48">
            <v>0</v>
          </cell>
          <cell r="AB48">
            <v>0</v>
          </cell>
          <cell r="AD48">
            <v>0</v>
          </cell>
          <cell r="AE48">
            <v>0</v>
          </cell>
          <cell r="AF48">
            <v>923.86107974999993</v>
          </cell>
          <cell r="AG48">
            <v>0</v>
          </cell>
          <cell r="AH48">
            <v>0</v>
          </cell>
          <cell r="AI48">
            <v>923.86107974999993</v>
          </cell>
          <cell r="AK48">
            <v>0</v>
          </cell>
          <cell r="AL48">
            <v>0</v>
          </cell>
          <cell r="AM48">
            <v>2.6115115428810196E-36</v>
          </cell>
          <cell r="AN48">
            <v>0</v>
          </cell>
          <cell r="AO48">
            <v>0</v>
          </cell>
          <cell r="AP48">
            <v>2.6115115428810196E-36</v>
          </cell>
          <cell r="AQ48">
            <v>0</v>
          </cell>
          <cell r="AR48">
            <v>0</v>
          </cell>
          <cell r="AS48">
            <v>0</v>
          </cell>
          <cell r="AT48">
            <v>0</v>
          </cell>
          <cell r="AU48">
            <v>0</v>
          </cell>
          <cell r="AV48">
            <v>0</v>
          </cell>
          <cell r="AX48">
            <v>0</v>
          </cell>
          <cell r="AY48">
            <v>0</v>
          </cell>
        </row>
        <row r="49">
          <cell r="C49">
            <v>14615.73726541555</v>
          </cell>
          <cell r="D49">
            <v>14444.651474530832</v>
          </cell>
          <cell r="E49">
            <v>7595.9542037973933</v>
          </cell>
          <cell r="F49">
            <v>14615.73726541555</v>
          </cell>
          <cell r="G49">
            <v>14444.651474530832</v>
          </cell>
          <cell r="H49">
            <v>7595.9542037973933</v>
          </cell>
          <cell r="J49">
            <v>5539.7018766756037</v>
          </cell>
          <cell r="K49">
            <v>5404.6970509383382</v>
          </cell>
          <cell r="L49">
            <v>2440.6037295655401</v>
          </cell>
          <cell r="M49">
            <v>5539.7018766756037</v>
          </cell>
          <cell r="N49">
            <v>5404.6970509383382</v>
          </cell>
          <cell r="O49">
            <v>2440.6037295655401</v>
          </cell>
          <cell r="Q49">
            <v>2248.7567158176944</v>
          </cell>
          <cell r="R49">
            <v>2212.6138873994641</v>
          </cell>
          <cell r="S49">
            <v>1739.7162965476441</v>
          </cell>
          <cell r="T49">
            <v>1855.5072788203752</v>
          </cell>
          <cell r="U49">
            <v>1851.2021823056298</v>
          </cell>
          <cell r="V49">
            <v>1586.0695894379589</v>
          </cell>
          <cell r="W49">
            <v>388.84943699731906</v>
          </cell>
          <cell r="X49">
            <v>357.01170509383377</v>
          </cell>
          <cell r="Y49">
            <v>149.5786938696852</v>
          </cell>
          <cell r="Z49">
            <v>4.4000000000000004</v>
          </cell>
          <cell r="AA49">
            <v>4.4000000000000004</v>
          </cell>
          <cell r="AB49">
            <v>4.06801324</v>
          </cell>
          <cell r="AD49">
            <v>6319.7000000000007</v>
          </cell>
          <cell r="AE49">
            <v>6292.5</v>
          </cell>
          <cell r="AF49">
            <v>3767.0182771700006</v>
          </cell>
          <cell r="AG49">
            <v>6319.7000000000007</v>
          </cell>
          <cell r="AH49">
            <v>6292.5</v>
          </cell>
          <cell r="AI49">
            <v>3767.0182771700006</v>
          </cell>
          <cell r="AK49">
            <v>110.83304409114936</v>
          </cell>
          <cell r="AL49">
            <v>111.34691713136435</v>
          </cell>
          <cell r="AM49">
            <v>93.867041157421909</v>
          </cell>
          <cell r="AN49">
            <v>62.738676422252006</v>
          </cell>
          <cell r="AO49">
            <v>62.467089756032166</v>
          </cell>
          <cell r="AP49">
            <v>62.46704115742191</v>
          </cell>
          <cell r="AQ49">
            <v>15.486426999999999</v>
          </cell>
          <cell r="AR49">
            <v>15.405415</v>
          </cell>
          <cell r="AS49">
            <v>15</v>
          </cell>
          <cell r="AT49">
            <v>32.607940668897356</v>
          </cell>
          <cell r="AU49">
            <v>33.474412375332179</v>
          </cell>
          <cell r="AV49">
            <v>16.400000000000002</v>
          </cell>
          <cell r="AX49">
            <v>28834.728901999999</v>
          </cell>
          <cell r="AY49">
            <v>28465.809329999996</v>
          </cell>
        </row>
        <row r="50">
          <cell r="C50">
            <v>0</v>
          </cell>
          <cell r="D50">
            <v>0</v>
          </cell>
          <cell r="E50">
            <v>1631.0068619192989</v>
          </cell>
          <cell r="F50">
            <v>0</v>
          </cell>
          <cell r="G50">
            <v>0</v>
          </cell>
          <cell r="H50">
            <v>1631.0068619192989</v>
          </cell>
          <cell r="J50">
            <v>0</v>
          </cell>
          <cell r="K50">
            <v>0</v>
          </cell>
          <cell r="L50">
            <v>738.52091201114558</v>
          </cell>
          <cell r="M50">
            <v>0</v>
          </cell>
          <cell r="N50">
            <v>0</v>
          </cell>
          <cell r="O50">
            <v>738.52091201114558</v>
          </cell>
          <cell r="Q50">
            <v>0</v>
          </cell>
          <cell r="R50">
            <v>0</v>
          </cell>
          <cell r="S50">
            <v>91.045976669440819</v>
          </cell>
          <cell r="T50">
            <v>0</v>
          </cell>
          <cell r="U50">
            <v>0</v>
          </cell>
          <cell r="V50">
            <v>91.045976669440819</v>
          </cell>
          <cell r="W50">
            <v>0</v>
          </cell>
          <cell r="X50">
            <v>0</v>
          </cell>
          <cell r="Y50">
            <v>0</v>
          </cell>
          <cell r="Z50">
            <v>0</v>
          </cell>
          <cell r="AA50">
            <v>0</v>
          </cell>
          <cell r="AB50">
            <v>0</v>
          </cell>
          <cell r="AD50">
            <v>0</v>
          </cell>
          <cell r="AE50">
            <v>0</v>
          </cell>
          <cell r="AF50">
            <v>556.38599999999997</v>
          </cell>
          <cell r="AG50">
            <v>0</v>
          </cell>
          <cell r="AH50">
            <v>0</v>
          </cell>
          <cell r="AI50">
            <v>556.38599999999997</v>
          </cell>
          <cell r="AK50">
            <v>0</v>
          </cell>
          <cell r="AL50">
            <v>0</v>
          </cell>
          <cell r="AM50">
            <v>5.7368118667084515E-2</v>
          </cell>
          <cell r="AN50">
            <v>0</v>
          </cell>
          <cell r="AO50">
            <v>0</v>
          </cell>
          <cell r="AP50">
            <v>5.7368118667084515E-2</v>
          </cell>
          <cell r="AQ50">
            <v>0</v>
          </cell>
          <cell r="AR50">
            <v>0</v>
          </cell>
          <cell r="AS50">
            <v>0</v>
          </cell>
          <cell r="AT50">
            <v>0</v>
          </cell>
          <cell r="AU50">
            <v>0</v>
          </cell>
          <cell r="AV50">
            <v>0</v>
          </cell>
          <cell r="AX50">
            <v>0</v>
          </cell>
          <cell r="AY50">
            <v>0</v>
          </cell>
        </row>
        <row r="51">
          <cell r="C51">
            <v>14615.73726541555</v>
          </cell>
          <cell r="D51">
            <v>14444.651474530832</v>
          </cell>
          <cell r="E51">
            <v>13409.110418421491</v>
          </cell>
          <cell r="F51">
            <v>14615.73726541555</v>
          </cell>
          <cell r="G51">
            <v>14444.651474530832</v>
          </cell>
          <cell r="H51">
            <v>13409.110418421491</v>
          </cell>
          <cell r="J51">
            <v>5539.7018766756037</v>
          </cell>
          <cell r="K51">
            <v>5404.6970509383382</v>
          </cell>
          <cell r="L51">
            <v>4082.0471312708314</v>
          </cell>
          <cell r="M51">
            <v>5539.7018766756037</v>
          </cell>
          <cell r="N51">
            <v>5404.6970509383382</v>
          </cell>
          <cell r="O51">
            <v>4082.0471312708314</v>
          </cell>
          <cell r="Q51">
            <v>2248.7567158176944</v>
          </cell>
          <cell r="R51">
            <v>2212.6138873994641</v>
          </cell>
          <cell r="S51">
            <v>2075.8783977693088</v>
          </cell>
          <cell r="T51">
            <v>1855.5072788203752</v>
          </cell>
          <cell r="U51">
            <v>1851.2021823056298</v>
          </cell>
          <cell r="V51">
            <v>1855.7670214214702</v>
          </cell>
          <cell r="W51">
            <v>388.84943699731906</v>
          </cell>
          <cell r="X51">
            <v>357.01170509383377</v>
          </cell>
          <cell r="Y51">
            <v>216.04336310783836</v>
          </cell>
          <cell r="Z51">
            <v>4.4000000000000004</v>
          </cell>
          <cell r="AA51">
            <v>4.4000000000000004</v>
          </cell>
          <cell r="AB51">
            <v>4.06801324</v>
          </cell>
          <cell r="AD51">
            <v>6319.7000000000007</v>
          </cell>
          <cell r="AE51">
            <v>6292.5</v>
          </cell>
          <cell r="AF51">
            <v>6185.7742477800002</v>
          </cell>
          <cell r="AG51">
            <v>6319.7000000000007</v>
          </cell>
          <cell r="AH51">
            <v>6292.5</v>
          </cell>
          <cell r="AI51">
            <v>6185.7742477800002</v>
          </cell>
          <cell r="AK51">
            <v>110.83304409114936</v>
          </cell>
          <cell r="AL51">
            <v>111.34691713136435</v>
          </cell>
          <cell r="AM51">
            <v>94.534181291131304</v>
          </cell>
          <cell r="AN51">
            <v>62.738676422252006</v>
          </cell>
          <cell r="AO51">
            <v>62.467089756032166</v>
          </cell>
          <cell r="AP51">
            <v>63.134181291131306</v>
          </cell>
          <cell r="AQ51">
            <v>15.486426999999999</v>
          </cell>
          <cell r="AR51">
            <v>15.405415</v>
          </cell>
          <cell r="AS51">
            <v>15</v>
          </cell>
          <cell r="AT51">
            <v>32.607940668897356</v>
          </cell>
          <cell r="AU51">
            <v>33.474412375332179</v>
          </cell>
          <cell r="AV51">
            <v>16.400000000000002</v>
          </cell>
          <cell r="AX51">
            <v>28834.728901999999</v>
          </cell>
          <cell r="AY51">
            <v>28465.809329999996</v>
          </cell>
        </row>
        <row r="52">
          <cell r="C52">
            <v>1256.7024128686328</v>
          </cell>
          <cell r="D52">
            <v>1214.6112600536194</v>
          </cell>
          <cell r="E52">
            <v>858.56237693880075</v>
          </cell>
          <cell r="F52">
            <v>1256.7024128686328</v>
          </cell>
          <cell r="G52">
            <v>1214.6112600536194</v>
          </cell>
          <cell r="H52">
            <v>858.56237693880075</v>
          </cell>
          <cell r="J52">
            <v>924.68847184986589</v>
          </cell>
          <cell r="K52">
            <v>892.14369973190344</v>
          </cell>
          <cell r="L52">
            <v>436.87519607034284</v>
          </cell>
          <cell r="M52">
            <v>924.68847184986589</v>
          </cell>
          <cell r="N52">
            <v>892.14369973190344</v>
          </cell>
          <cell r="O52">
            <v>436.87519607034284</v>
          </cell>
          <cell r="Q52">
            <v>1733.4640737265418</v>
          </cell>
          <cell r="R52">
            <v>1712.6944959785521</v>
          </cell>
          <cell r="S52">
            <v>1583.3346789038505</v>
          </cell>
          <cell r="T52">
            <v>0</v>
          </cell>
          <cell r="U52">
            <v>0</v>
          </cell>
          <cell r="V52">
            <v>0</v>
          </cell>
          <cell r="W52">
            <v>699.16407372654157</v>
          </cell>
          <cell r="X52">
            <v>691.59449597855223</v>
          </cell>
          <cell r="Y52">
            <v>646.1166789038507</v>
          </cell>
          <cell r="Z52">
            <v>1034.3</v>
          </cell>
          <cell r="AA52">
            <v>1021.1</v>
          </cell>
          <cell r="AB52">
            <v>937.21800000000007</v>
          </cell>
          <cell r="AD52">
            <v>3189.1</v>
          </cell>
          <cell r="AE52">
            <v>3081.2999999999997</v>
          </cell>
          <cell r="AF52">
            <v>2436.652</v>
          </cell>
          <cell r="AG52">
            <v>3189.1</v>
          </cell>
          <cell r="AH52">
            <v>3081.2999999999997</v>
          </cell>
          <cell r="AI52">
            <v>2436.652</v>
          </cell>
          <cell r="AK52">
            <v>1332.7729305549606</v>
          </cell>
          <cell r="AL52">
            <v>1292.8830682359244</v>
          </cell>
          <cell r="AM52">
            <v>921.51376144103199</v>
          </cell>
          <cell r="AN52">
            <v>343.12287385254683</v>
          </cell>
          <cell r="AO52">
            <v>318.10195988203753</v>
          </cell>
          <cell r="AP52">
            <v>16.21976144103207</v>
          </cell>
          <cell r="AQ52">
            <v>446.35198400000002</v>
          </cell>
          <cell r="AR52">
            <v>439.11193299999996</v>
          </cell>
          <cell r="AS52">
            <v>404.7</v>
          </cell>
          <cell r="AT52">
            <v>543.29807270241383</v>
          </cell>
          <cell r="AU52">
            <v>535.66917535388666</v>
          </cell>
          <cell r="AV52">
            <v>500.59399999999999</v>
          </cell>
          <cell r="AX52">
            <v>8436.7278890000016</v>
          </cell>
          <cell r="AY52">
            <v>8193.6325239999987</v>
          </cell>
        </row>
        <row r="53">
          <cell r="C53">
            <v>0</v>
          </cell>
          <cell r="D53">
            <v>0</v>
          </cell>
          <cell r="E53">
            <v>91.510319704277578</v>
          </cell>
          <cell r="F53">
            <v>0</v>
          </cell>
          <cell r="G53">
            <v>0</v>
          </cell>
          <cell r="H53">
            <v>91.510319704277578</v>
          </cell>
          <cell r="J53">
            <v>0</v>
          </cell>
          <cell r="K53">
            <v>0</v>
          </cell>
          <cell r="L53">
            <v>199.92329672391264</v>
          </cell>
          <cell r="M53">
            <v>0</v>
          </cell>
          <cell r="N53">
            <v>0</v>
          </cell>
          <cell r="O53">
            <v>199.92329672391264</v>
          </cell>
          <cell r="Q53">
            <v>0</v>
          </cell>
          <cell r="R53">
            <v>0</v>
          </cell>
          <cell r="S53">
            <v>2.0894104196644263</v>
          </cell>
          <cell r="T53">
            <v>0</v>
          </cell>
          <cell r="U53">
            <v>0</v>
          </cell>
          <cell r="V53">
            <v>0</v>
          </cell>
          <cell r="W53">
            <v>0</v>
          </cell>
          <cell r="X53">
            <v>0</v>
          </cell>
          <cell r="Y53">
            <v>2.0134104196644262</v>
          </cell>
          <cell r="Z53">
            <v>0</v>
          </cell>
          <cell r="AA53">
            <v>0</v>
          </cell>
          <cell r="AB53">
            <v>7.5999999999999998E-2</v>
          </cell>
          <cell r="AD53">
            <v>0</v>
          </cell>
          <cell r="AE53">
            <v>0</v>
          </cell>
          <cell r="AF53">
            <v>10.048999999999999</v>
          </cell>
          <cell r="AG53">
            <v>0</v>
          </cell>
          <cell r="AH53">
            <v>0</v>
          </cell>
          <cell r="AI53">
            <v>10.048999999999999</v>
          </cell>
          <cell r="AK53">
            <v>0</v>
          </cell>
          <cell r="AL53">
            <v>0</v>
          </cell>
          <cell r="AM53">
            <v>142.44191671628539</v>
          </cell>
          <cell r="AN53">
            <v>0</v>
          </cell>
          <cell r="AO53">
            <v>0</v>
          </cell>
          <cell r="AP53">
            <v>142.44191671628539</v>
          </cell>
          <cell r="AQ53">
            <v>0</v>
          </cell>
          <cell r="AR53">
            <v>0</v>
          </cell>
          <cell r="AS53">
            <v>0</v>
          </cell>
          <cell r="AT53">
            <v>0</v>
          </cell>
          <cell r="AU53">
            <v>0</v>
          </cell>
          <cell r="AV53">
            <v>0</v>
          </cell>
          <cell r="AX53">
            <v>0</v>
          </cell>
          <cell r="AY53">
            <v>0</v>
          </cell>
        </row>
        <row r="54">
          <cell r="C54">
            <v>1256.7024128686328</v>
          </cell>
          <cell r="D54">
            <v>1214.6112600536194</v>
          </cell>
          <cell r="E54">
            <v>950.0726966430783</v>
          </cell>
          <cell r="F54">
            <v>1256.7024128686328</v>
          </cell>
          <cell r="G54">
            <v>1214.6112600536194</v>
          </cell>
          <cell r="H54">
            <v>950.0726966430783</v>
          </cell>
          <cell r="J54">
            <v>924.68847184986589</v>
          </cell>
          <cell r="K54">
            <v>892.14369973190344</v>
          </cell>
          <cell r="L54">
            <v>636.79849279425537</v>
          </cell>
          <cell r="M54">
            <v>924.68847184986589</v>
          </cell>
          <cell r="N54">
            <v>892.14369973190344</v>
          </cell>
          <cell r="O54">
            <v>636.79849279425537</v>
          </cell>
          <cell r="Q54">
            <v>1733.4640737265418</v>
          </cell>
          <cell r="R54">
            <v>1712.6944959785521</v>
          </cell>
          <cell r="S54">
            <v>1585.4240893235151</v>
          </cell>
          <cell r="T54">
            <v>0</v>
          </cell>
          <cell r="U54">
            <v>0</v>
          </cell>
          <cell r="V54">
            <v>0</v>
          </cell>
          <cell r="W54">
            <v>699.16407372654157</v>
          </cell>
          <cell r="X54">
            <v>691.59449597855223</v>
          </cell>
          <cell r="Y54">
            <v>648.13008932351511</v>
          </cell>
          <cell r="Z54">
            <v>1034.3</v>
          </cell>
          <cell r="AA54">
            <v>1021.1</v>
          </cell>
          <cell r="AB54">
            <v>937.29399999999998</v>
          </cell>
          <cell r="AD54">
            <v>3189.1</v>
          </cell>
          <cell r="AE54">
            <v>3081.2999999999997</v>
          </cell>
          <cell r="AF54">
            <v>2446.701</v>
          </cell>
          <cell r="AG54">
            <v>3189.1</v>
          </cell>
          <cell r="AH54">
            <v>3081.2999999999997</v>
          </cell>
          <cell r="AI54">
            <v>2446.701</v>
          </cell>
          <cell r="AK54">
            <v>1332.7729305549606</v>
          </cell>
          <cell r="AL54">
            <v>1292.8830682359244</v>
          </cell>
          <cell r="AM54">
            <v>1063.9556781573174</v>
          </cell>
          <cell r="AN54">
            <v>343.12287385254683</v>
          </cell>
          <cell r="AO54">
            <v>318.10195988203753</v>
          </cell>
          <cell r="AP54">
            <v>158.66167815731745</v>
          </cell>
          <cell r="AQ54">
            <v>446.35198400000002</v>
          </cell>
          <cell r="AR54">
            <v>439.11193299999996</v>
          </cell>
          <cell r="AS54">
            <v>404.7</v>
          </cell>
          <cell r="AT54">
            <v>543.29807270241383</v>
          </cell>
          <cell r="AU54">
            <v>535.66917535388666</v>
          </cell>
          <cell r="AV54">
            <v>500.59399999999999</v>
          </cell>
          <cell r="AX54">
            <v>8436.7278890000016</v>
          </cell>
          <cell r="AY54">
            <v>8193.6325239999987</v>
          </cell>
        </row>
        <row r="55">
          <cell r="C55">
            <v>15872.439678284183</v>
          </cell>
          <cell r="D55">
            <v>15659.262734584452</v>
          </cell>
          <cell r="E55">
            <v>14359.183115064568</v>
          </cell>
          <cell r="F55">
            <v>15872.439678284183</v>
          </cell>
          <cell r="G55">
            <v>15659.262734584452</v>
          </cell>
          <cell r="H55">
            <v>14359.183115064568</v>
          </cell>
          <cell r="J55">
            <v>6464.3903485254696</v>
          </cell>
          <cell r="K55">
            <v>6296.8407506702415</v>
          </cell>
          <cell r="L55">
            <v>4718.8456240650867</v>
          </cell>
          <cell r="M55">
            <v>6464.3903485254696</v>
          </cell>
          <cell r="N55">
            <v>6296.8407506702415</v>
          </cell>
          <cell r="O55">
            <v>4718.8456240650867</v>
          </cell>
          <cell r="Q55">
            <v>3982.2207895442361</v>
          </cell>
          <cell r="R55">
            <v>3925.3083833780165</v>
          </cell>
          <cell r="S55">
            <v>3661.3024870928239</v>
          </cell>
          <cell r="T55">
            <v>1855.5072788203752</v>
          </cell>
          <cell r="U55">
            <v>1851.2021823056298</v>
          </cell>
          <cell r="V55">
            <v>1855.7670214214702</v>
          </cell>
          <cell r="W55">
            <v>1088.0135107238607</v>
          </cell>
          <cell r="X55">
            <v>1048.6062010723861</v>
          </cell>
          <cell r="Y55">
            <v>864.17345243135344</v>
          </cell>
          <cell r="Z55">
            <v>1038.7</v>
          </cell>
          <cell r="AA55">
            <v>1025.5</v>
          </cell>
          <cell r="AB55">
            <v>941.36201324000001</v>
          </cell>
          <cell r="AD55">
            <v>9508.8000000000011</v>
          </cell>
          <cell r="AE55">
            <v>9373.7999999999993</v>
          </cell>
          <cell r="AF55">
            <v>8632.4752477799993</v>
          </cell>
          <cell r="AG55">
            <v>9508.8000000000011</v>
          </cell>
          <cell r="AH55">
            <v>9373.7999999999993</v>
          </cell>
          <cell r="AI55">
            <v>8632.4752477799993</v>
          </cell>
          <cell r="AK55">
            <v>1443.6059746461099</v>
          </cell>
          <cell r="AL55">
            <v>1404.2299853672887</v>
          </cell>
          <cell r="AM55">
            <v>1158.4898594484487</v>
          </cell>
          <cell r="AN55">
            <v>405.86155027479884</v>
          </cell>
          <cell r="AO55">
            <v>380.56904963806971</v>
          </cell>
          <cell r="AP55">
            <v>221.79585944844877</v>
          </cell>
          <cell r="AQ55">
            <v>461.83841100000001</v>
          </cell>
          <cell r="AR55">
            <v>454.51734799999997</v>
          </cell>
          <cell r="AS55">
            <v>419.7</v>
          </cell>
          <cell r="AT55">
            <v>575.90601337131125</v>
          </cell>
          <cell r="AU55">
            <v>569.14358772921878</v>
          </cell>
          <cell r="AV55">
            <v>516.99400000000003</v>
          </cell>
          <cell r="AX55">
            <v>37271.456791000004</v>
          </cell>
          <cell r="AY55">
            <v>36659.441853999997</v>
          </cell>
        </row>
        <row r="58">
          <cell r="AX58">
            <v>2382.9210785021173</v>
          </cell>
          <cell r="AY58">
            <v>2018.0351584833509</v>
          </cell>
        </row>
        <row r="59">
          <cell r="AX59">
            <v>0</v>
          </cell>
        </row>
        <row r="60">
          <cell r="AX60">
            <v>364.88592001876668</v>
          </cell>
          <cell r="AY60">
            <v>0</v>
          </cell>
        </row>
        <row r="62">
          <cell r="AX62">
            <v>9.1152895541215251E-2</v>
          </cell>
          <cell r="AY62">
            <v>7.7201021157917202E-2</v>
          </cell>
        </row>
        <row r="63">
          <cell r="AX63">
            <v>0.15626210664208329</v>
          </cell>
          <cell r="AY63">
            <v>0.1544020423158344</v>
          </cell>
        </row>
        <row r="64">
          <cell r="AX64">
            <v>0</v>
          </cell>
        </row>
        <row r="65">
          <cell r="AX65">
            <v>1.2951969139706865E-2</v>
          </cell>
        </row>
        <row r="67">
          <cell r="AX67">
            <v>3.266666666666667E-2</v>
          </cell>
        </row>
        <row r="68">
          <cell r="AX68">
            <v>5.6000000000000001E-2</v>
          </cell>
        </row>
        <row r="71">
          <cell r="AX71">
            <v>3112.9123993958979</v>
          </cell>
          <cell r="AY71">
            <v>2636.1479604723049</v>
          </cell>
        </row>
        <row r="72">
          <cell r="AX72">
            <v>0</v>
          </cell>
        </row>
        <row r="73">
          <cell r="AX73">
            <v>476.76443892359288</v>
          </cell>
          <cell r="AY73">
            <v>0</v>
          </cell>
        </row>
        <row r="75">
          <cell r="AX75">
            <v>9.3382943230032503E-2</v>
          </cell>
          <cell r="AY75">
            <v>7.9241442401256135E-2</v>
          </cell>
        </row>
        <row r="76">
          <cell r="AX76">
            <v>0.16008504553719857</v>
          </cell>
          <cell r="AY76">
            <v>0.15848288480251227</v>
          </cell>
        </row>
        <row r="77">
          <cell r="AX77">
            <v>0</v>
          </cell>
        </row>
        <row r="78">
          <cell r="AX78">
            <v>1.3103185508992699E-2</v>
          </cell>
        </row>
        <row r="84">
          <cell r="AX84" t="str">
            <v>Total</v>
          </cell>
          <cell r="AY84" t="str">
            <v>Total</v>
          </cell>
        </row>
        <row r="85">
          <cell r="AX85" t="str">
            <v>31-07-07</v>
          </cell>
          <cell r="AY85" t="str">
            <v>30-06-07</v>
          </cell>
        </row>
        <row r="86">
          <cell r="AX86">
            <v>0</v>
          </cell>
          <cell r="AY86">
            <v>0</v>
          </cell>
        </row>
        <row r="87">
          <cell r="AX87">
            <v>0</v>
          </cell>
          <cell r="AY87">
            <v>0</v>
          </cell>
        </row>
        <row r="88">
          <cell r="AX88">
            <v>0.11325716757284802</v>
          </cell>
          <cell r="AY88">
            <v>9.5923805068443932E-2</v>
          </cell>
        </row>
        <row r="89">
          <cell r="AX89">
            <v>0</v>
          </cell>
          <cell r="AY89">
            <v>0</v>
          </cell>
        </row>
        <row r="90">
          <cell r="AX90">
            <v>9.1152895541215251E-2</v>
          </cell>
          <cell r="AY90">
            <v>7.7201021157917202E-2</v>
          </cell>
        </row>
        <row r="91">
          <cell r="AX91">
            <v>0.10473311065843463</v>
          </cell>
          <cell r="AY91">
            <v>8.9524396040908449E-2</v>
          </cell>
        </row>
        <row r="92">
          <cell r="AX92">
            <v>0</v>
          </cell>
          <cell r="AY92">
            <v>0</v>
          </cell>
        </row>
        <row r="93">
          <cell r="AX93">
            <v>0.10148788391778267</v>
          </cell>
          <cell r="AY93">
            <v>8.6724886549146757E-2</v>
          </cell>
        </row>
        <row r="94">
          <cell r="AX94">
            <v>9.3382943230032503E-2</v>
          </cell>
          <cell r="AY94">
            <v>7.9241442401256135E-2</v>
          </cell>
        </row>
      </sheetData>
      <sheetData sheetId="9" refreshError="1">
        <row r="1">
          <cell r="A1" t="str">
            <v>Life Insurance and Pensions</v>
          </cell>
        </row>
        <row r="3">
          <cell r="B3" t="str">
            <v xml:space="preserve">        Nordea Pension</v>
          </cell>
        </row>
        <row r="4">
          <cell r="A4" t="str">
            <v>DKKm</v>
          </cell>
          <cell r="B4" t="str">
            <v>Aktiver</v>
          </cell>
          <cell r="D4" t="str">
            <v>Afkast å-t-d</v>
          </cell>
          <cell r="F4" t="str">
            <v>Benchmark</v>
          </cell>
        </row>
        <row r="5">
          <cell r="B5" t="str">
            <v>31-12-06</v>
          </cell>
          <cell r="C5" t="str">
            <v>31-07-07</v>
          </cell>
          <cell r="D5" t="str">
            <v>DKKm</v>
          </cell>
          <cell r="E5" t="str">
            <v>pct.</v>
          </cell>
          <cell r="F5" t="str">
            <v xml:space="preserve"> pct.</v>
          </cell>
        </row>
        <row r="6">
          <cell r="A6" t="str">
            <v>Danmark</v>
          </cell>
        </row>
        <row r="7">
          <cell r="A7" t="str">
            <v>Aktier</v>
          </cell>
          <cell r="B7">
            <v>21473.5</v>
          </cell>
          <cell r="C7">
            <v>0</v>
          </cell>
          <cell r="D7">
            <v>0</v>
          </cell>
          <cell r="E7">
            <v>0</v>
          </cell>
          <cell r="F7">
            <v>-1.59</v>
          </cell>
        </row>
        <row r="8">
          <cell r="A8" t="str">
            <v>- Private Equity Funds</v>
          </cell>
          <cell r="B8">
            <v>4752.6000000000004</v>
          </cell>
          <cell r="C8">
            <v>0</v>
          </cell>
          <cell r="D8">
            <v>0</v>
          </cell>
          <cell r="E8">
            <v>0</v>
          </cell>
        </row>
        <row r="9">
          <cell r="A9" t="str">
            <v>- Hedge Funds</v>
          </cell>
          <cell r="B9">
            <v>3099.8</v>
          </cell>
          <cell r="C9">
            <v>0</v>
          </cell>
          <cell r="D9">
            <v>0</v>
          </cell>
          <cell r="E9">
            <v>0</v>
          </cell>
        </row>
        <row r="10">
          <cell r="A10" t="str">
            <v>- High Yield Bond Funds</v>
          </cell>
          <cell r="B10">
            <v>643.70000000000005</v>
          </cell>
          <cell r="C10">
            <v>0</v>
          </cell>
          <cell r="D10">
            <v>0</v>
          </cell>
          <cell r="E10">
            <v>0</v>
          </cell>
        </row>
        <row r="11">
          <cell r="A11" t="str">
            <v>- CDO</v>
          </cell>
          <cell r="B11">
            <v>470</v>
          </cell>
          <cell r="C11">
            <v>0</v>
          </cell>
          <cell r="D11">
            <v>0</v>
          </cell>
          <cell r="E11">
            <v>0</v>
          </cell>
        </row>
        <row r="12">
          <cell r="A12" t="str">
            <v>- Other equities, unlisted</v>
          </cell>
          <cell r="B12">
            <v>0</v>
          </cell>
          <cell r="C12">
            <v>0</v>
          </cell>
          <cell r="D12">
            <v>0</v>
          </cell>
          <cell r="E12">
            <v>0</v>
          </cell>
        </row>
        <row r="13">
          <cell r="A13" t="str">
            <v>Alternative investeringer</v>
          </cell>
          <cell r="B13">
            <v>9707.1</v>
          </cell>
          <cell r="C13">
            <v>0</v>
          </cell>
          <cell r="D13">
            <v>0</v>
          </cell>
          <cell r="E13">
            <v>0</v>
          </cell>
          <cell r="F13">
            <v>0.12767315671879986</v>
          </cell>
        </row>
        <row r="14">
          <cell r="A14" t="str">
            <v>Obligationer,likv.,m.v.</v>
          </cell>
          <cell r="B14">
            <v>56632.7</v>
          </cell>
          <cell r="C14">
            <v>109033.4</v>
          </cell>
          <cell r="D14">
            <v>9060.2097009999998</v>
          </cell>
          <cell r="E14">
            <v>11.570713826538432</v>
          </cell>
          <cell r="F14">
            <v>1.5137256942324486</v>
          </cell>
        </row>
        <row r="15">
          <cell r="A15" t="str">
            <v>Ejendomme</v>
          </cell>
          <cell r="B15">
            <v>12160.2</v>
          </cell>
          <cell r="C15">
            <v>0</v>
          </cell>
          <cell r="D15">
            <v>0</v>
          </cell>
          <cell r="E15">
            <v>0</v>
          </cell>
          <cell r="F15">
            <v>0</v>
          </cell>
        </row>
        <row r="16">
          <cell r="A16" t="str">
            <v>I alt (eksl. Unit Link)</v>
          </cell>
          <cell r="B16">
            <v>99973.5</v>
          </cell>
          <cell r="C16">
            <v>109033.4</v>
          </cell>
          <cell r="D16">
            <v>9060.2097009999998</v>
          </cell>
          <cell r="E16">
            <v>9.0626253302331516</v>
          </cell>
          <cell r="F16">
            <v>1.1199999999999999</v>
          </cell>
        </row>
        <row r="17">
          <cell r="A17" t="str">
            <v>Unit Link Nordea Funds</v>
          </cell>
          <cell r="B17">
            <v>6401.1319999999996</v>
          </cell>
          <cell r="C17">
            <v>9375</v>
          </cell>
          <cell r="D17">
            <v>686.79798400000004</v>
          </cell>
          <cell r="E17">
            <v>9.1030920685002101</v>
          </cell>
        </row>
        <row r="18">
          <cell r="A18" t="str">
            <v>Unit link Other Funds</v>
          </cell>
          <cell r="B18">
            <v>682.26800000000003</v>
          </cell>
          <cell r="C18">
            <v>0</v>
          </cell>
          <cell r="D18">
            <v>0</v>
          </cell>
          <cell r="E18">
            <v>0</v>
          </cell>
        </row>
        <row r="19">
          <cell r="A19" t="str">
            <v>Unit link Total</v>
          </cell>
          <cell r="B19">
            <v>7083.4</v>
          </cell>
          <cell r="C19">
            <v>9375</v>
          </cell>
          <cell r="D19">
            <v>686.79798400000004</v>
          </cell>
          <cell r="E19">
            <v>8.7092989450691949</v>
          </cell>
        </row>
        <row r="20">
          <cell r="A20" t="str">
            <v>I alt (inkl. Unit Link)</v>
          </cell>
          <cell r="B20">
            <v>107056.9</v>
          </cell>
          <cell r="C20">
            <v>118408.4</v>
          </cell>
          <cell r="D20">
            <v>9747.0076850000005</v>
          </cell>
          <cell r="E20">
            <v>9.0367929213597247</v>
          </cell>
        </row>
        <row r="22">
          <cell r="A22" t="str">
            <v>Norge</v>
          </cell>
        </row>
        <row r="23">
          <cell r="A23" t="str">
            <v>Aktier</v>
          </cell>
          <cell r="B23">
            <v>5990.2888043711027</v>
          </cell>
          <cell r="C23">
            <v>0</v>
          </cell>
          <cell r="D23">
            <v>0</v>
          </cell>
          <cell r="E23">
            <v>0</v>
          </cell>
          <cell r="F23">
            <v>0</v>
          </cell>
        </row>
        <row r="24">
          <cell r="A24" t="str">
            <v>- Private Equity Funds</v>
          </cell>
          <cell r="B24">
            <v>412.24120951327427</v>
          </cell>
          <cell r="C24">
            <v>0</v>
          </cell>
          <cell r="D24">
            <v>0</v>
          </cell>
          <cell r="E24">
            <v>0</v>
          </cell>
        </row>
        <row r="25">
          <cell r="A25" t="str">
            <v>- Hedge Funds</v>
          </cell>
          <cell r="B25">
            <v>295.10307141779373</v>
          </cell>
          <cell r="C25">
            <v>0</v>
          </cell>
          <cell r="D25">
            <v>0</v>
          </cell>
          <cell r="E25">
            <v>0</v>
          </cell>
        </row>
        <row r="26">
          <cell r="A26" t="str">
            <v>- High Yield Bond Funds</v>
          </cell>
          <cell r="B26">
            <v>0</v>
          </cell>
          <cell r="C26">
            <v>0</v>
          </cell>
          <cell r="D26">
            <v>0</v>
          </cell>
          <cell r="E26">
            <v>0</v>
          </cell>
        </row>
        <row r="27">
          <cell r="A27" t="str">
            <v>- CDO</v>
          </cell>
          <cell r="B27">
            <v>0</v>
          </cell>
          <cell r="C27">
            <v>0</v>
          </cell>
          <cell r="D27">
            <v>0</v>
          </cell>
          <cell r="E27">
            <v>0</v>
          </cell>
        </row>
        <row r="28">
          <cell r="A28" t="str">
            <v>- Other equities, unlisted</v>
          </cell>
          <cell r="B28">
            <v>34.231945761089797</v>
          </cell>
          <cell r="C28">
            <v>0</v>
          </cell>
          <cell r="D28">
            <v>0</v>
          </cell>
          <cell r="E28">
            <v>0</v>
          </cell>
        </row>
        <row r="29">
          <cell r="A29" t="str">
            <v>Alternative investeringer</v>
          </cell>
          <cell r="B29">
            <v>741.57622669215777</v>
          </cell>
          <cell r="C29">
            <v>0</v>
          </cell>
          <cell r="D29">
            <v>0</v>
          </cell>
          <cell r="E29">
            <v>0</v>
          </cell>
          <cell r="F29">
            <v>0</v>
          </cell>
        </row>
        <row r="30">
          <cell r="A30" t="str">
            <v>Obligationer,likv.,m.v.</v>
          </cell>
          <cell r="B30">
            <v>18196.262790298024</v>
          </cell>
          <cell r="C30">
            <v>41326.175999999999</v>
          </cell>
          <cell r="D30">
            <v>3111.875201557998</v>
          </cell>
          <cell r="E30">
            <v>11.032951999008752</v>
          </cell>
          <cell r="F30">
            <v>0</v>
          </cell>
        </row>
        <row r="31">
          <cell r="A31" t="str">
            <v>Ejendomme</v>
          </cell>
          <cell r="B31">
            <v>5506.1460524267768</v>
          </cell>
          <cell r="C31">
            <v>0</v>
          </cell>
          <cell r="D31">
            <v>0</v>
          </cell>
          <cell r="E31">
            <v>0</v>
          </cell>
          <cell r="F31">
            <v>0</v>
          </cell>
        </row>
        <row r="32">
          <cell r="A32" t="str">
            <v>I alt (eksl. Unit Link)</v>
          </cell>
          <cell r="B32">
            <v>30434.273873788061</v>
          </cell>
          <cell r="C32">
            <v>41326.175999999999</v>
          </cell>
          <cell r="D32">
            <v>3111.875201557998</v>
          </cell>
          <cell r="E32">
            <v>9.0661028766175509</v>
          </cell>
          <cell r="F32">
            <v>0</v>
          </cell>
        </row>
        <row r="33">
          <cell r="A33" t="str">
            <v>Unit Link Nordea Funds</v>
          </cell>
          <cell r="B33">
            <v>3257.1841868298907</v>
          </cell>
          <cell r="C33">
            <v>6898.1760000000004</v>
          </cell>
          <cell r="D33">
            <v>660.50946613439999</v>
          </cell>
          <cell r="E33">
            <v>13.913003701990128</v>
          </cell>
        </row>
        <row r="34">
          <cell r="A34" t="str">
            <v>Unit link Other Funds</v>
          </cell>
          <cell r="B34">
            <v>1490.556127986672</v>
          </cell>
          <cell r="C34">
            <v>0</v>
          </cell>
          <cell r="D34">
            <v>0</v>
          </cell>
          <cell r="E34">
            <v>0</v>
          </cell>
        </row>
        <row r="35">
          <cell r="A35" t="str">
            <v>Unit link Total</v>
          </cell>
          <cell r="B35">
            <v>4747.7403148165622</v>
          </cell>
          <cell r="C35">
            <v>6898.1760000000004</v>
          </cell>
          <cell r="D35">
            <v>660.50946613439999</v>
          </cell>
          <cell r="E35">
            <v>12.025216275237659</v>
          </cell>
        </row>
        <row r="36">
          <cell r="A36" t="str">
            <v>I alt (inkl. Unit Link)</v>
          </cell>
          <cell r="B36">
            <v>35182.014188604626</v>
          </cell>
          <cell r="C36">
            <v>48224.351999999999</v>
          </cell>
          <cell r="D36">
            <v>3772.3846676923981</v>
          </cell>
          <cell r="E36">
            <v>9.4743088205422801</v>
          </cell>
        </row>
        <row r="38">
          <cell r="A38" t="str">
            <v>Sverige</v>
          </cell>
        </row>
        <row r="39">
          <cell r="A39" t="str">
            <v>Aktier</v>
          </cell>
          <cell r="B39">
            <v>1686.7051301808119</v>
          </cell>
          <cell r="C39">
            <v>0</v>
          </cell>
          <cell r="D39">
            <v>0</v>
          </cell>
          <cell r="E39">
            <v>0</v>
          </cell>
          <cell r="F39">
            <v>0</v>
          </cell>
        </row>
        <row r="40">
          <cell r="A40" t="str">
            <v>- Private Equity Funds</v>
          </cell>
          <cell r="B40">
            <v>79.262769198227886</v>
          </cell>
          <cell r="C40">
            <v>0</v>
          </cell>
          <cell r="D40">
            <v>0</v>
          </cell>
          <cell r="E40">
            <v>0</v>
          </cell>
        </row>
        <row r="41">
          <cell r="A41" t="str">
            <v>- Hedge Funds</v>
          </cell>
          <cell r="B41">
            <v>47.095776495513135</v>
          </cell>
          <cell r="C41">
            <v>0</v>
          </cell>
          <cell r="D41">
            <v>0</v>
          </cell>
          <cell r="E41">
            <v>0</v>
          </cell>
        </row>
        <row r="42">
          <cell r="A42" t="str">
            <v>- High Yield Bond Funds</v>
          </cell>
          <cell r="B42">
            <v>14.433906981987388</v>
          </cell>
          <cell r="C42">
            <v>0</v>
          </cell>
          <cell r="D42">
            <v>0</v>
          </cell>
          <cell r="E42">
            <v>0</v>
          </cell>
        </row>
        <row r="43">
          <cell r="A43" t="str">
            <v>- CDO</v>
          </cell>
          <cell r="B43">
            <v>0</v>
          </cell>
          <cell r="C43">
            <v>0</v>
          </cell>
          <cell r="D43">
            <v>0</v>
          </cell>
          <cell r="E43">
            <v>0</v>
          </cell>
        </row>
        <row r="44">
          <cell r="A44" t="str">
            <v>- Other equities, unlisted</v>
          </cell>
          <cell r="B44">
            <v>0</v>
          </cell>
          <cell r="C44">
            <v>0</v>
          </cell>
          <cell r="D44">
            <v>0</v>
          </cell>
          <cell r="E44">
            <v>0</v>
          </cell>
        </row>
        <row r="45">
          <cell r="A45" t="str">
            <v>Alternative investeringer</v>
          </cell>
          <cell r="B45">
            <v>140.79245267572841</v>
          </cell>
          <cell r="C45">
            <v>0</v>
          </cell>
          <cell r="D45">
            <v>0</v>
          </cell>
          <cell r="E45">
            <v>0</v>
          </cell>
          <cell r="F45">
            <v>0.2</v>
          </cell>
        </row>
        <row r="46">
          <cell r="A46" t="str">
            <v>Obligationer,likv.,m.v.</v>
          </cell>
          <cell r="B46">
            <v>12970.698409192477</v>
          </cell>
          <cell r="C46">
            <v>16775.7251</v>
          </cell>
          <cell r="D46">
            <v>1148.3996199999997</v>
          </cell>
          <cell r="E46">
            <v>8.0313214958463828</v>
          </cell>
          <cell r="F46">
            <v>0</v>
          </cell>
        </row>
        <row r="47">
          <cell r="A47" t="str">
            <v>Ejendomme</v>
          </cell>
          <cell r="B47">
            <v>678.80602549574974</v>
          </cell>
          <cell r="C47">
            <v>0</v>
          </cell>
          <cell r="D47">
            <v>0</v>
          </cell>
          <cell r="E47">
            <v>0</v>
          </cell>
          <cell r="F47">
            <v>0</v>
          </cell>
        </row>
        <row r="48">
          <cell r="A48" t="str">
            <v>I alt (eksl. Unit Link)</v>
          </cell>
          <cell r="B48">
            <v>15477.002017544766</v>
          </cell>
          <cell r="C48">
            <v>16775.7251</v>
          </cell>
          <cell r="D48">
            <v>1148.3996199999997</v>
          </cell>
          <cell r="E48">
            <v>7.3841790669844833</v>
          </cell>
          <cell r="F48">
            <v>0</v>
          </cell>
        </row>
        <row r="49">
          <cell r="A49" t="str">
            <v>Unit Link Nordea Funds</v>
          </cell>
          <cell r="B49">
            <v>11804.773365422705</v>
          </cell>
          <cell r="C49">
            <v>12931.64199</v>
          </cell>
          <cell r="D49">
            <v>1155.7750985079999</v>
          </cell>
          <cell r="E49">
            <v>9.8027456923616345</v>
          </cell>
        </row>
        <row r="50">
          <cell r="A50" t="str">
            <v>Unit link Other Funds</v>
          </cell>
          <cell r="B50">
            <v>15.577891901266883</v>
          </cell>
          <cell r="C50">
            <v>0</v>
          </cell>
          <cell r="D50">
            <v>0</v>
          </cell>
          <cell r="E50">
            <v>0</v>
          </cell>
        </row>
        <row r="51">
          <cell r="A51" t="str">
            <v>Unit link Total</v>
          </cell>
          <cell r="B51">
            <v>11820.351257323971</v>
          </cell>
          <cell r="C51">
            <v>12931.64199</v>
          </cell>
          <cell r="D51">
            <v>1155.7750985079999</v>
          </cell>
          <cell r="E51">
            <v>9.796274057298417</v>
          </cell>
        </row>
        <row r="52">
          <cell r="A52" t="str">
            <v>I alt (inkl. Unit Link)</v>
          </cell>
          <cell r="B52">
            <v>27297.353274868736</v>
          </cell>
          <cell r="C52">
            <v>29707.36709</v>
          </cell>
          <cell r="D52">
            <v>2304.1747185079994</v>
          </cell>
          <cell r="E52">
            <v>8.4246864132014299</v>
          </cell>
        </row>
        <row r="54">
          <cell r="A54" t="str">
            <v>Finland</v>
          </cell>
        </row>
        <row r="55">
          <cell r="A55" t="str">
            <v>Aktier</v>
          </cell>
          <cell r="B55">
            <v>6997.1844270514503</v>
          </cell>
          <cell r="C55">
            <v>0</v>
          </cell>
          <cell r="D55">
            <v>0</v>
          </cell>
          <cell r="E55">
            <v>0</v>
          </cell>
          <cell r="F55">
            <v>0</v>
          </cell>
        </row>
        <row r="56">
          <cell r="A56" t="str">
            <v>- Private Equity Funds</v>
          </cell>
          <cell r="B56">
            <v>1925.6642832032435</v>
          </cell>
          <cell r="C56">
            <v>0</v>
          </cell>
          <cell r="D56">
            <v>0</v>
          </cell>
          <cell r="E56">
            <v>0</v>
          </cell>
        </row>
        <row r="57">
          <cell r="A57" t="str">
            <v>- Hedge Funds</v>
          </cell>
          <cell r="B57">
            <v>3691.9626736533924</v>
          </cell>
          <cell r="C57">
            <v>0</v>
          </cell>
          <cell r="D57">
            <v>0</v>
          </cell>
          <cell r="E57">
            <v>0</v>
          </cell>
        </row>
        <row r="58">
          <cell r="A58" t="str">
            <v>- High Yield Bond Funds</v>
          </cell>
          <cell r="B58">
            <v>94.548338254362406</v>
          </cell>
          <cell r="C58">
            <v>0</v>
          </cell>
          <cell r="D58">
            <v>0</v>
          </cell>
          <cell r="E58">
            <v>0</v>
          </cell>
        </row>
        <row r="59">
          <cell r="A59" t="str">
            <v>- CDO</v>
          </cell>
          <cell r="B59">
            <v>1049.1184476377509</v>
          </cell>
          <cell r="C59">
            <v>0</v>
          </cell>
          <cell r="D59">
            <v>0</v>
          </cell>
          <cell r="E59">
            <v>0</v>
          </cell>
        </row>
        <row r="60">
          <cell r="A60" t="str">
            <v>- Other equities, unlisted</v>
          </cell>
          <cell r="B60">
            <v>126.68187787854032</v>
          </cell>
          <cell r="C60">
            <v>0</v>
          </cell>
          <cell r="D60">
            <v>0</v>
          </cell>
          <cell r="E60">
            <v>0</v>
          </cell>
        </row>
        <row r="61">
          <cell r="A61" t="str">
            <v>Alternative investeringer</v>
          </cell>
          <cell r="B61">
            <v>6887.9756206272905</v>
          </cell>
          <cell r="C61">
            <v>0</v>
          </cell>
          <cell r="D61">
            <v>0</v>
          </cell>
          <cell r="E61">
            <v>0</v>
          </cell>
          <cell r="F61">
            <v>0</v>
          </cell>
        </row>
        <row r="62">
          <cell r="A62" t="str">
            <v>Obligationer,likv.,m.v.</v>
          </cell>
          <cell r="B62">
            <v>28085.53214799974</v>
          </cell>
          <cell r="C62">
            <v>47144.962</v>
          </cell>
          <cell r="D62">
            <v>4396.5482168977996</v>
          </cell>
          <cell r="E62">
            <v>12.413675841733259</v>
          </cell>
          <cell r="F62">
            <v>0</v>
          </cell>
        </row>
        <row r="63">
          <cell r="A63" t="str">
            <v>Ejendomme</v>
          </cell>
          <cell r="B63">
            <v>4148.2137170399992</v>
          </cell>
          <cell r="C63">
            <v>0</v>
          </cell>
          <cell r="D63">
            <v>0</v>
          </cell>
          <cell r="E63">
            <v>0</v>
          </cell>
          <cell r="F63">
            <v>0</v>
          </cell>
        </row>
        <row r="64">
          <cell r="A64" t="str">
            <v>I alt (eksl. Unit Link)</v>
          </cell>
          <cell r="B64">
            <v>46118.905912718481</v>
          </cell>
          <cell r="C64">
            <v>47144.962</v>
          </cell>
          <cell r="D64">
            <v>4396.5482168977996</v>
          </cell>
          <cell r="E64">
            <v>9.8946344549301504</v>
          </cell>
          <cell r="F64">
            <v>0</v>
          </cell>
        </row>
        <row r="65">
          <cell r="A65" t="str">
            <v>Unit Link Nordea Funds</v>
          </cell>
          <cell r="B65">
            <v>18166.80011728</v>
          </cell>
          <cell r="C65">
            <v>23790.685999999998</v>
          </cell>
          <cell r="D65">
            <v>2037.7753912952003</v>
          </cell>
          <cell r="E65">
            <v>10.209369528165233</v>
          </cell>
        </row>
        <row r="66">
          <cell r="A66" t="str">
            <v>Unit link Other Funds</v>
          </cell>
          <cell r="B66">
            <v>74.921726359999994</v>
          </cell>
          <cell r="C66">
            <v>0</v>
          </cell>
          <cell r="D66">
            <v>0</v>
          </cell>
          <cell r="E66">
            <v>0</v>
          </cell>
        </row>
        <row r="67">
          <cell r="A67" t="str">
            <v>Unit link Total</v>
          </cell>
          <cell r="B67">
            <v>18241.72184364</v>
          </cell>
          <cell r="C67">
            <v>23790.685999999998</v>
          </cell>
          <cell r="D67">
            <v>2037.7753912952003</v>
          </cell>
          <cell r="E67">
            <v>10.190244372033128</v>
          </cell>
        </row>
        <row r="68">
          <cell r="A68" t="str">
            <v>I alt (inkl. Unit Link)</v>
          </cell>
          <cell r="B68">
            <v>64360.627756358481</v>
          </cell>
          <cell r="C68">
            <v>70935.648000000001</v>
          </cell>
          <cell r="D68">
            <v>6434.3236081929999</v>
          </cell>
          <cell r="E68">
            <v>9.9863823276475188</v>
          </cell>
        </row>
        <row r="70">
          <cell r="A70" t="str">
            <v>Andre selskaber 1)</v>
          </cell>
        </row>
        <row r="71">
          <cell r="A71" t="str">
            <v>Aktier</v>
          </cell>
          <cell r="B71">
            <v>4.5462406262300226</v>
          </cell>
          <cell r="C71">
            <v>0</v>
          </cell>
          <cell r="D71">
            <v>0</v>
          </cell>
          <cell r="E71">
            <v>0</v>
          </cell>
          <cell r="F71">
            <v>0</v>
          </cell>
        </row>
        <row r="72">
          <cell r="A72" t="str">
            <v>- Private Equity Funds</v>
          </cell>
          <cell r="B72">
            <v>0</v>
          </cell>
          <cell r="C72">
            <v>0</v>
          </cell>
          <cell r="D72">
            <v>0</v>
          </cell>
          <cell r="E72">
            <v>0</v>
          </cell>
        </row>
        <row r="73">
          <cell r="A73" t="str">
            <v>- Hedge Funds</v>
          </cell>
          <cell r="B73">
            <v>0</v>
          </cell>
          <cell r="C73">
            <v>0</v>
          </cell>
          <cell r="D73">
            <v>0</v>
          </cell>
          <cell r="E73">
            <v>0</v>
          </cell>
        </row>
        <row r="74">
          <cell r="A74" t="str">
            <v>- High Yield Bond Funds</v>
          </cell>
          <cell r="B74">
            <v>0</v>
          </cell>
          <cell r="C74">
            <v>0</v>
          </cell>
          <cell r="D74">
            <v>0</v>
          </cell>
          <cell r="E74">
            <v>0</v>
          </cell>
        </row>
        <row r="75">
          <cell r="A75" t="str">
            <v>- CDO</v>
          </cell>
          <cell r="B75">
            <v>0</v>
          </cell>
          <cell r="C75">
            <v>0</v>
          </cell>
          <cell r="D75">
            <v>0</v>
          </cell>
          <cell r="E75">
            <v>0</v>
          </cell>
        </row>
        <row r="76">
          <cell r="A76" t="str">
            <v>- Other equities, unlisted</v>
          </cell>
          <cell r="B76">
            <v>1.9470489919565442E-35</v>
          </cell>
          <cell r="C76">
            <v>0</v>
          </cell>
          <cell r="D76">
            <v>0</v>
          </cell>
          <cell r="E76">
            <v>0</v>
          </cell>
        </row>
        <row r="77">
          <cell r="A77" t="str">
            <v>Alternative investeringer</v>
          </cell>
          <cell r="B77">
            <v>1.9470489919565442E-35</v>
          </cell>
          <cell r="C77">
            <v>0</v>
          </cell>
          <cell r="D77">
            <v>0</v>
          </cell>
          <cell r="E77">
            <v>0</v>
          </cell>
          <cell r="F77">
            <v>0</v>
          </cell>
        </row>
        <row r="78">
          <cell r="A78" t="str">
            <v>Obligationer,likv.,m.v.</v>
          </cell>
          <cell r="B78">
            <v>699.83886673492111</v>
          </cell>
          <cell r="C78">
            <v>826.81450891997417</v>
          </cell>
          <cell r="D78">
            <v>59.558506169999994</v>
          </cell>
          <cell r="E78">
            <v>8.1192440119310501</v>
          </cell>
          <cell r="F78">
            <v>8.1158868402404245</v>
          </cell>
        </row>
        <row r="79">
          <cell r="A79" t="str">
            <v>Ejendomme</v>
          </cell>
          <cell r="B79">
            <v>0.42771604025906196</v>
          </cell>
          <cell r="C79">
            <v>0</v>
          </cell>
          <cell r="D79">
            <v>0</v>
          </cell>
          <cell r="E79">
            <v>0</v>
          </cell>
          <cell r="F79">
            <v>0</v>
          </cell>
        </row>
        <row r="80">
          <cell r="A80" t="str">
            <v>I alt (eksl. Unit Link)</v>
          </cell>
          <cell r="B80">
            <v>704.81282340141013</v>
          </cell>
          <cell r="C80">
            <v>826.81450891997417</v>
          </cell>
          <cell r="D80">
            <v>59.558506169999994</v>
          </cell>
          <cell r="E80">
            <v>8.0918099903944487</v>
          </cell>
          <cell r="F80">
            <v>8.0918099903944487</v>
          </cell>
        </row>
        <row r="81">
          <cell r="A81" t="str">
            <v>Unit Link Nordea Funds</v>
          </cell>
          <cell r="B81">
            <v>6870.4748603502157</v>
          </cell>
          <cell r="C81">
            <v>9942.486061940006</v>
          </cell>
          <cell r="D81">
            <v>904.87731393000013</v>
          </cell>
          <cell r="E81">
            <v>11.376320821628788</v>
          </cell>
        </row>
        <row r="82">
          <cell r="A82" t="str">
            <v>Unit link Other Funds</v>
          </cell>
          <cell r="B82">
            <v>1061.9956519466059</v>
          </cell>
          <cell r="C82">
            <v>0</v>
          </cell>
          <cell r="D82">
            <v>0</v>
          </cell>
          <cell r="E82">
            <v>0</v>
          </cell>
        </row>
        <row r="83">
          <cell r="A83" t="str">
            <v>Unit link Total</v>
          </cell>
          <cell r="B83">
            <v>7932.4705122968217</v>
          </cell>
          <cell r="C83">
            <v>9942.486061940006</v>
          </cell>
          <cell r="D83">
            <v>904.87731393000013</v>
          </cell>
          <cell r="E83">
            <v>10.664385240044416</v>
          </cell>
        </row>
        <row r="84">
          <cell r="A84" t="str">
            <v>I alt (inkl. Unit Link)</v>
          </cell>
          <cell r="B84">
            <v>8637.2833356982319</v>
          </cell>
          <cell r="C84">
            <v>10769.300570859979</v>
          </cell>
          <cell r="D84">
            <v>964.43582010000011</v>
          </cell>
          <cell r="E84">
            <v>10.459039972769448</v>
          </cell>
        </row>
        <row r="86">
          <cell r="A86" t="str">
            <v>I alt</v>
          </cell>
        </row>
        <row r="87">
          <cell r="A87" t="str">
            <v>Aktier</v>
          </cell>
          <cell r="B87">
            <v>36152.224602229595</v>
          </cell>
          <cell r="C87">
            <v>0</v>
          </cell>
          <cell r="D87">
            <v>0</v>
          </cell>
          <cell r="E87">
            <v>0</v>
          </cell>
          <cell r="F87">
            <v>-0.93998079473697826</v>
          </cell>
        </row>
        <row r="88">
          <cell r="A88" t="str">
            <v>- Private Equity Funds</v>
          </cell>
          <cell r="B88">
            <v>7169.7682619147454</v>
          </cell>
          <cell r="C88">
            <v>0</v>
          </cell>
          <cell r="D88">
            <v>0</v>
          </cell>
          <cell r="E88">
            <v>0</v>
          </cell>
        </row>
        <row r="89">
          <cell r="A89" t="str">
            <v>- Hedge Funds</v>
          </cell>
          <cell r="B89">
            <v>7133.9615215667</v>
          </cell>
          <cell r="C89">
            <v>0</v>
          </cell>
          <cell r="D89">
            <v>0</v>
          </cell>
          <cell r="E89">
            <v>0</v>
          </cell>
        </row>
        <row r="90">
          <cell r="A90" t="str">
            <v>- High Yield Bond Funds</v>
          </cell>
          <cell r="B90">
            <v>752.6822452363499</v>
          </cell>
          <cell r="C90">
            <v>0</v>
          </cell>
          <cell r="D90">
            <v>0</v>
          </cell>
          <cell r="E90">
            <v>0</v>
          </cell>
        </row>
        <row r="91">
          <cell r="A91" t="str">
            <v>- CDO</v>
          </cell>
          <cell r="B91">
            <v>1519.1184476377509</v>
          </cell>
          <cell r="C91">
            <v>0</v>
          </cell>
          <cell r="D91">
            <v>0</v>
          </cell>
          <cell r="E91">
            <v>0</v>
          </cell>
        </row>
        <row r="92">
          <cell r="A92" t="str">
            <v>- Other equities, unlisted</v>
          </cell>
          <cell r="B92">
            <v>160.91382363963012</v>
          </cell>
          <cell r="C92">
            <v>0</v>
          </cell>
          <cell r="D92">
            <v>0</v>
          </cell>
          <cell r="E92">
            <v>0</v>
          </cell>
        </row>
        <row r="93">
          <cell r="A93" t="str">
            <v>Alternative investeringer</v>
          </cell>
          <cell r="B93">
            <v>17477.444299995179</v>
          </cell>
          <cell r="C93">
            <v>0</v>
          </cell>
          <cell r="D93">
            <v>0</v>
          </cell>
          <cell r="E93">
            <v>0</v>
          </cell>
          <cell r="F93">
            <v>0</v>
          </cell>
        </row>
        <row r="94">
          <cell r="A94" t="str">
            <v>Obligationer,likv.,m.v.</v>
          </cell>
          <cell r="B94">
            <v>116585.03221422515</v>
          </cell>
          <cell r="C94">
            <v>215107.07760891999</v>
          </cell>
          <cell r="D94">
            <v>17776.591245625797</v>
          </cell>
          <cell r="E94">
            <v>11.325716757284802</v>
          </cell>
          <cell r="F94">
            <v>0.38045521223874373</v>
          </cell>
        </row>
        <row r="95">
          <cell r="A95" t="str">
            <v>Ejendomme</v>
          </cell>
          <cell r="B95">
            <v>22493.793511002787</v>
          </cell>
          <cell r="C95">
            <v>0</v>
          </cell>
          <cell r="D95">
            <v>0</v>
          </cell>
          <cell r="E95">
            <v>0</v>
          </cell>
          <cell r="F95" t="e">
            <v>#DIV/0!</v>
          </cell>
        </row>
        <row r="96">
          <cell r="A96" t="str">
            <v>I alt (eksl. Unit Link)</v>
          </cell>
          <cell r="B96">
            <v>192708.49462745272</v>
          </cell>
          <cell r="C96">
            <v>215107.07760891999</v>
          </cell>
          <cell r="D96">
            <v>17776.591245625797</v>
          </cell>
          <cell r="E96">
            <v>9.1152895541215244</v>
          </cell>
          <cell r="F96">
            <v>1.6702214326473779</v>
          </cell>
        </row>
        <row r="97">
          <cell r="A97" t="str">
            <v>Unit Link Nordea Funds</v>
          </cell>
          <cell r="B97">
            <v>46500.364529882812</v>
          </cell>
          <cell r="C97">
            <v>62937.990051940003</v>
          </cell>
          <cell r="D97">
            <v>5445.7352538676005</v>
          </cell>
          <cell r="E97">
            <v>10.473311065843463</v>
          </cell>
        </row>
        <row r="98">
          <cell r="A98" t="str">
            <v>Unit link Other Funds</v>
          </cell>
          <cell r="B98">
            <v>3325.3193981945446</v>
          </cell>
          <cell r="C98">
            <v>0</v>
          </cell>
          <cell r="D98">
            <v>0</v>
          </cell>
          <cell r="E98">
            <v>0</v>
          </cell>
        </row>
        <row r="99">
          <cell r="A99" t="str">
            <v>Unit link Total</v>
          </cell>
          <cell r="B99">
            <v>49825.683928077357</v>
          </cell>
          <cell r="C99">
            <v>62937.990051940003</v>
          </cell>
          <cell r="D99">
            <v>5445.7352538676005</v>
          </cell>
          <cell r="E99">
            <v>10.148788391778266</v>
          </cell>
        </row>
        <row r="100">
          <cell r="A100" t="str">
            <v>I alt (inkl. Unit Link)</v>
          </cell>
          <cell r="B100">
            <v>242534.17855553009</v>
          </cell>
          <cell r="C100">
            <v>278045.06766086002</v>
          </cell>
          <cell r="D100">
            <v>23222.3264994934</v>
          </cell>
          <cell r="E100">
            <v>9.3382943230032502</v>
          </cell>
        </row>
        <row r="102">
          <cell r="A102" t="str">
            <v>1) Polen, Luxembourg og Isle of Man</v>
          </cell>
        </row>
      </sheetData>
      <sheetData sheetId="10" refreshError="1"/>
      <sheetData sheetId="11" refreshError="1"/>
      <sheetData sheetId="12" refreshError="1"/>
      <sheetData sheetId="13" refreshError="1">
        <row r="3">
          <cell r="C3" t="str">
            <v>31-12-06</v>
          </cell>
          <cell r="G3" t="str">
            <v>Danske kroner</v>
          </cell>
          <cell r="I3">
            <v>8</v>
          </cell>
        </row>
        <row r="4">
          <cell r="G4" t="str">
            <v>Lokal valuta</v>
          </cell>
        </row>
        <row r="5">
          <cell r="C5" t="str">
            <v>31-01-07</v>
          </cell>
          <cell r="I5">
            <v>14</v>
          </cell>
        </row>
        <row r="6">
          <cell r="C6" t="str">
            <v>28-02-07</v>
          </cell>
          <cell r="G6">
            <v>1</v>
          </cell>
        </row>
        <row r="7">
          <cell r="C7" t="str">
            <v>31-03-07</v>
          </cell>
          <cell r="I7">
            <v>20</v>
          </cell>
        </row>
        <row r="8">
          <cell r="C8" t="str">
            <v>30-04-07</v>
          </cell>
        </row>
        <row r="9">
          <cell r="C9" t="str">
            <v>31-05-07</v>
          </cell>
          <cell r="G9">
            <v>2</v>
          </cell>
          <cell r="I9">
            <v>26</v>
          </cell>
        </row>
        <row r="10">
          <cell r="C10" t="str">
            <v>30-06-07</v>
          </cell>
        </row>
        <row r="11">
          <cell r="C11" t="str">
            <v>31-07-07</v>
          </cell>
          <cell r="G11">
            <v>16</v>
          </cell>
        </row>
        <row r="12">
          <cell r="C12" t="str">
            <v>31-08-07</v>
          </cell>
        </row>
        <row r="13">
          <cell r="C13" t="str">
            <v>30-09-07</v>
          </cell>
          <cell r="G13">
            <v>14</v>
          </cell>
        </row>
        <row r="14">
          <cell r="C14" t="str">
            <v>31-10-07</v>
          </cell>
        </row>
        <row r="15">
          <cell r="C15" t="str">
            <v>30-11-07</v>
          </cell>
          <cell r="G15" t="str">
            <v>N/A</v>
          </cell>
        </row>
        <row r="16">
          <cell r="C16" t="str">
            <v>31-12-07</v>
          </cell>
        </row>
        <row r="18">
          <cell r="G18">
            <v>2</v>
          </cell>
        </row>
        <row r="19">
          <cell r="C19">
            <v>7</v>
          </cell>
        </row>
        <row r="21">
          <cell r="C21" t="str">
            <v>31-07-07</v>
          </cell>
          <cell r="G21">
            <v>746</v>
          </cell>
        </row>
        <row r="23">
          <cell r="C23" t="str">
            <v>30-06-07</v>
          </cell>
          <cell r="G23">
            <v>746</v>
          </cell>
        </row>
        <row r="25">
          <cell r="C25" t="str">
            <v>30-04-07</v>
          </cell>
          <cell r="G25">
            <v>745.56399999999996</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7">
          <cell r="A7" t="str">
            <v>NOK</v>
          </cell>
          <cell r="B7">
            <v>89.22</v>
          </cell>
          <cell r="C7">
            <v>91.24</v>
          </cell>
          <cell r="D7">
            <v>91.66</v>
          </cell>
          <cell r="E7">
            <v>90.590667276951933</v>
          </cell>
          <cell r="F7">
            <v>91.707026302063937</v>
          </cell>
          <cell r="G7">
            <v>96</v>
          </cell>
          <cell r="H7">
            <v>96</v>
          </cell>
          <cell r="I7">
            <v>96</v>
          </cell>
          <cell r="J7">
            <v>96</v>
          </cell>
          <cell r="K7">
            <v>96</v>
          </cell>
          <cell r="L7">
            <v>96</v>
          </cell>
          <cell r="M7">
            <v>96</v>
          </cell>
          <cell r="N7">
            <v>96</v>
          </cell>
          <cell r="O7">
            <v>96</v>
          </cell>
          <cell r="P7">
            <v>96</v>
          </cell>
          <cell r="Q7">
            <v>96</v>
          </cell>
        </row>
        <row r="8">
          <cell r="A8" t="str">
            <v>EUR</v>
          </cell>
          <cell r="B8">
            <v>744.1</v>
          </cell>
          <cell r="C8">
            <v>743.26</v>
          </cell>
          <cell r="D8">
            <v>742.87</v>
          </cell>
          <cell r="E8">
            <v>745.56399999999996</v>
          </cell>
          <cell r="F8">
            <v>745.10096118024001</v>
          </cell>
          <cell r="G8">
            <v>746</v>
          </cell>
          <cell r="H8">
            <v>746</v>
          </cell>
          <cell r="I8">
            <v>746</v>
          </cell>
          <cell r="J8">
            <v>746</v>
          </cell>
          <cell r="K8">
            <v>746</v>
          </cell>
          <cell r="L8">
            <v>746</v>
          </cell>
          <cell r="M8">
            <v>746</v>
          </cell>
          <cell r="N8">
            <v>746</v>
          </cell>
          <cell r="O8">
            <v>746</v>
          </cell>
          <cell r="P8">
            <v>746</v>
          </cell>
          <cell r="Q8">
            <v>746</v>
          </cell>
        </row>
        <row r="9">
          <cell r="A9" t="str">
            <v>PLN</v>
          </cell>
          <cell r="B9">
            <v>169.91</v>
          </cell>
          <cell r="C9">
            <v>171.86</v>
          </cell>
          <cell r="D9">
            <v>176.56</v>
          </cell>
          <cell r="E9">
            <v>194.70489919565443</v>
          </cell>
          <cell r="F9">
            <v>193.0705610610238</v>
          </cell>
          <cell r="G9">
            <v>189</v>
          </cell>
          <cell r="H9">
            <v>189</v>
          </cell>
          <cell r="I9">
            <v>189</v>
          </cell>
          <cell r="J9">
            <v>189</v>
          </cell>
          <cell r="K9">
            <v>189</v>
          </cell>
          <cell r="L9">
            <v>189</v>
          </cell>
          <cell r="M9">
            <v>189</v>
          </cell>
          <cell r="N9">
            <v>189</v>
          </cell>
          <cell r="O9">
            <v>189</v>
          </cell>
          <cell r="P9">
            <v>189</v>
          </cell>
          <cell r="Q9">
            <v>189</v>
          </cell>
        </row>
        <row r="10">
          <cell r="A10" t="str">
            <v>SEK</v>
          </cell>
          <cell r="B10">
            <v>82.15</v>
          </cell>
          <cell r="C10">
            <v>82.1</v>
          </cell>
          <cell r="D10">
            <v>83.25</v>
          </cell>
          <cell r="E10">
            <v>82.479468468499363</v>
          </cell>
          <cell r="F10">
            <v>79.748155875121086</v>
          </cell>
          <cell r="G10">
            <v>83</v>
          </cell>
          <cell r="H10">
            <v>83</v>
          </cell>
          <cell r="I10">
            <v>83</v>
          </cell>
          <cell r="J10">
            <v>83</v>
          </cell>
          <cell r="K10">
            <v>83</v>
          </cell>
          <cell r="L10">
            <v>83</v>
          </cell>
          <cell r="M10">
            <v>83</v>
          </cell>
          <cell r="N10">
            <v>83</v>
          </cell>
          <cell r="O10">
            <v>83</v>
          </cell>
          <cell r="P10">
            <v>83</v>
          </cell>
          <cell r="Q10">
            <v>83</v>
          </cell>
        </row>
      </sheetData>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Beholdningsdata"/>
    </sheetNames>
    <sheetDataSet>
      <sheetData sheetId="0"/>
      <sheetData sheetId="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Input Sheet"/>
      <sheetName val="Raw Data Sheet"/>
    </sheetNames>
    <sheetDataSet>
      <sheetData sheetId="0"/>
      <sheetData sheetId="1" refreshError="1">
        <row r="1">
          <cell r="A1">
            <v>36891</v>
          </cell>
        </row>
      </sheetData>
      <sheetData sheetId="2" refreshError="1">
        <row r="37">
          <cell r="A37" t="str">
            <v>Dec 2000</v>
          </cell>
        </row>
        <row r="39">
          <cell r="A39" t="str">
            <v>Jan–Dec 2000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
      <sheetName val="Report menu"/>
      <sheetName val="X"/>
      <sheetName val="Y"/>
      <sheetName val="1"/>
      <sheetName val="2"/>
      <sheetName val="4"/>
      <sheetName val="5"/>
      <sheetName val="6"/>
      <sheetName val="7"/>
      <sheetName val="8"/>
      <sheetName val="9"/>
      <sheetName val="10"/>
      <sheetName val="11"/>
      <sheetName val="20"/>
      <sheetName val="21"/>
      <sheetName val="20 org"/>
      <sheetName val="S"/>
      <sheetName val="F"/>
      <sheetName val="N"/>
      <sheetName val="D"/>
      <sheetName val="L"/>
      <sheetName val="SI"/>
      <sheetName val="NY"/>
      <sheetName val="FR"/>
      <sheetName val="Total actual"/>
      <sheetName val="TS"/>
      <sheetName val="TF"/>
      <sheetName val="TN"/>
      <sheetName val="TD"/>
      <sheetName val="TL"/>
      <sheetName val="TSI"/>
      <sheetName val="TNY"/>
      <sheetName val="TFR"/>
      <sheetName val="Total target"/>
      <sheetName val="RFF"/>
      <sheetName val="12"/>
      <sheetName val="13"/>
      <sheetName val="14"/>
      <sheetName val="15"/>
      <sheetName val="17"/>
      <sheetName val="18"/>
      <sheetName val="19"/>
      <sheetName val="22"/>
      <sheetName val="23"/>
      <sheetName val="24"/>
      <sheetName val="25"/>
      <sheetName val="26"/>
      <sheetName val="Prefixes"/>
    </sheetNames>
    <sheetDataSet>
      <sheetData sheetId="0" refreshError="1">
        <row r="26">
          <cell r="C26" t="str">
            <v>2005</v>
          </cell>
        </row>
        <row r="27">
          <cell r="C27" t="str">
            <v>March</v>
          </cell>
        </row>
        <row r="34">
          <cell r="C34" t="str">
            <v>Emerging Markets</v>
          </cell>
        </row>
        <row r="36">
          <cell r="C36">
            <v>2005</v>
          </cell>
        </row>
        <row r="37">
          <cell r="C37">
            <v>3</v>
          </cell>
        </row>
        <row r="38">
          <cell r="C38">
            <v>15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Market share comparison"/>
      <sheetName val="NB Denmark"/>
      <sheetName val="NB Finland"/>
      <sheetName val="NB Norway"/>
      <sheetName val="NB Sweden"/>
      <sheetName val="CRU values"/>
      <sheetName val="NB 5 quarters"/>
      <sheetName val="Margins 1 - IR"/>
      <sheetName val="Volumes - IR"/>
      <sheetName val="Volumes 2 - IR"/>
      <sheetName val="Not sent =&gt;"/>
      <sheetName val="NB 2 Total"/>
      <sheetName val="NB 3"/>
      <sheetName val="NB QoQ values"/>
      <sheetName val="NB 2 New"/>
      <sheetName val="NB page"/>
      <sheetName val="NB 2"/>
      <sheetName val="NB total"/>
    </sheetNames>
    <sheetDataSet>
      <sheetData sheetId="0">
        <row r="4">
          <cell r="B4" t="str">
            <v>Interim figures</v>
          </cell>
          <cell r="C4" t="str">
            <v>Nordic Banking_EURO</v>
          </cell>
        </row>
        <row r="5">
          <cell r="B5" t="str">
            <v>market shares mar</v>
          </cell>
        </row>
        <row r="17">
          <cell r="C17" t="str">
            <v>Denmark</v>
          </cell>
        </row>
        <row r="18">
          <cell r="C18" t="str">
            <v>Finland</v>
          </cell>
        </row>
        <row r="19">
          <cell r="C19" t="str">
            <v>Norway</v>
          </cell>
        </row>
        <row r="20">
          <cell r="C20" t="str">
            <v>Sweden</v>
          </cell>
        </row>
        <row r="21">
          <cell r="C21" t="str">
            <v>DK_DKK_values</v>
          </cell>
        </row>
        <row r="22">
          <cell r="C22" t="str">
            <v>NO_NOK_values</v>
          </cell>
        </row>
        <row r="23">
          <cell r="C23" t="str">
            <v>SE_SEK_values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Log"/>
      <sheetName val="QoQ comparison 2"/>
      <sheetName val="CRU values"/>
      <sheetName val="5 quarters"/>
      <sheetName val="NB 3"/>
      <sheetName val="NB 2 New"/>
      <sheetName val="NB 2 Denmark"/>
      <sheetName val="NB 2 Finland"/>
      <sheetName val="NB 2 Norway"/>
      <sheetName val="NB 2 Sweden"/>
      <sheetName val="Margins 1 - IR"/>
      <sheetName val="Volumes - IR"/>
      <sheetName val="Volumes 2 - IR"/>
      <sheetName val="Not sent =&gt;"/>
      <sheetName val="NB QoQ values"/>
      <sheetName val="NB page"/>
      <sheetName val="NB 2"/>
    </sheetNames>
    <sheetDataSet>
      <sheetData sheetId="0">
        <row r="4">
          <cell r="B4" t="str">
            <v>Interim figures</v>
          </cell>
          <cell r="F4">
            <v>61</v>
          </cell>
          <cell r="G4">
            <v>41</v>
          </cell>
        </row>
        <row r="10">
          <cell r="C10" t="str">
            <v>Margins</v>
          </cell>
        </row>
        <row r="11">
          <cell r="C11" t="str">
            <v>Nordic Banking_EURO_values</v>
          </cell>
        </row>
        <row r="12">
          <cell r="C12" t="str">
            <v>DK_Euro_values</v>
          </cell>
        </row>
        <row r="13">
          <cell r="C13" t="str">
            <v>FI_Euro_values</v>
          </cell>
        </row>
        <row r="14">
          <cell r="C14" t="str">
            <v>NO_Euro_values</v>
          </cell>
        </row>
        <row r="15">
          <cell r="C15" t="str">
            <v>SE_Euro_values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raffic light"/>
      <sheetName val="Forecast"/>
      <sheetName val="Overview P&amp;L all BU"/>
      <sheetName val="EFD BC Budget02"/>
      <sheetName val="New AUM table"/>
      <sheetName val="new BAR layout"/>
      <sheetName val="BAR layout may"/>
      <sheetName val="External"/>
      <sheetName val="Transaction fees"/>
      <sheetName val="CRU"/>
      <sheetName val="Afstem CRU"/>
      <sheetName val="CRU overview sidste mån"/>
      <sheetName val="PRU"/>
      <sheetName val="Afstem PRU"/>
      <sheetName val="PRU overview sidste mån"/>
      <sheetName val="IF01"/>
      <sheetName val="IF02"/>
      <sheetName val="IF03"/>
      <sheetName val="IF04"/>
      <sheetName val="IF05"/>
      <sheetName val="IF06"/>
      <sheetName val="IF07"/>
      <sheetName val="Traditional Life03"/>
      <sheetName val="Traditional Life04"/>
      <sheetName val="Traditional Life05"/>
      <sheetName val="Traditional Life06"/>
      <sheetName val="Traditional Life07"/>
      <sheetName val="Unit linked03"/>
      <sheetName val="Unit linked04"/>
      <sheetName val="Unit linked05"/>
      <sheetName val="Unit linked06"/>
      <sheetName val="Unit linked07"/>
      <sheetName val="LifeCRU01"/>
      <sheetName val="LifeCRU02"/>
      <sheetName val="LifeCRU03"/>
      <sheetName val="LifeCRU04"/>
      <sheetName val="LifePRU01"/>
      <sheetName val="LifePRU02"/>
      <sheetName val="LifePRU03"/>
      <sheetName val="LifePRU04"/>
      <sheetName val="Life 2001"/>
      <sheetName val="IM01"/>
      <sheetName val="IM02"/>
      <sheetName val="IM03"/>
      <sheetName val="IM04"/>
      <sheetName val="IM05"/>
      <sheetName val="IM06"/>
      <sheetName val="IM07"/>
      <sheetName val="EPB excl EFD01"/>
      <sheetName val="EPB excl EFD02"/>
      <sheetName val="EPB excl EFD03"/>
      <sheetName val="EPB excl EFD04"/>
      <sheetName val="EPB excl EFD05"/>
      <sheetName val="EPB excl EFD06"/>
      <sheetName val="EPB excl EFD07"/>
      <sheetName val="EFD01"/>
      <sheetName val="EFD02"/>
      <sheetName val="EFD03"/>
      <sheetName val="EFD04"/>
      <sheetName val="EFD05"/>
      <sheetName val="EFD06"/>
      <sheetName val="EFD07"/>
      <sheetName val="EFD BC03"/>
      <sheetName val="EFD BC04"/>
      <sheetName val="EFD BC05"/>
      <sheetName val="EFD BC06"/>
      <sheetName val="EFD BC07"/>
      <sheetName val="TPB01"/>
      <sheetName val="TPB02"/>
      <sheetName val="TPB03"/>
      <sheetName val="TPB04"/>
      <sheetName val="TPB05"/>
      <sheetName val="TPB06"/>
      <sheetName val="TPB07"/>
      <sheetName val="PWM01"/>
      <sheetName val="PWM02"/>
      <sheetName val="PWM03"/>
      <sheetName val="PWM04"/>
      <sheetName val="PWM05"/>
      <sheetName val="PWM06"/>
      <sheetName val="PWM07"/>
      <sheetName val="BS02"/>
      <sheetName val="BS03"/>
      <sheetName val="BS04"/>
      <sheetName val="BS05"/>
      <sheetName val="BS06"/>
      <sheetName val="BS07"/>
      <sheetName val="Graf data til Business Unit"/>
      <sheetName val="Grafer European Private Banking"/>
      <sheetName val="Grafer Nordic Private Banking"/>
      <sheetName val="Grafer Investment Funds"/>
      <sheetName val="Grafer Investment Management"/>
      <sheetName val="Graf data01"/>
      <sheetName val="BAR layout"/>
    </sheetNames>
    <sheetDataSet>
      <sheetData sheetId="0" refreshError="1"/>
      <sheetData sheetId="1" refreshError="1">
        <row r="24">
          <cell r="D24">
            <v>-34.479999999999997</v>
          </cell>
        </row>
      </sheetData>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sheetData sheetId="45" refreshError="1"/>
      <sheetData sheetId="46" refreshError="1"/>
      <sheetData sheetId="47" refreshError="1"/>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Report"/>
      <sheetName val="Budget 2001"/>
      <sheetName val="Data"/>
      <sheetName val="Volumes"/>
    </sheetNames>
    <sheetDataSet>
      <sheetData sheetId="0" refreshError="1"/>
      <sheetData sheetId="1" refreshError="1">
        <row r="1">
          <cell r="J1">
            <v>8.6199999999999992</v>
          </cell>
        </row>
      </sheetData>
      <sheetData sheetId="2"/>
      <sheetData sheetId="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C 97-01 "/>
      <sheetName val="AUM 97-01"/>
      <sheetName val="KF 97-01"/>
      <sheetName val="PL 97-01"/>
    </sheetNames>
    <sheetDataSet>
      <sheetData sheetId="0"/>
      <sheetData sheetId="1"/>
      <sheetData sheetId="2"/>
      <sheetData sheetId="3"/>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M&amp;L"/>
      <sheetName val="IM"/>
      <sheetName val="Investment Funds"/>
      <sheetName val="LTS&amp;L"/>
      <sheetName val="NPB"/>
      <sheetName val="EPB"/>
      <sheetName val="Life &amp; Pensions"/>
      <sheetName val="Faktabokse, Liv"/>
      <sheetName val="AuM"/>
      <sheetName val="net flows"/>
      <sheetName val="Life flows"/>
      <sheetName val="inflow table"/>
      <sheetName val="net flows old table"/>
      <sheetName val="AuM geografisk"/>
    </sheetNames>
    <sheetDataSet>
      <sheetData sheetId="0"/>
      <sheetData sheetId="1"/>
      <sheetData sheetId="2"/>
      <sheetData sheetId="3"/>
      <sheetData sheetId="4"/>
      <sheetData sheetId="5"/>
      <sheetData sheetId="6"/>
      <sheetData sheetId="7"/>
      <sheetData sheetId="8"/>
      <sheetData sheetId="9" refreshError="1"/>
      <sheetData sheetId="10"/>
      <sheetData sheetId="11"/>
      <sheetData sheetId="12"/>
      <sheetData sheetId="13"/>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nglish"/>
      <sheetName val="Danish new"/>
      <sheetName val="Danish"/>
    </sheetNames>
    <sheetDataSet>
      <sheetData sheetId="0" refreshError="1">
        <row r="162">
          <cell r="B162" t="str">
            <v>Assets, EURm</v>
          </cell>
          <cell r="F162" t="str">
            <v>Note</v>
          </cell>
          <cell r="G162">
            <v>2005</v>
          </cell>
          <cell r="H162">
            <v>2004</v>
          </cell>
          <cell r="I162">
            <v>2004</v>
          </cell>
        </row>
        <row r="163">
          <cell r="B163" t="str">
            <v xml:space="preserve">Cash and balances with central banks </v>
          </cell>
          <cell r="E163" t="str">
            <v xml:space="preserve"> </v>
          </cell>
          <cell r="G163" t="str">
            <v xml:space="preserve"> </v>
          </cell>
        </row>
        <row r="164">
          <cell r="B164" t="str">
            <v>Treasury bills and other eligible bills</v>
          </cell>
        </row>
        <row r="165">
          <cell r="B165" t="str">
            <v>Loans and receivables to credit institutions</v>
          </cell>
          <cell r="F165">
            <v>5</v>
          </cell>
        </row>
        <row r="166">
          <cell r="B166" t="str">
            <v>Loans and receivables to the public</v>
          </cell>
          <cell r="F166">
            <v>5</v>
          </cell>
        </row>
        <row r="167">
          <cell r="B167" t="str">
            <v>Reinsurance recoverables</v>
          </cell>
        </row>
        <row r="168">
          <cell r="B168" t="str">
            <v>Interest-bearing securities</v>
          </cell>
        </row>
        <row r="169">
          <cell r="B169" t="str">
            <v xml:space="preserve">Shares </v>
          </cell>
        </row>
        <row r="170">
          <cell r="B170" t="str">
            <v>Financial assets, customer bearing the risk*</v>
          </cell>
          <cell r="F170" t="str">
            <v xml:space="preserve"> </v>
          </cell>
        </row>
        <row r="171">
          <cell r="B171" t="str">
            <v xml:space="preserve">Derivatives </v>
          </cell>
          <cell r="F171">
            <v>6</v>
          </cell>
        </row>
        <row r="172">
          <cell r="B172" t="str">
            <v>Fair value changes of the hedged item in portfolio hedge of interest rate risk</v>
          </cell>
        </row>
        <row r="173">
          <cell r="B173" t="str">
            <v>Shares in associated undertakings</v>
          </cell>
        </row>
        <row r="174">
          <cell r="B174" t="str">
            <v>Intangible assets</v>
          </cell>
        </row>
        <row r="175">
          <cell r="B175" t="str">
            <v>Tangible assets</v>
          </cell>
        </row>
        <row r="176">
          <cell r="B176" t="str">
            <v>Investment property</v>
          </cell>
        </row>
        <row r="177">
          <cell r="B177" t="str">
            <v>Deferred tax assets</v>
          </cell>
        </row>
        <row r="178">
          <cell r="B178" t="str">
            <v>Retirement benefit assets</v>
          </cell>
        </row>
        <row r="179">
          <cell r="B179" t="str">
            <v>Prepaid expenses and accrued income</v>
          </cell>
        </row>
        <row r="180">
          <cell r="B180" t="str">
            <v>Other assets</v>
          </cell>
        </row>
        <row r="181">
          <cell r="B181" t="str">
            <v>Total assets</v>
          </cell>
          <cell r="G181">
            <v>0</v>
          </cell>
          <cell r="H181">
            <v>0</v>
          </cell>
          <cell r="I181">
            <v>0</v>
          </cell>
        </row>
        <row r="183">
          <cell r="B183" t="str">
            <v>* Including assets in Life insurance</v>
          </cell>
        </row>
        <row r="185">
          <cell r="B185" t="str">
            <v>Liabilities, EURm</v>
          </cell>
        </row>
        <row r="186">
          <cell r="B186" t="str">
            <v>Deposits by credit institutions</v>
          </cell>
        </row>
        <row r="187">
          <cell r="B187" t="str">
            <v>Deposits and borrowings from the public</v>
          </cell>
        </row>
        <row r="188">
          <cell r="B188" t="str">
            <v>Liabilities to policyholders</v>
          </cell>
        </row>
        <row r="189">
          <cell r="B189" t="str">
            <v xml:space="preserve">  - Financial contracts</v>
          </cell>
        </row>
        <row r="190">
          <cell r="B190" t="str">
            <v xml:space="preserve">  - Insurance contracts</v>
          </cell>
        </row>
        <row r="191">
          <cell r="B191" t="str">
            <v xml:space="preserve">Debt securities in issue </v>
          </cell>
        </row>
        <row r="192">
          <cell r="B192" t="str">
            <v xml:space="preserve">Derivatives </v>
          </cell>
          <cell r="F192">
            <v>6</v>
          </cell>
        </row>
        <row r="193">
          <cell r="B193" t="str">
            <v>Fair value changes of the hedged item in portfolio hedge of interest rate risk</v>
          </cell>
        </row>
        <row r="194">
          <cell r="B194" t="str">
            <v>Current tax liabilities</v>
          </cell>
        </row>
        <row r="195">
          <cell r="B195" t="str">
            <v>Other liabilities</v>
          </cell>
        </row>
        <row r="196">
          <cell r="B196" t="str">
            <v>Accrued expenses and prepaid income</v>
          </cell>
        </row>
        <row r="197">
          <cell r="B197" t="str">
            <v>Deferred tax liabilities</v>
          </cell>
        </row>
        <row r="198">
          <cell r="B198" t="str">
            <v>Provisions</v>
          </cell>
        </row>
        <row r="199">
          <cell r="B199" t="str">
            <v>Retirement benefit obligations</v>
          </cell>
        </row>
        <row r="200">
          <cell r="B200" t="str">
            <v>Subordinated liabilities</v>
          </cell>
        </row>
        <row r="201">
          <cell r="B201" t="str">
            <v>Total liabilities</v>
          </cell>
        </row>
        <row r="203">
          <cell r="B203" t="str">
            <v>Equity, EURm</v>
          </cell>
        </row>
        <row r="205">
          <cell r="B205" t="str">
            <v>Minority interests</v>
          </cell>
        </row>
        <row r="206">
          <cell r="B206" t="str">
            <v>Revaluation reserves</v>
          </cell>
        </row>
        <row r="208">
          <cell r="B208" t="str">
            <v>Core equity</v>
          </cell>
        </row>
        <row r="209">
          <cell r="B209" t="str">
            <v>Share capital</v>
          </cell>
        </row>
        <row r="210">
          <cell r="B210" t="str">
            <v>Other reserves</v>
          </cell>
        </row>
        <row r="211">
          <cell r="B211" t="str">
            <v>Retained earnings</v>
          </cell>
        </row>
        <row r="212">
          <cell r="B212" t="str">
            <v>Total core equity</v>
          </cell>
        </row>
        <row r="213">
          <cell r="B213" t="str">
            <v>Total liabilities and equity</v>
          </cell>
        </row>
      </sheetData>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cro.Setup"/>
      <sheetName val="Change_log"/>
      <sheetName val="Calculations --&gt;"/>
      <sheetName val="F_32.01"/>
      <sheetName val="F_32.02"/>
      <sheetName val="F_32.03"/>
      <sheetName val="F_33.00"/>
      <sheetName val="F_32.04"/>
      <sheetName val="F_36.01"/>
      <sheetName val="F_36.02"/>
      <sheetName val="34.00"/>
      <sheetName val="34.00 --CCY"/>
      <sheetName val="F_35.00-5006"/>
      <sheetName val="F_35.00-3035"/>
      <sheetName val="F_35.00-2250"/>
      <sheetName val="F_35.00-4026-CC1"/>
      <sheetName val="F_35.00-4026-CC2"/>
      <sheetName val="Data Input --&gt;"/>
      <sheetName val="FINREP_recon"/>
      <sheetName val="FINREP_SmartView"/>
      <sheetName val="Cobo"/>
      <sheetName val="Output_reuse"/>
      <sheetName val="Output_encumbered"/>
      <sheetName val="Re_use_4026OC"/>
      <sheetName val="Output_unenc"/>
      <sheetName val="Cash_received"/>
      <sheetName val="Cash_posted"/>
      <sheetName val="No_ReUse"/>
      <sheetName val="ISIN_data"/>
      <sheetName val="ISIN_eligible"/>
      <sheetName val="Manual Input"/>
      <sheetName val="ICP_sec"/>
      <sheetName val="Output_no_source"/>
      <sheetName val="4026_loans"/>
      <sheetName val="Output_reuse_seclending"/>
      <sheetName val="Other --&gt;"/>
      <sheetName val="AE-MAT_bucket"/>
      <sheetName val="AE_ADV_help"/>
      <sheetName val="Help"/>
      <sheetName val="Sec_lending_BS"/>
      <sheetName val="Sheet3"/>
      <sheetName val="For_PPT"/>
      <sheetName val="Pillar 3 "/>
      <sheetName val="Sheet1"/>
    </sheetNames>
    <sheetDataSet>
      <sheetData sheetId="0">
        <row r="5">
          <cell r="D5" t="str">
            <v>Group_EUR</v>
          </cell>
        </row>
        <row r="7">
          <cell r="D7">
            <v>43373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5">
          <cell r="G155">
            <v>1.0249999999999999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AH2">
            <v>2018</v>
          </cell>
          <cell r="AI2" t="str">
            <v>Sep</v>
          </cell>
          <cell r="AJ2" t="str">
            <v>CRRGroupSEK.CRRPropGroup</v>
          </cell>
          <cell r="AK2" t="str">
            <v>EUR</v>
          </cell>
        </row>
        <row r="3">
          <cell r="AM3" t="str">
            <v>EUR</v>
          </cell>
          <cell r="AN3">
            <v>1</v>
          </cell>
        </row>
        <row r="4">
          <cell r="AM4" t="str">
            <v>NOK</v>
          </cell>
          <cell r="AN4">
            <v>9.4664999999999999</v>
          </cell>
        </row>
        <row r="5">
          <cell r="AM5" t="str">
            <v>SEK</v>
          </cell>
          <cell r="AN5">
            <v>10.308999999999999</v>
          </cell>
        </row>
        <row r="6">
          <cell r="AM6" t="str">
            <v>DKK</v>
          </cell>
          <cell r="AN6">
            <v>7.4564000000000004</v>
          </cell>
        </row>
      </sheetData>
      <sheetData sheetId="39"/>
      <sheetData sheetId="40"/>
      <sheetData sheetId="41"/>
      <sheetData sheetId="42"/>
      <sheetData sheetId="43"/>
      <sheetData sheetId="44"/>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Macro.Setup"/>
      <sheetName val="Change_log"/>
      <sheetName val="Calculations --&gt;"/>
      <sheetName val="F_32.01"/>
      <sheetName val="F_32.02"/>
      <sheetName val="F_32.03"/>
      <sheetName val="F_33.00"/>
      <sheetName val="F_32.04"/>
      <sheetName val="F_36.01"/>
      <sheetName val="F_36.02"/>
      <sheetName val="34.00"/>
      <sheetName val="34.00 --CCY"/>
      <sheetName val="F_35.00-5006"/>
      <sheetName val="F_35.00-3035"/>
      <sheetName val="F_35.00-2250"/>
      <sheetName val="F_35.00-4026-CC1"/>
      <sheetName val="F_35.00-4026-CC2"/>
      <sheetName val="Data Input --&gt;"/>
      <sheetName val="FINREP_recon"/>
      <sheetName val="FINREP_SmartView"/>
      <sheetName val="Cobo"/>
      <sheetName val="Output_reuse"/>
      <sheetName val="Output_encumbered"/>
      <sheetName val="Re_use_4026OC"/>
      <sheetName val="Output_unenc"/>
      <sheetName val="Cash_received"/>
      <sheetName val="Cash_posted"/>
      <sheetName val="No_ReUse"/>
      <sheetName val="ISIN_data"/>
      <sheetName val="ISIN_eligible"/>
      <sheetName val="Manual Input"/>
      <sheetName val="ICP_sec"/>
      <sheetName val="Output_no_source"/>
      <sheetName val="4026_loans"/>
      <sheetName val="Output_reuse_seclending"/>
      <sheetName val="Other --&gt;"/>
      <sheetName val="AE-MAT_bucket"/>
      <sheetName val="AE_ADV_help"/>
      <sheetName val="Help"/>
      <sheetName val="Sec_lending_BS"/>
      <sheetName val="Sheet3"/>
      <sheetName val="For_PPT"/>
      <sheetName val="Pillar 3 "/>
      <sheetName val="Sheet1"/>
    </sheetNames>
    <sheetDataSet>
      <sheetData sheetId="0">
        <row r="5">
          <cell r="D5" t="str">
            <v>Group_EUR</v>
          </cell>
        </row>
        <row r="7">
          <cell r="D7">
            <v>43373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ow r="155">
          <cell r="G155">
            <v>1.0249999999999999</v>
          </cell>
        </row>
      </sheetData>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ow r="2">
          <cell r="AH2">
            <v>2018</v>
          </cell>
          <cell r="AI2" t="str">
            <v>Sep</v>
          </cell>
          <cell r="AJ2" t="str">
            <v>CRRGroupSEK.CRRPropGroup</v>
          </cell>
          <cell r="AK2" t="str">
            <v>EUR</v>
          </cell>
        </row>
        <row r="3">
          <cell r="AM3" t="str">
            <v>EUR</v>
          </cell>
          <cell r="AN3">
            <v>1</v>
          </cell>
        </row>
        <row r="4">
          <cell r="AM4" t="str">
            <v>NOK</v>
          </cell>
          <cell r="AN4">
            <v>9.4664999999999999</v>
          </cell>
        </row>
        <row r="5">
          <cell r="AM5" t="str">
            <v>SEK</v>
          </cell>
          <cell r="AN5">
            <v>10.308999999999999</v>
          </cell>
        </row>
        <row r="6">
          <cell r="AM6" t="str">
            <v>DKK</v>
          </cell>
          <cell r="AN6">
            <v>7.4564000000000004</v>
          </cell>
        </row>
      </sheetData>
      <sheetData sheetId="39"/>
      <sheetData sheetId="40"/>
      <sheetData sheetId="41"/>
      <sheetData sheetId="42"/>
      <sheetData sheetId="43"/>
      <sheetData sheetId="44"/>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ExRepositorySheet"/>
      <sheetName val="CA1 - Own funds"/>
      <sheetName val="CA2 - Own funds Requirement"/>
      <sheetName val="CA3 - Capital Ratios  "/>
      <sheetName val="CA4 - Memorandum Items"/>
      <sheetName val="CA5.1 - Transitional Provisions"/>
      <sheetName val="CA5.1 - Transitional NonNorway"/>
      <sheetName val="CA5.1 - Transitional Norway"/>
      <sheetName val="CA5.2-Grandfathered Norway"/>
      <sheetName val="CA5.2-Grandfathered NonNorway"/>
      <sheetName val="CA5.2-Grandfathered Instruments"/>
      <sheetName val="MKR_SA_FX"/>
      <sheetName val="FQ_OF_CA1_12_01"/>
      <sheetName val="FQ_OF_CA2_13_01"/>
      <sheetName val="FQ_OF_CA3_14_01"/>
      <sheetName val="FQ_OF_CA4_15_01"/>
      <sheetName val="FQ_OF_SA_IRB_01"/>
      <sheetName val="FQ_OF_CA5_16_01"/>
      <sheetName val="FQ_OF_AP_01"/>
      <sheetName val="FQ_OF_CA"/>
      <sheetName val="FQ_MKR_SA_FX_1"/>
      <sheetName val="FQ_MKR_SA_FX_2"/>
      <sheetName val="FQ_MKR_SA_FX_03"/>
      <sheetName val="FQ_CF_001"/>
      <sheetName val="FQ_CF_MKR_001"/>
      <sheetName val="FQ_OF_LEA_01_01"/>
      <sheetName val="Agu"/>
    </sheetNames>
    <sheetDataSet>
      <sheetData sheetId="0"/>
      <sheetData sheetId="1">
        <row r="5">
          <cell r="E5">
            <v>29936601.530890003</v>
          </cell>
        </row>
      </sheetData>
      <sheetData sheetId="2">
        <row r="5">
          <cell r="E5">
            <v>152547335.91523394</v>
          </cell>
        </row>
      </sheetData>
      <sheetData sheetId="3"/>
      <sheetData sheetId="4">
        <row r="8">
          <cell r="E8">
            <v>6969.1336900000006</v>
          </cell>
        </row>
      </sheetData>
      <sheetData sheetId="5">
        <row r="8">
          <cell r="E8">
            <v>0</v>
          </cell>
        </row>
      </sheetData>
      <sheetData sheetId="6">
        <row r="7">
          <cell r="B7" t="str">
            <v>010</v>
          </cell>
        </row>
      </sheetData>
      <sheetData sheetId="7"/>
      <sheetData sheetId="8"/>
      <sheetData sheetId="9"/>
      <sheetData sheetId="10">
        <row r="6">
          <cell r="J6">
            <v>0</v>
          </cell>
        </row>
      </sheetData>
      <sheetData sheetId="11">
        <row r="12">
          <cell r="R12">
            <v>157808.42801328</v>
          </cell>
        </row>
      </sheetData>
      <sheetData sheetId="12">
        <row r="1">
          <cell r="B1" t="str">
            <v>09.2014</v>
          </cell>
        </row>
      </sheetData>
      <sheetData sheetId="13">
        <row r="2">
          <cell r="B2" t="str">
            <v>5000GROUP</v>
          </cell>
        </row>
      </sheetData>
      <sheetData sheetId="14">
        <row r="22">
          <cell r="C22">
            <v>0</v>
          </cell>
        </row>
      </sheetData>
      <sheetData sheetId="15">
        <row r="22">
          <cell r="C22">
            <v>101711</v>
          </cell>
        </row>
      </sheetData>
      <sheetData sheetId="16">
        <row r="21">
          <cell r="B21">
            <v>425865922.01082999</v>
          </cell>
        </row>
      </sheetData>
      <sheetData sheetId="17">
        <row r="22">
          <cell r="C22">
            <v>0</v>
          </cell>
        </row>
      </sheetData>
      <sheetData sheetId="18">
        <row r="24">
          <cell r="B24">
            <v>0</v>
          </cell>
        </row>
      </sheetData>
      <sheetData sheetId="19"/>
      <sheetData sheetId="20"/>
      <sheetData sheetId="21"/>
      <sheetData sheetId="22"/>
      <sheetData sheetId="23"/>
      <sheetData sheetId="24"/>
      <sheetData sheetId="25">
        <row r="22">
          <cell r="F22">
            <v>0</v>
          </cell>
        </row>
      </sheetData>
      <sheetData sheetId="2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PRESPGAC"/>
      <sheetName val="IPGAC"/>
      <sheetName val="Work Sheet"/>
      <sheetName val="TMG FIGURES"/>
      <sheetName val="PC 8MCO"/>
      <sheetName val="Enclosure A"/>
      <sheetName val="Enclosure B"/>
      <sheetName val="Summary1"/>
      <sheetName val="Summary2"/>
      <sheetName val="HFL"/>
      <sheetName val="HFL adj"/>
      <sheetName val="Man 6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DefCap"/>
      <sheetName val="DefCapTier1"/>
      <sheetName val="DefCapTier23"/>
      <sheetName val="DefCapCalc"/>
      <sheetName val="DefCapCalcCOREP"/>
      <sheetName val="Leverage ratio"/>
      <sheetName val="Liquidity"/>
      <sheetName val="TB"/>
      <sheetName val="CCR"/>
      <sheetName val="CCR memo"/>
      <sheetName val="Securitisation"/>
      <sheetName val="OpRisk"/>
      <sheetName val="Smoothing MRC"/>
      <sheetName val="TB securitisation"/>
      <sheetName val="TB correlation trading"/>
      <sheetName val="TB securitisation LSS"/>
      <sheetName val="TB correlation trading LSS"/>
      <sheetName val="TB securitisation wide"/>
      <sheetName val="TB correlation trading wide"/>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row r="42">
          <cell r="C42">
            <v>1</v>
          </cell>
        </row>
        <row r="43">
          <cell r="C43">
            <v>2</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öttöpohja"/>
    </sheetNames>
    <sheetDataSet>
      <sheetData sheetId="0" refreshError="1">
        <row r="2">
          <cell r="U2">
            <v>97</v>
          </cell>
        </row>
        <row r="4">
          <cell r="F4">
            <v>9</v>
          </cell>
        </row>
      </sheetData>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Input sheet"/>
      <sheetName val="Waterfall REA"/>
      <sheetName val="Waterfall CET1% excl."/>
      <sheetName val="Waterfall CET1%"/>
      <sheetName val="REA Summary"/>
      <sheetName val="I01"/>
      <sheetName val="I02"/>
      <sheetName val="I03"/>
      <sheetName val="I04"/>
      <sheetName val="CCR"/>
      <sheetName val="I06&amp;I07&amp;SA&amp;CVA"/>
      <sheetName val="Data Quality check"/>
    </sheetNames>
    <sheetDataSet>
      <sheetData sheetId="0"/>
      <sheetData sheetId="1">
        <row r="7">
          <cell r="E7" t="str">
            <v>Q1 2018</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_com.sap.ip.bi.xl.hiddensheet"/>
      <sheetName val="Input sheet"/>
      <sheetName val="Waterfall REA"/>
      <sheetName val="Waterfall CET1% excl."/>
      <sheetName val="Waterfall CET1%"/>
      <sheetName val="REA Summary"/>
      <sheetName val="I01"/>
      <sheetName val="I02"/>
      <sheetName val="I03"/>
      <sheetName val="I04"/>
      <sheetName val="CCR"/>
      <sheetName val="I06&amp;I07&amp;SA&amp;CVA"/>
      <sheetName val="Data Quality check"/>
    </sheetNames>
    <sheetDataSet>
      <sheetData sheetId="0"/>
      <sheetData sheetId="1">
        <row r="7">
          <cell r="E7" t="str">
            <v>Q1 2018</v>
          </cell>
        </row>
      </sheetData>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chedule 8010"/>
      <sheetName val="Schedule 8015"/>
      <sheetName val="Schedule 8025"/>
      <sheetName val="Schedule 8030"/>
      <sheetName val="Schedule 8020"/>
    </sheetNames>
    <sheetDataSet>
      <sheetData sheetId="0" refreshError="1">
        <row r="82">
          <cell r="T82">
            <v>1</v>
          </cell>
          <cell r="U82" t="str">
            <v>Q3 2002</v>
          </cell>
        </row>
        <row r="83">
          <cell r="T83">
            <v>2</v>
          </cell>
          <cell r="U83" t="str">
            <v>Q4 2002</v>
          </cell>
        </row>
        <row r="84">
          <cell r="T84">
            <v>3</v>
          </cell>
          <cell r="U84" t="str">
            <v>Q1 2003</v>
          </cell>
        </row>
        <row r="85">
          <cell r="T85">
            <v>4</v>
          </cell>
          <cell r="U85" t="str">
            <v>Q2 2003</v>
          </cell>
        </row>
        <row r="86">
          <cell r="T86">
            <v>5</v>
          </cell>
          <cell r="U86" t="str">
            <v>Q3 2003</v>
          </cell>
        </row>
        <row r="96">
          <cell r="R96" t="str">
            <v>c</v>
          </cell>
          <cell r="S96" t="str">
            <v>Actual</v>
          </cell>
        </row>
        <row r="97">
          <cell r="R97" t="str">
            <v>d</v>
          </cell>
          <cell r="S97" t="str">
            <v>Budget</v>
          </cell>
        </row>
        <row r="98">
          <cell r="R98" t="str">
            <v>r</v>
          </cell>
          <cell r="S98" t="str">
            <v>Rolling ff</v>
          </cell>
        </row>
      </sheetData>
      <sheetData sheetId="1" refreshError="1"/>
      <sheetData sheetId="2" refreshError="1"/>
      <sheetData sheetId="3" refreshError="1"/>
      <sheetData sheetId="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mlet oversigt 31.03.2003"/>
      <sheetName val="Dansk 31.03.2003"/>
      <sheetName val="Norsk 31.03.2003"/>
      <sheetName val="Finsk 31.03.2003"/>
      <sheetName val="Svensk 31.03.2003"/>
      <sheetName val="Other 31.03.2003"/>
    </sheetNames>
    <sheetDataSet>
      <sheetData sheetId="0"/>
      <sheetData sheetId="1"/>
      <sheetData sheetId="2"/>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
      <sheetName val="Cover sheet"/>
      <sheetName val="Charts"/>
      <sheetName val="Summary"/>
      <sheetName val="P&amp;L"/>
      <sheetName val="BS"/>
      <sheetName val="P&amp;L Evol."/>
      <sheetName val="Chart data"/>
      <sheetName val="Budget PL"/>
      <sheetName val="Budget BS"/>
      <sheetName val="Last year PL"/>
      <sheetName val="Last year BS"/>
    </sheetNames>
    <sheetDataSet>
      <sheetData sheetId="0" refreshError="1">
        <row r="5">
          <cell r="C5">
            <v>3</v>
          </cell>
        </row>
      </sheetData>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Reconciliation"/>
      <sheetName val="Overvie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Scope"/>
    </sheetNames>
    <sheetDataSet>
      <sheetData sheetId="0"/>
      <sheetData sheetId="1"/>
      <sheetData sheetId="2">
        <row r="1">
          <cell r="AR1" t="str">
            <v>Done</v>
          </cell>
        </row>
        <row r="2">
          <cell r="AR2" t="str">
            <v>Ongoing</v>
          </cell>
        </row>
        <row r="3">
          <cell r="AR3" t="str">
            <v>Not started</v>
          </cell>
        </row>
      </sheetData>
      <sheetData sheetId="3"/>
      <sheetData sheetId="4"/>
      <sheetData sheetId="5"/>
      <sheetData sheetId="6"/>
      <sheetData sheetId="7"/>
      <sheetData sheetId="8"/>
      <sheetData sheetId="9"/>
      <sheetData sheetId="10"/>
      <sheetData sheetId="11"/>
      <sheetData sheetId="12"/>
      <sheetData sheetId="13"/>
      <sheetData sheetId="14">
        <row r="14">
          <cell r="C14">
            <v>90370.052743389999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Reconciliation"/>
      <sheetName val="Overvie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Scope"/>
    </sheetNames>
    <sheetDataSet>
      <sheetData sheetId="0"/>
      <sheetData sheetId="1"/>
      <sheetData sheetId="2">
        <row r="1">
          <cell r="AR1" t="str">
            <v>Done</v>
          </cell>
        </row>
        <row r="2">
          <cell r="AR2" t="str">
            <v>Ongoing</v>
          </cell>
        </row>
        <row r="3">
          <cell r="AR3" t="str">
            <v>Not started</v>
          </cell>
        </row>
      </sheetData>
      <sheetData sheetId="3"/>
      <sheetData sheetId="4"/>
      <sheetData sheetId="5"/>
      <sheetData sheetId="6"/>
      <sheetData sheetId="7"/>
      <sheetData sheetId="8"/>
      <sheetData sheetId="9"/>
      <sheetData sheetId="10"/>
      <sheetData sheetId="11"/>
      <sheetData sheetId="12"/>
      <sheetData sheetId="13"/>
      <sheetData sheetId="14">
        <row r="14">
          <cell r="C14">
            <v>90370.052743389999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F35"/>
      <sheetName val="Processing"/>
      <sheetName val="NK.Assets"/>
      <sheetName val="NK.Liab"/>
      <sheetName val="NK.OC"/>
      <sheetName val="SQL.CoverPool"/>
      <sheetName val="SQL.CoverPool.LIQ"/>
      <sheetName val="TRC"/>
      <sheetName val="Nominal_Match"/>
      <sheetName val="CB Programme Overview_SE"/>
      <sheetName val="CB Programme Overview_NO"/>
      <sheetName val="CB Programme Overview_FI"/>
      <sheetName val="Nominal_Match_SE"/>
      <sheetName val="Nominal_Match_NO"/>
      <sheetName val="Nominal_Match_FI"/>
      <sheetName val="NK.CC.Mapping"/>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9">
          <cell r="B29">
            <v>43190</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F_32.01"/>
      <sheetName val="F_32.02"/>
      <sheetName val="F_32.03"/>
      <sheetName val="F_32.04"/>
      <sheetName val="F_33.00"/>
      <sheetName val="F_34.00"/>
      <sheetName val="F_34.00Invisible"/>
      <sheetName val="F_34.00--EUR"/>
      <sheetName val="F_34.00--GBP"/>
      <sheetName val="F_34.00--SEK"/>
      <sheetName val="F_34.00--USD"/>
      <sheetName val="F_34.00--DKK"/>
      <sheetName val="F_35.00--1"/>
      <sheetName val="F_35.00--2"/>
      <sheetName val="F_35.00--3"/>
      <sheetName val="F_35.00--4"/>
      <sheetName val="F_35.00--5"/>
      <sheetName val="F_35.00Invisible"/>
      <sheetName val="F_36.01"/>
      <sheetName val="F_36.02"/>
    </sheetNames>
    <sheetDataSet>
      <sheetData sheetId="0">
        <row r="2">
          <cell r="A2" t="str">
            <v>true</v>
          </cell>
        </row>
        <row r="3">
          <cell r="A3" t="str">
            <v>false</v>
          </cell>
        </row>
        <row r="5">
          <cell r="A5" t="str">
            <v>a - Primary asset class specified in Art 129.1 (a)</v>
          </cell>
        </row>
        <row r="6">
          <cell r="A6" t="str">
            <v>b - Primary asset class specified in Art 129.1 (b)</v>
          </cell>
        </row>
        <row r="7">
          <cell r="A7" t="str">
            <v>c - Primary asset class specified in Art 129.1 (c)</v>
          </cell>
        </row>
        <row r="8">
          <cell r="A8" t="str">
            <v>d - Primary asset class specified in Art 129.1 (d)</v>
          </cell>
        </row>
        <row r="9">
          <cell r="A9" t="str">
            <v>e - Primary asset class specified in Art 129.1 (e)</v>
          </cell>
        </row>
        <row r="10">
          <cell r="A10" t="str">
            <v>f - Primary asset class specified in Art 129.1 (f)</v>
          </cell>
        </row>
        <row r="11">
          <cell r="A11" t="str">
            <v>g - Primary asset class specified in Art 129.1 (g)</v>
          </cell>
        </row>
        <row r="12">
          <cell r="A12" t="str">
            <v>h - Primary asset class not specified in Art 129.1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emplate.F35"/>
      <sheetName val="Processing"/>
      <sheetName val="NK.Assets"/>
      <sheetName val="NK.Liab"/>
      <sheetName val="NK.OC"/>
      <sheetName val="SQL.CoverPool"/>
      <sheetName val="SQL.CoverPool.LIQ"/>
      <sheetName val="TRC"/>
      <sheetName val="Nominal_Match"/>
      <sheetName val="CB Programme Overview_SE"/>
      <sheetName val="CB Programme Overview_NO"/>
      <sheetName val="CB Programme Overview_FI"/>
      <sheetName val="Nominal_Match_SE"/>
      <sheetName val="Nominal_Match_NO"/>
      <sheetName val="Nominal_Match_FI"/>
      <sheetName val="NK.CC.Mapping"/>
      <sheetName val="Re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ow r="29">
          <cell r="B29">
            <v>43190</v>
          </cell>
        </row>
      </sheetData>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us"/>
      <sheetName val="Reconciliation"/>
      <sheetName val="Overview"/>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31"/>
      <sheetName val="32"/>
      <sheetName val="33"/>
      <sheetName val="34"/>
      <sheetName val="35"/>
      <sheetName val="36"/>
      <sheetName val="37"/>
      <sheetName val="Scope"/>
    </sheetNames>
    <sheetDataSet>
      <sheetData sheetId="0"/>
      <sheetData sheetId="1"/>
      <sheetData sheetId="2">
        <row r="1">
          <cell r="AR1" t="str">
            <v>Done</v>
          </cell>
        </row>
        <row r="2">
          <cell r="AR2" t="str">
            <v>Ongoing</v>
          </cell>
        </row>
        <row r="3">
          <cell r="AR3" t="str">
            <v>Not started</v>
          </cell>
        </row>
      </sheetData>
      <sheetData sheetId="3"/>
      <sheetData sheetId="4"/>
      <sheetData sheetId="5"/>
      <sheetData sheetId="6"/>
      <sheetData sheetId="7"/>
      <sheetData sheetId="8"/>
      <sheetData sheetId="9"/>
      <sheetData sheetId="10"/>
      <sheetData sheetId="11"/>
      <sheetData sheetId="12"/>
      <sheetData sheetId="13"/>
      <sheetData sheetId="14">
        <row r="14">
          <cell r="C14">
            <v>90370.052743389999</v>
          </cell>
        </row>
      </sheetData>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
      <sheetName val="_Settings"/>
      <sheetName val="_Export"/>
      <sheetName val="_Header"/>
      <sheetName val="_EntityMembers"/>
      <sheetName val="_CompanyCodes"/>
      <sheetName val="Changes"/>
      <sheetName val="Terminology"/>
      <sheetName val="Monthly Finance"/>
      <sheetName val="M01a"/>
      <sheetName val="M01b"/>
      <sheetName val="M01c"/>
      <sheetName val="M01d"/>
      <sheetName val="M LineDetail PL"/>
      <sheetName val="M09"/>
      <sheetName val="M19"/>
      <sheetName val="M23"/>
      <sheetName val="M24"/>
      <sheetName val="M42a"/>
      <sheetName val="M42b"/>
      <sheetName val="Quarterly Finance"/>
      <sheetName val="Q LineDetailBS"/>
      <sheetName val="Q05"/>
      <sheetName val="Q14"/>
      <sheetName val="Q20_23_24"/>
      <sheetName val="Q21"/>
      <sheetName val="Q26a"/>
      <sheetName val="Q26b"/>
      <sheetName val="Q27a"/>
      <sheetName val="Q27b"/>
      <sheetName val="Q43"/>
      <sheetName val="Q44"/>
      <sheetName val="Q45"/>
      <sheetName val="Q46"/>
      <sheetName val="Q48a"/>
      <sheetName val="Q48b"/>
      <sheetName val="Q53"/>
      <sheetName val="Quarterly Credit"/>
      <sheetName val="Q12"/>
      <sheetName val="Q17"/>
    </sheetNames>
    <sheetDataSet>
      <sheetData sheetId="0"/>
      <sheetData sheetId="1" refreshError="1">
        <row r="4">
          <cell r="B4"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eetName val="F_32.01"/>
      <sheetName val="F_32.02"/>
      <sheetName val="F_32.03"/>
      <sheetName val="F_32.04"/>
      <sheetName val="F_33.00"/>
      <sheetName val="F_34.00"/>
      <sheetName val="F_34.00Invisible"/>
      <sheetName val="F_34.00--EUR"/>
      <sheetName val="F_34.00--GBP"/>
      <sheetName val="F_34.00--SEK"/>
      <sheetName val="F_34.00--USD"/>
      <sheetName val="F_34.00--DKK"/>
      <sheetName val="F_35.00--1"/>
      <sheetName val="F_35.00--2"/>
      <sheetName val="F_35.00--3"/>
      <sheetName val="F_35.00--4"/>
      <sheetName val="F_35.00--5"/>
      <sheetName val="F_35.00Invisible"/>
      <sheetName val="F_36.01"/>
      <sheetName val="F_36.02"/>
    </sheetNames>
    <sheetDataSet>
      <sheetData sheetId="0">
        <row r="2">
          <cell r="A2" t="str">
            <v>true</v>
          </cell>
        </row>
        <row r="3">
          <cell r="A3" t="str">
            <v>false</v>
          </cell>
        </row>
        <row r="5">
          <cell r="A5" t="str">
            <v>a - Primary asset class specified in Art 129.1 (a)</v>
          </cell>
        </row>
        <row r="6">
          <cell r="A6" t="str">
            <v>b - Primary asset class specified in Art 129.1 (b)</v>
          </cell>
        </row>
        <row r="7">
          <cell r="A7" t="str">
            <v>c - Primary asset class specified in Art 129.1 (c)</v>
          </cell>
        </row>
        <row r="8">
          <cell r="A8" t="str">
            <v>d - Primary asset class specified in Art 129.1 (d)</v>
          </cell>
        </row>
        <row r="9">
          <cell r="A9" t="str">
            <v>e - Primary asset class specified in Art 129.1 (e)</v>
          </cell>
        </row>
        <row r="10">
          <cell r="A10" t="str">
            <v>f - Primary asset class specified in Art 129.1 (f)</v>
          </cell>
        </row>
        <row r="11">
          <cell r="A11" t="str">
            <v>g - Primary asset class specified in Art 129.1 (g)</v>
          </cell>
        </row>
        <row r="12">
          <cell r="A12" t="str">
            <v>h - Primary asset class not specified in Art 129.1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2)"/>
      <sheetName val="General Info"/>
      <sheetName val="DefCapB3"/>
      <sheetName val="DefCapB3-MI"/>
      <sheetName val="Leverage Ratio"/>
      <sheetName val="LCR"/>
      <sheetName val="NSFR"/>
      <sheetName val="Check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
      <sheetName val="IRC"/>
      <sheetName val="Securitisations"/>
      <sheetName val="Correlation trading portf"/>
      <sheetName val="Securitisations LSS"/>
      <sheetName val="Correlation trading portf LSS"/>
      <sheetName val="Securitisations wide"/>
      <sheetName val="Correlation trading portf wide "/>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C32" t="str">
            <v>Basel I</v>
          </cell>
        </row>
        <row r="33">
          <cell r="C33" t="str">
            <v>Basel II</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4 mån TOT, res"/>
      <sheetName val="14 mån SE, res"/>
      <sheetName val="14 mån FI, res"/>
      <sheetName val="14 mån SE, kostn"/>
      <sheetName val="14 mån FI, kostn(SEK)"/>
      <sheetName val="Förändringar"/>
      <sheetName val="Personal"/>
      <sheetName val="Nycklar"/>
      <sheetName val="Budget 1998, T-FOND"/>
      <sheetName val="Budget 1998, AffO TOTAL"/>
      <sheetName val="Stig Nordek"/>
      <sheetName val="Budget 1998, KONCERN"/>
      <sheetName val="Löner"/>
      <sheetName val="Budget 1998, sales"/>
      <sheetName val="Budget 1998, Förvaltning"/>
      <sheetName val="Budget 1998, Admin"/>
      <sheetName val="Budget 1998, Central F"/>
      <sheetName val="Investeringar -98"/>
      <sheetName val="TAB-98"/>
      <sheetName val="Budget 1998, OH Affo (PE+PS)"/>
      <sheetName val="Driftsres"/>
      <sheetName val="Nyckeltal"/>
      <sheetName val="Nyckeltal (D)"/>
      <sheetName val="Int-stuktur"/>
      <sheetName val="Konto koncern"/>
      <sheetName val="Antaganden-98"/>
      <sheetName val="TMS2000"/>
      <sheetName val="Bilar"/>
      <sheetName val="Försäkringar"/>
      <sheetName val="Lokalhyra "/>
      <sheetName val="Ledning"/>
      <sheetName val="Styrelser"/>
      <sheetName val="Revision"/>
      <sheetName val="Räntenetto"/>
      <sheetName val="M&amp;I,T-FOND"/>
      <sheetName val="M&amp;I, T-KAP"/>
      <sheetName val="M&amp;I, TA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row r="3">
          <cell r="A3" t="str">
            <v>Bolag</v>
          </cell>
          <cell r="B3" t="str">
            <v>Konto</v>
          </cell>
          <cell r="C3" t="str">
            <v>Namn</v>
          </cell>
          <cell r="D3">
            <v>1</v>
          </cell>
          <cell r="E3">
            <v>2</v>
          </cell>
          <cell r="F3">
            <v>3</v>
          </cell>
          <cell r="G3">
            <v>4</v>
          </cell>
          <cell r="H3">
            <v>5</v>
          </cell>
          <cell r="I3">
            <v>6</v>
          </cell>
          <cell r="J3">
            <v>7</v>
          </cell>
          <cell r="K3">
            <v>8</v>
          </cell>
          <cell r="L3">
            <v>9</v>
          </cell>
          <cell r="M3">
            <v>10</v>
          </cell>
          <cell r="N3">
            <v>11</v>
          </cell>
          <cell r="O3">
            <v>12</v>
          </cell>
        </row>
        <row r="4">
          <cell r="A4" t="str">
            <v>T-KAP</v>
          </cell>
          <cell r="B4">
            <v>3011</v>
          </cell>
          <cell r="C4" t="str">
            <v>Förvaltningsintäkter, momspl.</v>
          </cell>
          <cell r="D4">
            <v>259.7</v>
          </cell>
          <cell r="E4">
            <v>490</v>
          </cell>
          <cell r="F4">
            <v>7.8</v>
          </cell>
          <cell r="G4">
            <v>3.3</v>
          </cell>
          <cell r="H4">
            <v>42.8</v>
          </cell>
          <cell r="I4">
            <v>56.3</v>
          </cell>
          <cell r="J4">
            <v>969.1</v>
          </cell>
          <cell r="K4">
            <v>0</v>
          </cell>
          <cell r="L4">
            <v>-75</v>
          </cell>
          <cell r="M4">
            <v>0</v>
          </cell>
          <cell r="N4">
            <v>0</v>
          </cell>
          <cell r="O4">
            <v>0</v>
          </cell>
        </row>
        <row r="5">
          <cell r="B5" t="str">
            <v>3011 Totalt</v>
          </cell>
          <cell r="D5">
            <v>259.7</v>
          </cell>
          <cell r="E5">
            <v>490</v>
          </cell>
          <cell r="F5">
            <v>7.8</v>
          </cell>
          <cell r="G5">
            <v>3.3</v>
          </cell>
          <cell r="H5">
            <v>42.8</v>
          </cell>
          <cell r="I5">
            <v>56.3</v>
          </cell>
          <cell r="J5">
            <v>969.1</v>
          </cell>
          <cell r="K5">
            <v>0</v>
          </cell>
          <cell r="L5">
            <v>-75</v>
          </cell>
          <cell r="O5">
            <v>0</v>
          </cell>
        </row>
        <row r="6">
          <cell r="A6" t="str">
            <v>T-KAP</v>
          </cell>
          <cell r="B6">
            <v>3016</v>
          </cell>
          <cell r="C6" t="str">
            <v>CMI Insurance, provisioner</v>
          </cell>
          <cell r="D6">
            <v>0.1</v>
          </cell>
          <cell r="E6">
            <v>0</v>
          </cell>
          <cell r="F6">
            <v>0</v>
          </cell>
          <cell r="G6">
            <v>6.6</v>
          </cell>
          <cell r="H6">
            <v>16.2</v>
          </cell>
          <cell r="I6">
            <v>5</v>
          </cell>
          <cell r="J6">
            <v>0</v>
          </cell>
          <cell r="K6">
            <v>2.8</v>
          </cell>
          <cell r="L6">
            <v>0</v>
          </cell>
          <cell r="M6">
            <v>0</v>
          </cell>
          <cell r="N6">
            <v>0</v>
          </cell>
          <cell r="O6">
            <v>0</v>
          </cell>
        </row>
        <row r="7">
          <cell r="B7" t="str">
            <v>3016 Totalt</v>
          </cell>
          <cell r="D7">
            <v>0.1</v>
          </cell>
          <cell r="E7">
            <v>0</v>
          </cell>
          <cell r="F7">
            <v>0</v>
          </cell>
          <cell r="G7">
            <v>6.6</v>
          </cell>
          <cell r="H7">
            <v>16.2</v>
          </cell>
          <cell r="I7">
            <v>5</v>
          </cell>
          <cell r="J7">
            <v>0</v>
          </cell>
          <cell r="K7">
            <v>2.8</v>
          </cell>
          <cell r="L7">
            <v>0</v>
          </cell>
          <cell r="O7">
            <v>0</v>
          </cell>
        </row>
        <row r="8">
          <cell r="A8" t="str">
            <v>T-KAP</v>
          </cell>
          <cell r="B8">
            <v>3017</v>
          </cell>
          <cell r="C8" t="str">
            <v>Lombard, provisioner</v>
          </cell>
          <cell r="D8">
            <v>60.5</v>
          </cell>
          <cell r="E8">
            <v>21.1</v>
          </cell>
          <cell r="F8">
            <v>37.4</v>
          </cell>
          <cell r="G8">
            <v>37.5</v>
          </cell>
          <cell r="H8">
            <v>69.400000000000006</v>
          </cell>
          <cell r="I8">
            <v>37.700000000000003</v>
          </cell>
          <cell r="J8">
            <v>38.4</v>
          </cell>
          <cell r="K8">
            <v>69.099999999999994</v>
          </cell>
          <cell r="L8">
            <v>37.9</v>
          </cell>
          <cell r="M8">
            <v>0</v>
          </cell>
          <cell r="N8">
            <v>0</v>
          </cell>
          <cell r="O8">
            <v>0</v>
          </cell>
        </row>
        <row r="9">
          <cell r="B9" t="str">
            <v>3017 Totalt</v>
          </cell>
          <cell r="D9">
            <v>60.5</v>
          </cell>
          <cell r="E9">
            <v>21.1</v>
          </cell>
          <cell r="F9">
            <v>37.4</v>
          </cell>
          <cell r="G9">
            <v>37.5</v>
          </cell>
          <cell r="H9">
            <v>69.400000000000006</v>
          </cell>
          <cell r="I9">
            <v>37.700000000000003</v>
          </cell>
          <cell r="J9">
            <v>38.4</v>
          </cell>
          <cell r="K9">
            <v>69.099999999999994</v>
          </cell>
          <cell r="L9">
            <v>37.9</v>
          </cell>
          <cell r="O9">
            <v>0</v>
          </cell>
        </row>
        <row r="10">
          <cell r="A10" t="str">
            <v>T-KAP</v>
          </cell>
          <cell r="B10">
            <v>3018</v>
          </cell>
          <cell r="C10" t="str">
            <v>Merrill Lynch, Börsobligation</v>
          </cell>
          <cell r="D10">
            <v>0</v>
          </cell>
          <cell r="E10">
            <v>0</v>
          </cell>
          <cell r="F10">
            <v>0</v>
          </cell>
          <cell r="G10">
            <v>1215.4000000000001</v>
          </cell>
          <cell r="H10">
            <v>0</v>
          </cell>
          <cell r="I10">
            <v>4490.5</v>
          </cell>
          <cell r="J10">
            <v>0</v>
          </cell>
          <cell r="K10">
            <v>0</v>
          </cell>
          <cell r="L10">
            <v>0</v>
          </cell>
          <cell r="M10">
            <v>0</v>
          </cell>
          <cell r="N10">
            <v>0</v>
          </cell>
          <cell r="O10">
            <v>0</v>
          </cell>
        </row>
        <row r="11">
          <cell r="B11" t="str">
            <v>3018 Totalt</v>
          </cell>
          <cell r="D11">
            <v>0</v>
          </cell>
          <cell r="E11">
            <v>0</v>
          </cell>
          <cell r="F11">
            <v>0</v>
          </cell>
          <cell r="G11">
            <v>1215.4000000000001</v>
          </cell>
          <cell r="H11">
            <v>0</v>
          </cell>
          <cell r="I11">
            <v>4490.5</v>
          </cell>
          <cell r="J11">
            <v>0</v>
          </cell>
          <cell r="K11">
            <v>0</v>
          </cell>
          <cell r="L11">
            <v>0</v>
          </cell>
          <cell r="O11">
            <v>0</v>
          </cell>
        </row>
        <row r="12">
          <cell r="A12" t="str">
            <v>T-KAP</v>
          </cell>
          <cell r="B12">
            <v>3019</v>
          </cell>
          <cell r="C12" t="str">
            <v>Bankers Trust, börsobligation</v>
          </cell>
          <cell r="D12">
            <v>614.5</v>
          </cell>
          <cell r="E12">
            <v>469.8</v>
          </cell>
          <cell r="F12">
            <v>0</v>
          </cell>
          <cell r="G12">
            <v>0</v>
          </cell>
          <cell r="H12">
            <v>0</v>
          </cell>
          <cell r="I12">
            <v>0</v>
          </cell>
          <cell r="J12">
            <v>0</v>
          </cell>
          <cell r="K12">
            <v>0</v>
          </cell>
          <cell r="L12">
            <v>0</v>
          </cell>
          <cell r="M12">
            <v>0</v>
          </cell>
          <cell r="N12">
            <v>0</v>
          </cell>
          <cell r="O12">
            <v>0</v>
          </cell>
        </row>
        <row r="13">
          <cell r="B13" t="str">
            <v>3019 Totalt</v>
          </cell>
          <cell r="D13">
            <v>614.5</v>
          </cell>
          <cell r="E13">
            <v>469.8</v>
          </cell>
          <cell r="F13">
            <v>0</v>
          </cell>
          <cell r="G13">
            <v>0</v>
          </cell>
          <cell r="H13">
            <v>0</v>
          </cell>
          <cell r="I13">
            <v>0</v>
          </cell>
          <cell r="J13">
            <v>0</v>
          </cell>
          <cell r="K13">
            <v>0</v>
          </cell>
          <cell r="L13">
            <v>0</v>
          </cell>
          <cell r="O13">
            <v>0</v>
          </cell>
        </row>
        <row r="14">
          <cell r="A14" t="str">
            <v>TAB</v>
          </cell>
          <cell r="B14">
            <v>3026</v>
          </cell>
          <cell r="C14" t="str">
            <v>Courtage Skandiabanken</v>
          </cell>
          <cell r="D14">
            <v>122.7</v>
          </cell>
          <cell r="E14">
            <v>87.9</v>
          </cell>
          <cell r="F14">
            <v>82.6</v>
          </cell>
          <cell r="G14">
            <v>78.5</v>
          </cell>
          <cell r="H14">
            <v>122.9</v>
          </cell>
          <cell r="I14">
            <v>93.1</v>
          </cell>
          <cell r="J14">
            <v>0</v>
          </cell>
          <cell r="K14">
            <v>126.5</v>
          </cell>
          <cell r="L14">
            <v>72.2</v>
          </cell>
          <cell r="M14">
            <v>0</v>
          </cell>
          <cell r="N14">
            <v>0</v>
          </cell>
          <cell r="O14">
            <v>0</v>
          </cell>
        </row>
        <row r="15">
          <cell r="B15" t="str">
            <v>3026 Totalt</v>
          </cell>
          <cell r="D15">
            <v>122.7</v>
          </cell>
          <cell r="E15">
            <v>87.9</v>
          </cell>
          <cell r="F15">
            <v>82.6</v>
          </cell>
          <cell r="G15">
            <v>78.5</v>
          </cell>
          <cell r="H15">
            <v>122.9</v>
          </cell>
          <cell r="I15">
            <v>93.1</v>
          </cell>
          <cell r="J15">
            <v>0</v>
          </cell>
          <cell r="K15">
            <v>126.5</v>
          </cell>
          <cell r="L15">
            <v>72.2</v>
          </cell>
          <cell r="O15">
            <v>0</v>
          </cell>
        </row>
        <row r="16">
          <cell r="A16" t="str">
            <v>T-FOND</v>
          </cell>
          <cell r="B16">
            <v>3113</v>
          </cell>
          <cell r="C16" t="str">
            <v>Förvaltning Tillväxtfond</v>
          </cell>
          <cell r="D16">
            <v>323.10000000000002</v>
          </cell>
          <cell r="E16">
            <v>362.1</v>
          </cell>
          <cell r="F16">
            <v>388.9</v>
          </cell>
          <cell r="G16">
            <v>425.4</v>
          </cell>
          <cell r="H16">
            <v>449.2</v>
          </cell>
          <cell r="I16">
            <v>450.2</v>
          </cell>
          <cell r="J16">
            <v>468.3</v>
          </cell>
          <cell r="K16">
            <v>479.4</v>
          </cell>
          <cell r="L16">
            <v>535.5</v>
          </cell>
          <cell r="M16">
            <v>0</v>
          </cell>
          <cell r="N16">
            <v>0</v>
          </cell>
          <cell r="O16">
            <v>0</v>
          </cell>
        </row>
        <row r="17">
          <cell r="B17" t="str">
            <v>3113 Totalt</v>
          </cell>
          <cell r="D17">
            <v>323.10000000000002</v>
          </cell>
          <cell r="E17">
            <v>362.1</v>
          </cell>
          <cell r="F17">
            <v>388.9</v>
          </cell>
          <cell r="G17">
            <v>425.4</v>
          </cell>
          <cell r="H17">
            <v>449.2</v>
          </cell>
          <cell r="I17">
            <v>450.2</v>
          </cell>
          <cell r="J17">
            <v>468.3</v>
          </cell>
          <cell r="K17">
            <v>479.4</v>
          </cell>
          <cell r="L17">
            <v>535.5</v>
          </cell>
          <cell r="O17">
            <v>0</v>
          </cell>
        </row>
        <row r="18">
          <cell r="A18" t="str">
            <v>T-FOND</v>
          </cell>
          <cell r="B18">
            <v>3114</v>
          </cell>
          <cell r="C18" t="str">
            <v>Förvaltning SSVX-fond</v>
          </cell>
          <cell r="D18">
            <v>300.39999999999998</v>
          </cell>
          <cell r="E18">
            <v>297.10000000000002</v>
          </cell>
          <cell r="F18">
            <v>333.2</v>
          </cell>
          <cell r="G18">
            <v>366.3</v>
          </cell>
          <cell r="H18">
            <v>392.8</v>
          </cell>
          <cell r="I18">
            <v>427.8</v>
          </cell>
          <cell r="J18">
            <v>493.5</v>
          </cell>
          <cell r="K18">
            <v>506.7</v>
          </cell>
          <cell r="L18">
            <v>521.79999999999995</v>
          </cell>
          <cell r="M18">
            <v>0</v>
          </cell>
          <cell r="N18">
            <v>0</v>
          </cell>
          <cell r="O18">
            <v>0</v>
          </cell>
        </row>
        <row r="19">
          <cell r="B19" t="str">
            <v>3114 Totalt</v>
          </cell>
          <cell r="D19">
            <v>300.39999999999998</v>
          </cell>
          <cell r="E19">
            <v>297.10000000000002</v>
          </cell>
          <cell r="F19">
            <v>333.2</v>
          </cell>
          <cell r="G19">
            <v>366.3</v>
          </cell>
          <cell r="H19">
            <v>392.8</v>
          </cell>
          <cell r="I19">
            <v>427.8</v>
          </cell>
          <cell r="J19">
            <v>493.5</v>
          </cell>
          <cell r="K19">
            <v>506.7</v>
          </cell>
          <cell r="L19">
            <v>521.79999999999995</v>
          </cell>
          <cell r="O19">
            <v>0</v>
          </cell>
        </row>
        <row r="20">
          <cell r="A20" t="str">
            <v>T-FOND</v>
          </cell>
          <cell r="B20">
            <v>3115</v>
          </cell>
          <cell r="C20" t="str">
            <v>Förvaltning SOBL-fond</v>
          </cell>
          <cell r="D20">
            <v>103.6</v>
          </cell>
          <cell r="E20">
            <v>93.7</v>
          </cell>
          <cell r="F20">
            <v>84.7</v>
          </cell>
          <cell r="G20">
            <v>80.2</v>
          </cell>
          <cell r="H20">
            <v>89.9</v>
          </cell>
          <cell r="I20">
            <v>95.2</v>
          </cell>
          <cell r="J20">
            <v>105.1</v>
          </cell>
          <cell r="K20">
            <v>125.4</v>
          </cell>
          <cell r="L20">
            <v>116.5</v>
          </cell>
          <cell r="M20">
            <v>0</v>
          </cell>
          <cell r="N20">
            <v>0</v>
          </cell>
          <cell r="O20">
            <v>0</v>
          </cell>
        </row>
        <row r="21">
          <cell r="B21" t="str">
            <v>3115 Totalt</v>
          </cell>
          <cell r="D21">
            <v>103.6</v>
          </cell>
          <cell r="E21">
            <v>93.7</v>
          </cell>
          <cell r="F21">
            <v>84.7</v>
          </cell>
          <cell r="G21">
            <v>80.2</v>
          </cell>
          <cell r="H21">
            <v>89.9</v>
          </cell>
          <cell r="I21">
            <v>95.2</v>
          </cell>
          <cell r="J21">
            <v>105.1</v>
          </cell>
          <cell r="K21">
            <v>125.4</v>
          </cell>
          <cell r="L21">
            <v>116.5</v>
          </cell>
          <cell r="O21">
            <v>0</v>
          </cell>
        </row>
        <row r="22">
          <cell r="A22" t="str">
            <v>TAB</v>
          </cell>
          <cell r="B22">
            <v>3611</v>
          </cell>
          <cell r="C22" t="str">
            <v>Intern fakturering T-FOND</v>
          </cell>
          <cell r="D22">
            <v>42</v>
          </cell>
          <cell r="E22">
            <v>42</v>
          </cell>
          <cell r="F22">
            <v>42</v>
          </cell>
          <cell r="G22">
            <v>42</v>
          </cell>
          <cell r="H22">
            <v>42</v>
          </cell>
          <cell r="I22">
            <v>42</v>
          </cell>
          <cell r="J22">
            <v>42</v>
          </cell>
          <cell r="K22">
            <v>42</v>
          </cell>
          <cell r="L22">
            <v>42</v>
          </cell>
          <cell r="M22">
            <v>0</v>
          </cell>
          <cell r="N22">
            <v>0</v>
          </cell>
          <cell r="O22">
            <v>0</v>
          </cell>
        </row>
        <row r="23">
          <cell r="B23" t="str">
            <v>3611 Totalt</v>
          </cell>
          <cell r="D23">
            <v>42</v>
          </cell>
          <cell r="E23">
            <v>42</v>
          </cell>
          <cell r="F23">
            <v>42</v>
          </cell>
          <cell r="G23">
            <v>42</v>
          </cell>
          <cell r="H23">
            <v>42</v>
          </cell>
          <cell r="I23">
            <v>42</v>
          </cell>
          <cell r="J23">
            <v>42</v>
          </cell>
          <cell r="K23">
            <v>42</v>
          </cell>
          <cell r="L23">
            <v>42</v>
          </cell>
          <cell r="O23">
            <v>0</v>
          </cell>
        </row>
        <row r="24">
          <cell r="A24" t="str">
            <v>TAB</v>
          </cell>
          <cell r="B24">
            <v>3612</v>
          </cell>
          <cell r="C24" t="str">
            <v>Intern fakturering T-KAP</v>
          </cell>
          <cell r="D24">
            <v>42</v>
          </cell>
          <cell r="E24">
            <v>42</v>
          </cell>
          <cell r="F24">
            <v>42</v>
          </cell>
          <cell r="G24">
            <v>42</v>
          </cell>
          <cell r="H24">
            <v>42</v>
          </cell>
          <cell r="I24">
            <v>42</v>
          </cell>
          <cell r="J24">
            <v>42</v>
          </cell>
          <cell r="K24">
            <v>42</v>
          </cell>
          <cell r="L24">
            <v>42</v>
          </cell>
          <cell r="M24">
            <v>0</v>
          </cell>
          <cell r="N24">
            <v>0</v>
          </cell>
          <cell r="O24">
            <v>0</v>
          </cell>
        </row>
        <row r="25">
          <cell r="B25" t="str">
            <v>3612 Totalt</v>
          </cell>
          <cell r="D25">
            <v>42</v>
          </cell>
          <cell r="E25">
            <v>42</v>
          </cell>
          <cell r="F25">
            <v>42</v>
          </cell>
          <cell r="G25">
            <v>42</v>
          </cell>
          <cell r="H25">
            <v>42</v>
          </cell>
          <cell r="I25">
            <v>42</v>
          </cell>
          <cell r="J25">
            <v>42</v>
          </cell>
          <cell r="K25">
            <v>42</v>
          </cell>
          <cell r="L25">
            <v>42</v>
          </cell>
          <cell r="O25">
            <v>0</v>
          </cell>
        </row>
        <row r="26">
          <cell r="A26" t="str">
            <v>T-FOND</v>
          </cell>
          <cell r="B26">
            <v>3613</v>
          </cell>
          <cell r="C26" t="str">
            <v>Intern fakturering, Oy Trevise</v>
          </cell>
          <cell r="D26">
            <v>155</v>
          </cell>
          <cell r="E26">
            <v>155</v>
          </cell>
          <cell r="F26">
            <v>107.1</v>
          </cell>
          <cell r="G26">
            <v>135.30000000000001</v>
          </cell>
          <cell r="H26">
            <v>114.7</v>
          </cell>
          <cell r="I26">
            <v>101.6</v>
          </cell>
          <cell r="J26">
            <v>94.9</v>
          </cell>
          <cell r="K26">
            <v>104.1</v>
          </cell>
          <cell r="L26">
            <v>0</v>
          </cell>
          <cell r="M26">
            <v>0</v>
          </cell>
          <cell r="N26">
            <v>0</v>
          </cell>
          <cell r="O26">
            <v>0</v>
          </cell>
        </row>
        <row r="27">
          <cell r="B27" t="str">
            <v>3613 Totalt</v>
          </cell>
          <cell r="D27">
            <v>155</v>
          </cell>
          <cell r="E27">
            <v>155</v>
          </cell>
          <cell r="F27">
            <v>107.1</v>
          </cell>
          <cell r="G27">
            <v>135.30000000000001</v>
          </cell>
          <cell r="H27">
            <v>114.7</v>
          </cell>
          <cell r="I27">
            <v>101.6</v>
          </cell>
          <cell r="J27">
            <v>94.9</v>
          </cell>
          <cell r="K27">
            <v>104.1</v>
          </cell>
          <cell r="L27">
            <v>0</v>
          </cell>
          <cell r="O27">
            <v>0</v>
          </cell>
        </row>
        <row r="28">
          <cell r="A28" t="str">
            <v>TAB</v>
          </cell>
          <cell r="B28">
            <v>3780</v>
          </cell>
          <cell r="C28" t="str">
            <v>Öresutjämning</v>
          </cell>
          <cell r="D28">
            <v>0</v>
          </cell>
          <cell r="E28">
            <v>0</v>
          </cell>
          <cell r="F28">
            <v>0</v>
          </cell>
          <cell r="G28">
            <v>0</v>
          </cell>
          <cell r="H28">
            <v>0</v>
          </cell>
          <cell r="I28">
            <v>0</v>
          </cell>
          <cell r="J28">
            <v>0</v>
          </cell>
          <cell r="K28">
            <v>0</v>
          </cell>
          <cell r="L28">
            <v>0</v>
          </cell>
          <cell r="M28">
            <v>0</v>
          </cell>
          <cell r="N28">
            <v>0</v>
          </cell>
          <cell r="O28">
            <v>0</v>
          </cell>
        </row>
        <row r="29">
          <cell r="A29" t="str">
            <v>T-KAP</v>
          </cell>
          <cell r="B29">
            <v>3780</v>
          </cell>
          <cell r="C29" t="str">
            <v>Öresutjämning</v>
          </cell>
          <cell r="D29">
            <v>0</v>
          </cell>
          <cell r="E29">
            <v>0</v>
          </cell>
          <cell r="F29">
            <v>0</v>
          </cell>
          <cell r="G29">
            <v>0</v>
          </cell>
          <cell r="H29">
            <v>0</v>
          </cell>
          <cell r="I29">
            <v>0</v>
          </cell>
          <cell r="J29">
            <v>0</v>
          </cell>
          <cell r="K29">
            <v>0</v>
          </cell>
          <cell r="L29">
            <v>0</v>
          </cell>
          <cell r="M29">
            <v>0</v>
          </cell>
          <cell r="N29">
            <v>0</v>
          </cell>
          <cell r="O29">
            <v>0</v>
          </cell>
        </row>
        <row r="30">
          <cell r="A30" t="str">
            <v>T-FOND</v>
          </cell>
          <cell r="B30">
            <v>3780</v>
          </cell>
          <cell r="C30" t="str">
            <v>Öresutjämning</v>
          </cell>
          <cell r="D30">
            <v>0</v>
          </cell>
          <cell r="E30">
            <v>0</v>
          </cell>
          <cell r="F30">
            <v>0</v>
          </cell>
          <cell r="G30">
            <v>0</v>
          </cell>
          <cell r="H30">
            <v>0</v>
          </cell>
          <cell r="I30">
            <v>0</v>
          </cell>
          <cell r="J30">
            <v>0</v>
          </cell>
          <cell r="K30">
            <v>0</v>
          </cell>
          <cell r="L30">
            <v>0</v>
          </cell>
          <cell r="M30">
            <v>0</v>
          </cell>
          <cell r="N30">
            <v>0</v>
          </cell>
          <cell r="O30">
            <v>0</v>
          </cell>
        </row>
        <row r="31">
          <cell r="B31" t="str">
            <v>3780 Totalt</v>
          </cell>
          <cell r="D31">
            <v>0</v>
          </cell>
          <cell r="E31">
            <v>0</v>
          </cell>
          <cell r="F31">
            <v>0</v>
          </cell>
          <cell r="G31">
            <v>0</v>
          </cell>
          <cell r="H31">
            <v>0</v>
          </cell>
          <cell r="I31">
            <v>0</v>
          </cell>
          <cell r="J31">
            <v>0</v>
          </cell>
          <cell r="K31">
            <v>0</v>
          </cell>
          <cell r="L31">
            <v>0</v>
          </cell>
          <cell r="O31">
            <v>0</v>
          </cell>
        </row>
        <row r="32">
          <cell r="A32" t="str">
            <v>TAB</v>
          </cell>
          <cell r="B32">
            <v>5210</v>
          </cell>
          <cell r="C32" t="str">
            <v>Lön företagsledare</v>
          </cell>
          <cell r="D32">
            <v>-58.5</v>
          </cell>
          <cell r="E32">
            <v>-58.5</v>
          </cell>
          <cell r="F32">
            <v>-58.5</v>
          </cell>
          <cell r="G32">
            <v>-58.5</v>
          </cell>
          <cell r="H32">
            <v>-58.5</v>
          </cell>
          <cell r="I32">
            <v>-58.5</v>
          </cell>
          <cell r="J32">
            <v>-70</v>
          </cell>
          <cell r="K32">
            <v>-70</v>
          </cell>
          <cell r="L32">
            <v>-64.099999999999994</v>
          </cell>
          <cell r="M32">
            <v>0</v>
          </cell>
          <cell r="N32">
            <v>0</v>
          </cell>
          <cell r="O32">
            <v>0</v>
          </cell>
        </row>
        <row r="33">
          <cell r="A33" t="str">
            <v>T-KAP</v>
          </cell>
          <cell r="B33">
            <v>5210</v>
          </cell>
          <cell r="C33" t="str">
            <v>Lön företagsledare</v>
          </cell>
          <cell r="D33">
            <v>-53.5</v>
          </cell>
          <cell r="E33">
            <v>-53.5</v>
          </cell>
          <cell r="F33">
            <v>-248.5</v>
          </cell>
          <cell r="G33">
            <v>-118.5</v>
          </cell>
          <cell r="H33">
            <v>-118.5</v>
          </cell>
          <cell r="I33">
            <v>-243.5</v>
          </cell>
          <cell r="J33">
            <v>0</v>
          </cell>
          <cell r="K33">
            <v>-125</v>
          </cell>
          <cell r="L33">
            <v>-120.8</v>
          </cell>
          <cell r="M33">
            <v>0</v>
          </cell>
          <cell r="N33">
            <v>0</v>
          </cell>
          <cell r="O33">
            <v>0</v>
          </cell>
        </row>
        <row r="34">
          <cell r="A34" t="str">
            <v>T-FOND</v>
          </cell>
          <cell r="B34">
            <v>5210</v>
          </cell>
          <cell r="C34" t="str">
            <v>Lön företagsledare</v>
          </cell>
          <cell r="D34">
            <v>-103.5</v>
          </cell>
          <cell r="E34">
            <v>-103.5</v>
          </cell>
          <cell r="F34">
            <v>-103.5</v>
          </cell>
          <cell r="G34">
            <v>-103.5</v>
          </cell>
          <cell r="H34">
            <v>-103.5</v>
          </cell>
          <cell r="I34">
            <v>-103.5</v>
          </cell>
          <cell r="J34">
            <v>-112.5</v>
          </cell>
          <cell r="K34">
            <v>-112.5</v>
          </cell>
          <cell r="L34">
            <v>-112.5</v>
          </cell>
          <cell r="M34">
            <v>0</v>
          </cell>
          <cell r="N34">
            <v>0</v>
          </cell>
          <cell r="O34">
            <v>0</v>
          </cell>
        </row>
        <row r="35">
          <cell r="B35" t="str">
            <v>5210 Totalt</v>
          </cell>
          <cell r="D35">
            <v>-215.5</v>
          </cell>
          <cell r="E35">
            <v>-215.5</v>
          </cell>
          <cell r="F35">
            <v>-410.5</v>
          </cell>
          <cell r="G35">
            <v>-280.5</v>
          </cell>
          <cell r="H35">
            <v>-280.5</v>
          </cell>
          <cell r="I35">
            <v>-405.5</v>
          </cell>
          <cell r="J35">
            <v>-182.5</v>
          </cell>
          <cell r="K35">
            <v>-307.5</v>
          </cell>
          <cell r="L35">
            <v>-297.39999999999998</v>
          </cell>
          <cell r="O35">
            <v>0</v>
          </cell>
        </row>
        <row r="36">
          <cell r="A36" t="str">
            <v>TAB</v>
          </cell>
          <cell r="B36">
            <v>5220</v>
          </cell>
          <cell r="C36" t="str">
            <v>Löner tjänstemän</v>
          </cell>
          <cell r="D36">
            <v>-49</v>
          </cell>
          <cell r="E36">
            <v>-54</v>
          </cell>
          <cell r="F36">
            <v>-51.5</v>
          </cell>
          <cell r="G36">
            <v>-27.2</v>
          </cell>
          <cell r="H36">
            <v>-35</v>
          </cell>
          <cell r="I36">
            <v>-35</v>
          </cell>
          <cell r="J36">
            <v>-35</v>
          </cell>
          <cell r="K36">
            <v>-35</v>
          </cell>
          <cell r="L36">
            <v>-35</v>
          </cell>
          <cell r="M36">
            <v>0</v>
          </cell>
          <cell r="N36">
            <v>0</v>
          </cell>
          <cell r="O36">
            <v>0</v>
          </cell>
        </row>
        <row r="37">
          <cell r="A37" t="str">
            <v>T-KAP</v>
          </cell>
          <cell r="B37">
            <v>5220</v>
          </cell>
          <cell r="C37" t="str">
            <v>Löner tjänstemän</v>
          </cell>
          <cell r="D37">
            <v>-373.6</v>
          </cell>
          <cell r="E37">
            <v>-107.7</v>
          </cell>
          <cell r="F37">
            <v>-106.9</v>
          </cell>
          <cell r="G37">
            <v>-125.4</v>
          </cell>
          <cell r="H37">
            <v>-116.8</v>
          </cell>
          <cell r="I37">
            <v>-237.2</v>
          </cell>
          <cell r="J37">
            <v>0</v>
          </cell>
          <cell r="K37">
            <v>-166.2</v>
          </cell>
          <cell r="L37">
            <v>-111.5</v>
          </cell>
          <cell r="M37">
            <v>0</v>
          </cell>
          <cell r="N37">
            <v>0</v>
          </cell>
          <cell r="O37">
            <v>0</v>
          </cell>
        </row>
        <row r="38">
          <cell r="A38" t="str">
            <v>T-FOND</v>
          </cell>
          <cell r="B38">
            <v>5220</v>
          </cell>
          <cell r="C38" t="str">
            <v>Löner tjänstemän</v>
          </cell>
          <cell r="D38">
            <v>-141.5</v>
          </cell>
          <cell r="E38">
            <v>-145.5</v>
          </cell>
          <cell r="F38">
            <v>-141.6</v>
          </cell>
          <cell r="G38">
            <v>-141.6</v>
          </cell>
          <cell r="H38">
            <v>-144.5</v>
          </cell>
          <cell r="I38">
            <v>-140.6</v>
          </cell>
          <cell r="J38">
            <v>-143.6</v>
          </cell>
          <cell r="K38">
            <v>-146.69999999999999</v>
          </cell>
          <cell r="L38">
            <v>-154.5</v>
          </cell>
          <cell r="M38">
            <v>0</v>
          </cell>
          <cell r="N38">
            <v>0</v>
          </cell>
          <cell r="O38">
            <v>0</v>
          </cell>
        </row>
        <row r="39">
          <cell r="B39" t="str">
            <v>5220 Totalt</v>
          </cell>
          <cell r="D39">
            <v>-564.1</v>
          </cell>
          <cell r="E39">
            <v>-307.2</v>
          </cell>
          <cell r="F39">
            <v>-300</v>
          </cell>
          <cell r="G39">
            <v>-294.2</v>
          </cell>
          <cell r="H39">
            <v>-296.3</v>
          </cell>
          <cell r="I39">
            <v>-412.79999999999995</v>
          </cell>
          <cell r="J39">
            <v>-178.6</v>
          </cell>
          <cell r="K39">
            <v>-347.9</v>
          </cell>
          <cell r="L39">
            <v>-301</v>
          </cell>
          <cell r="O39">
            <v>0</v>
          </cell>
        </row>
        <row r="40">
          <cell r="A40" t="str">
            <v>T-KAP</v>
          </cell>
          <cell r="B40">
            <v>5221</v>
          </cell>
          <cell r="C40" t="str">
            <v>Löner, provision</v>
          </cell>
          <cell r="D40">
            <v>-21.3</v>
          </cell>
          <cell r="E40">
            <v>0</v>
          </cell>
          <cell r="F40">
            <v>0</v>
          </cell>
          <cell r="G40">
            <v>-8.9</v>
          </cell>
          <cell r="H40">
            <v>0</v>
          </cell>
          <cell r="I40">
            <v>0</v>
          </cell>
          <cell r="J40">
            <v>0</v>
          </cell>
          <cell r="K40">
            <v>0</v>
          </cell>
          <cell r="L40">
            <v>0</v>
          </cell>
          <cell r="M40">
            <v>0</v>
          </cell>
          <cell r="N40">
            <v>0</v>
          </cell>
          <cell r="O40">
            <v>0</v>
          </cell>
        </row>
        <row r="41">
          <cell r="B41" t="str">
            <v>5221 Totalt</v>
          </cell>
          <cell r="D41">
            <v>-21.3</v>
          </cell>
          <cell r="E41">
            <v>0</v>
          </cell>
          <cell r="F41">
            <v>0</v>
          </cell>
          <cell r="G41">
            <v>-8.9</v>
          </cell>
          <cell r="H41">
            <v>0</v>
          </cell>
          <cell r="I41">
            <v>0</v>
          </cell>
          <cell r="J41">
            <v>0</v>
          </cell>
          <cell r="K41">
            <v>0</v>
          </cell>
          <cell r="L41">
            <v>0</v>
          </cell>
          <cell r="O41">
            <v>0</v>
          </cell>
        </row>
        <row r="42">
          <cell r="A42" t="str">
            <v>T-KAP</v>
          </cell>
          <cell r="B42">
            <v>5224</v>
          </cell>
          <cell r="C42" t="str">
            <v>Löner, tillfälliga</v>
          </cell>
          <cell r="D42">
            <v>-0.7</v>
          </cell>
          <cell r="E42">
            <v>0</v>
          </cell>
          <cell r="F42">
            <v>0</v>
          </cell>
          <cell r="G42">
            <v>0</v>
          </cell>
          <cell r="H42">
            <v>0</v>
          </cell>
          <cell r="I42">
            <v>0</v>
          </cell>
          <cell r="J42">
            <v>0</v>
          </cell>
          <cell r="K42">
            <v>0</v>
          </cell>
          <cell r="L42">
            <v>-4.5</v>
          </cell>
          <cell r="M42">
            <v>0</v>
          </cell>
          <cell r="N42">
            <v>0</v>
          </cell>
          <cell r="O42">
            <v>0</v>
          </cell>
        </row>
        <row r="43">
          <cell r="B43" t="str">
            <v>5224 Totalt</v>
          </cell>
          <cell r="D43">
            <v>-0.7</v>
          </cell>
          <cell r="E43">
            <v>0</v>
          </cell>
          <cell r="F43">
            <v>0</v>
          </cell>
          <cell r="G43">
            <v>0</v>
          </cell>
          <cell r="H43">
            <v>0</v>
          </cell>
          <cell r="I43">
            <v>0</v>
          </cell>
          <cell r="J43">
            <v>0</v>
          </cell>
          <cell r="K43">
            <v>0</v>
          </cell>
          <cell r="L43">
            <v>-4.5</v>
          </cell>
          <cell r="O43">
            <v>0</v>
          </cell>
        </row>
        <row r="44">
          <cell r="A44" t="str">
            <v>TAB</v>
          </cell>
          <cell r="B44">
            <v>5405</v>
          </cell>
          <cell r="C44" t="str">
            <v>Förmånsvärde fri bil</v>
          </cell>
          <cell r="D44">
            <v>-5.4</v>
          </cell>
          <cell r="E44">
            <v>-5.4</v>
          </cell>
          <cell r="F44">
            <v>-5.4</v>
          </cell>
          <cell r="G44">
            <v>-5.4</v>
          </cell>
          <cell r="H44">
            <v>-5.4</v>
          </cell>
          <cell r="I44">
            <v>-5.4</v>
          </cell>
          <cell r="J44">
            <v>-5.4</v>
          </cell>
          <cell r="K44">
            <v>-8.8000000000000007</v>
          </cell>
          <cell r="L44">
            <v>-8.8000000000000007</v>
          </cell>
          <cell r="M44">
            <v>0</v>
          </cell>
          <cell r="N44">
            <v>0</v>
          </cell>
          <cell r="O44">
            <v>0</v>
          </cell>
        </row>
        <row r="45">
          <cell r="A45" t="str">
            <v>T-KAP</v>
          </cell>
          <cell r="B45">
            <v>5405</v>
          </cell>
          <cell r="C45" t="str">
            <v>Förmånsvärde fri bil</v>
          </cell>
          <cell r="D45">
            <v>-41.3</v>
          </cell>
          <cell r="E45">
            <v>-11.1</v>
          </cell>
          <cell r="F45">
            <v>-19.100000000000001</v>
          </cell>
          <cell r="G45">
            <v>-19.100000000000001</v>
          </cell>
          <cell r="H45">
            <v>-19.100000000000001</v>
          </cell>
          <cell r="I45">
            <v>-38.200000000000003</v>
          </cell>
          <cell r="J45">
            <v>0</v>
          </cell>
          <cell r="K45">
            <v>-21.5</v>
          </cell>
          <cell r="L45">
            <v>-21.5</v>
          </cell>
          <cell r="M45">
            <v>0</v>
          </cell>
          <cell r="N45">
            <v>0</v>
          </cell>
          <cell r="O45">
            <v>0</v>
          </cell>
        </row>
        <row r="46">
          <cell r="A46" t="str">
            <v>T-FOND</v>
          </cell>
          <cell r="B46">
            <v>5405</v>
          </cell>
          <cell r="C46" t="str">
            <v>Förmånsvärde fri bil</v>
          </cell>
          <cell r="D46">
            <v>-9</v>
          </cell>
          <cell r="E46">
            <v>-9</v>
          </cell>
          <cell r="F46">
            <v>-9</v>
          </cell>
          <cell r="G46">
            <v>-9</v>
          </cell>
          <cell r="H46">
            <v>-9</v>
          </cell>
          <cell r="I46">
            <v>-9</v>
          </cell>
          <cell r="J46">
            <v>-9</v>
          </cell>
          <cell r="K46">
            <v>-12.5</v>
          </cell>
          <cell r="L46">
            <v>-12.5</v>
          </cell>
          <cell r="M46">
            <v>0</v>
          </cell>
          <cell r="N46">
            <v>0</v>
          </cell>
          <cell r="O46">
            <v>0</v>
          </cell>
        </row>
        <row r="47">
          <cell r="B47" t="str">
            <v>5405 Totalt</v>
          </cell>
          <cell r="D47">
            <v>-55.699999999999996</v>
          </cell>
          <cell r="E47">
            <v>-25.5</v>
          </cell>
          <cell r="F47">
            <v>-33.5</v>
          </cell>
          <cell r="G47">
            <v>-33.5</v>
          </cell>
          <cell r="H47">
            <v>-33.5</v>
          </cell>
          <cell r="I47">
            <v>-52.6</v>
          </cell>
          <cell r="J47">
            <v>-14.4</v>
          </cell>
          <cell r="K47">
            <v>-42.8</v>
          </cell>
          <cell r="L47">
            <v>-42.8</v>
          </cell>
          <cell r="O47">
            <v>0</v>
          </cell>
        </row>
        <row r="48">
          <cell r="A48" t="str">
            <v>TAB</v>
          </cell>
          <cell r="B48">
            <v>5499</v>
          </cell>
          <cell r="C48" t="str">
            <v>Korrektivpost förmånsvärde</v>
          </cell>
          <cell r="D48">
            <v>5.4</v>
          </cell>
          <cell r="E48">
            <v>5.4</v>
          </cell>
          <cell r="F48">
            <v>5.4</v>
          </cell>
          <cell r="G48">
            <v>5.4</v>
          </cell>
          <cell r="H48">
            <v>5.4</v>
          </cell>
          <cell r="I48">
            <v>5.4</v>
          </cell>
          <cell r="J48">
            <v>5.4</v>
          </cell>
          <cell r="K48">
            <v>8.8000000000000007</v>
          </cell>
          <cell r="L48">
            <v>8.8000000000000007</v>
          </cell>
          <cell r="M48">
            <v>0</v>
          </cell>
          <cell r="N48">
            <v>0</v>
          </cell>
          <cell r="O48">
            <v>0</v>
          </cell>
        </row>
        <row r="49">
          <cell r="A49" t="str">
            <v>T-KAP</v>
          </cell>
          <cell r="B49">
            <v>5499</v>
          </cell>
          <cell r="C49" t="str">
            <v>Korrektivpost förmånsvärde</v>
          </cell>
          <cell r="D49">
            <v>41.3</v>
          </cell>
          <cell r="E49">
            <v>11.1</v>
          </cell>
          <cell r="F49">
            <v>19.100000000000001</v>
          </cell>
          <cell r="G49">
            <v>19.100000000000001</v>
          </cell>
          <cell r="H49">
            <v>19.100000000000001</v>
          </cell>
          <cell r="I49">
            <v>38.200000000000003</v>
          </cell>
          <cell r="J49">
            <v>0</v>
          </cell>
          <cell r="K49">
            <v>21.5</v>
          </cell>
          <cell r="L49">
            <v>21.5</v>
          </cell>
          <cell r="M49">
            <v>0</v>
          </cell>
          <cell r="N49">
            <v>0</v>
          </cell>
          <cell r="O49">
            <v>0</v>
          </cell>
        </row>
        <row r="50">
          <cell r="A50" t="str">
            <v>T-FOND</v>
          </cell>
          <cell r="B50">
            <v>5499</v>
          </cell>
          <cell r="C50" t="str">
            <v>Korrektivpost förmånsvärde</v>
          </cell>
          <cell r="D50">
            <v>9</v>
          </cell>
          <cell r="E50">
            <v>9</v>
          </cell>
          <cell r="F50">
            <v>9</v>
          </cell>
          <cell r="G50">
            <v>9</v>
          </cell>
          <cell r="H50">
            <v>9</v>
          </cell>
          <cell r="I50">
            <v>9</v>
          </cell>
          <cell r="J50">
            <v>9</v>
          </cell>
          <cell r="K50">
            <v>12.5</v>
          </cell>
          <cell r="L50">
            <v>12.5</v>
          </cell>
          <cell r="M50">
            <v>0</v>
          </cell>
          <cell r="N50">
            <v>0</v>
          </cell>
          <cell r="O50">
            <v>0</v>
          </cell>
        </row>
        <row r="51">
          <cell r="B51" t="str">
            <v>5499 Totalt</v>
          </cell>
          <cell r="D51">
            <v>55.699999999999996</v>
          </cell>
          <cell r="E51">
            <v>25.5</v>
          </cell>
          <cell r="F51">
            <v>33.5</v>
          </cell>
          <cell r="G51">
            <v>33.5</v>
          </cell>
          <cell r="H51">
            <v>33.5</v>
          </cell>
          <cell r="I51">
            <v>52.6</v>
          </cell>
          <cell r="J51">
            <v>14.4</v>
          </cell>
          <cell r="K51">
            <v>42.8</v>
          </cell>
          <cell r="L51">
            <v>42.8</v>
          </cell>
          <cell r="O51">
            <v>0</v>
          </cell>
        </row>
        <row r="52">
          <cell r="A52" t="str">
            <v>T-KAP</v>
          </cell>
          <cell r="B52">
            <v>5530</v>
          </cell>
          <cell r="C52" t="str">
            <v>Resekostnadsers, skattefri</v>
          </cell>
          <cell r="D52">
            <v>0</v>
          </cell>
          <cell r="E52">
            <v>0</v>
          </cell>
          <cell r="F52">
            <v>0</v>
          </cell>
          <cell r="G52">
            <v>0</v>
          </cell>
          <cell r="H52">
            <v>-1.1000000000000001</v>
          </cell>
          <cell r="I52">
            <v>0</v>
          </cell>
          <cell r="J52">
            <v>0</v>
          </cell>
          <cell r="K52">
            <v>0</v>
          </cell>
          <cell r="L52">
            <v>0</v>
          </cell>
          <cell r="M52">
            <v>0</v>
          </cell>
          <cell r="N52">
            <v>0</v>
          </cell>
          <cell r="O52">
            <v>0</v>
          </cell>
        </row>
        <row r="53">
          <cell r="B53" t="str">
            <v>5530 Totalt</v>
          </cell>
          <cell r="D53">
            <v>0</v>
          </cell>
          <cell r="E53">
            <v>0</v>
          </cell>
          <cell r="F53">
            <v>0</v>
          </cell>
          <cell r="G53">
            <v>0</v>
          </cell>
          <cell r="H53">
            <v>-1.1000000000000001</v>
          </cell>
          <cell r="I53">
            <v>0</v>
          </cell>
          <cell r="J53">
            <v>0</v>
          </cell>
          <cell r="K53">
            <v>0</v>
          </cell>
          <cell r="L53">
            <v>0</v>
          </cell>
          <cell r="O53">
            <v>0</v>
          </cell>
        </row>
        <row r="54">
          <cell r="A54" t="str">
            <v>T-KAP</v>
          </cell>
          <cell r="B54">
            <v>5590</v>
          </cell>
          <cell r="C54" t="str">
            <v>Telefonersättning</v>
          </cell>
          <cell r="D54">
            <v>-0.2</v>
          </cell>
          <cell r="E54">
            <v>-0.2</v>
          </cell>
          <cell r="F54">
            <v>-0.2</v>
          </cell>
          <cell r="G54">
            <v>-0.2</v>
          </cell>
          <cell r="H54">
            <v>0</v>
          </cell>
          <cell r="I54">
            <v>0</v>
          </cell>
          <cell r="J54">
            <v>0</v>
          </cell>
          <cell r="K54">
            <v>0</v>
          </cell>
          <cell r="L54">
            <v>0</v>
          </cell>
          <cell r="M54">
            <v>0</v>
          </cell>
          <cell r="N54">
            <v>0</v>
          </cell>
          <cell r="O54">
            <v>0</v>
          </cell>
        </row>
        <row r="55">
          <cell r="B55" t="str">
            <v>5590 Totalt</v>
          </cell>
          <cell r="D55">
            <v>-0.2</v>
          </cell>
          <cell r="E55">
            <v>-0.2</v>
          </cell>
          <cell r="F55">
            <v>-0.2</v>
          </cell>
          <cell r="G55">
            <v>-0.2</v>
          </cell>
          <cell r="H55">
            <v>0</v>
          </cell>
          <cell r="I55">
            <v>0</v>
          </cell>
          <cell r="J55">
            <v>0</v>
          </cell>
          <cell r="K55">
            <v>0</v>
          </cell>
          <cell r="L55">
            <v>0</v>
          </cell>
          <cell r="O55">
            <v>0</v>
          </cell>
        </row>
        <row r="56">
          <cell r="A56" t="str">
            <v>TAB</v>
          </cell>
          <cell r="B56">
            <v>5610</v>
          </cell>
          <cell r="C56" t="str">
            <v>Arbetsgivaravgift, kontant</v>
          </cell>
          <cell r="D56">
            <v>-35.5</v>
          </cell>
          <cell r="E56">
            <v>-37.200000000000003</v>
          </cell>
          <cell r="F56">
            <v>-36.4</v>
          </cell>
          <cell r="G56">
            <v>-28.3</v>
          </cell>
          <cell r="H56">
            <v>-30.9</v>
          </cell>
          <cell r="I56">
            <v>-30.9</v>
          </cell>
          <cell r="J56">
            <v>-34.700000000000003</v>
          </cell>
          <cell r="K56">
            <v>-34.700000000000003</v>
          </cell>
          <cell r="L56">
            <v>-32.799999999999997</v>
          </cell>
          <cell r="M56">
            <v>0</v>
          </cell>
          <cell r="N56">
            <v>0</v>
          </cell>
          <cell r="O56">
            <v>0</v>
          </cell>
        </row>
        <row r="57">
          <cell r="A57" t="str">
            <v>T-KAP</v>
          </cell>
          <cell r="B57">
            <v>5610</v>
          </cell>
          <cell r="C57" t="str">
            <v>Arbetsgivaravgift, kontant</v>
          </cell>
          <cell r="D57">
            <v>-148.19999999999999</v>
          </cell>
          <cell r="E57">
            <v>-53.3</v>
          </cell>
          <cell r="F57">
            <v>-117.5</v>
          </cell>
          <cell r="G57">
            <v>-83.6</v>
          </cell>
          <cell r="H57">
            <v>-77.8</v>
          </cell>
          <cell r="I57">
            <v>-158.9</v>
          </cell>
          <cell r="J57">
            <v>0</v>
          </cell>
          <cell r="K57">
            <v>-96.3</v>
          </cell>
          <cell r="L57">
            <v>-78.3</v>
          </cell>
          <cell r="M57">
            <v>0</v>
          </cell>
          <cell r="N57">
            <v>0</v>
          </cell>
          <cell r="O57">
            <v>0</v>
          </cell>
        </row>
        <row r="58">
          <cell r="A58" t="str">
            <v>T-FOND</v>
          </cell>
          <cell r="B58">
            <v>5610</v>
          </cell>
          <cell r="C58" t="str">
            <v>Arbetsgivaravgift, kontant</v>
          </cell>
          <cell r="D58">
            <v>-81</v>
          </cell>
          <cell r="E58">
            <v>-82.3</v>
          </cell>
          <cell r="F58">
            <v>-81</v>
          </cell>
          <cell r="G58">
            <v>-81</v>
          </cell>
          <cell r="H58">
            <v>-82</v>
          </cell>
          <cell r="I58">
            <v>-80.7</v>
          </cell>
          <cell r="J58">
            <v>-84.7</v>
          </cell>
          <cell r="K58">
            <v>-85.7</v>
          </cell>
          <cell r="L58">
            <v>-88.3</v>
          </cell>
          <cell r="M58">
            <v>0</v>
          </cell>
          <cell r="N58">
            <v>0</v>
          </cell>
          <cell r="O58">
            <v>0</v>
          </cell>
        </row>
        <row r="59">
          <cell r="B59" t="str">
            <v>5610 Totalt</v>
          </cell>
          <cell r="D59">
            <v>-264.7</v>
          </cell>
          <cell r="E59">
            <v>-172.8</v>
          </cell>
          <cell r="F59">
            <v>-234.9</v>
          </cell>
          <cell r="G59">
            <v>-192.89999999999998</v>
          </cell>
          <cell r="H59">
            <v>-190.7</v>
          </cell>
          <cell r="I59">
            <v>-270.5</v>
          </cell>
          <cell r="J59">
            <v>-119.4</v>
          </cell>
          <cell r="K59">
            <v>-216.7</v>
          </cell>
          <cell r="L59">
            <v>-199.39999999999998</v>
          </cell>
          <cell r="O59">
            <v>0</v>
          </cell>
        </row>
        <row r="60">
          <cell r="A60" t="str">
            <v>TAB</v>
          </cell>
          <cell r="B60">
            <v>5612</v>
          </cell>
          <cell r="C60" t="str">
            <v>Arbetsgivaravgift, förmåner</v>
          </cell>
          <cell r="D60">
            <v>-1.8</v>
          </cell>
          <cell r="E60">
            <v>-1.8</v>
          </cell>
          <cell r="F60">
            <v>-1.8</v>
          </cell>
          <cell r="G60">
            <v>-1.8</v>
          </cell>
          <cell r="H60">
            <v>-1.8</v>
          </cell>
          <cell r="I60">
            <v>-1.8</v>
          </cell>
          <cell r="J60">
            <v>-1.8</v>
          </cell>
          <cell r="K60">
            <v>-2.9</v>
          </cell>
          <cell r="L60">
            <v>-2.9</v>
          </cell>
          <cell r="M60">
            <v>0</v>
          </cell>
          <cell r="N60">
            <v>0</v>
          </cell>
          <cell r="O60">
            <v>0</v>
          </cell>
        </row>
        <row r="61">
          <cell r="A61" t="str">
            <v>T-KAP</v>
          </cell>
          <cell r="B61">
            <v>5612</v>
          </cell>
          <cell r="C61" t="str">
            <v>Arbetsgivaravgift, förmåner</v>
          </cell>
          <cell r="D61">
            <v>-13.7</v>
          </cell>
          <cell r="E61">
            <v>-3.7</v>
          </cell>
          <cell r="F61">
            <v>-6.3</v>
          </cell>
          <cell r="G61">
            <v>-6.3</v>
          </cell>
          <cell r="H61">
            <v>-6.3</v>
          </cell>
          <cell r="I61">
            <v>-12.6</v>
          </cell>
          <cell r="J61">
            <v>0</v>
          </cell>
          <cell r="K61">
            <v>-7.1</v>
          </cell>
          <cell r="L61">
            <v>-7.1</v>
          </cell>
          <cell r="M61">
            <v>0</v>
          </cell>
          <cell r="N61">
            <v>0</v>
          </cell>
          <cell r="O61">
            <v>0</v>
          </cell>
        </row>
        <row r="62">
          <cell r="A62" t="str">
            <v>T-FOND</v>
          </cell>
          <cell r="B62">
            <v>5612</v>
          </cell>
          <cell r="C62" t="str">
            <v>Arbetsgivaravgift, förmåner</v>
          </cell>
          <cell r="D62">
            <v>-3</v>
          </cell>
          <cell r="E62">
            <v>-3</v>
          </cell>
          <cell r="F62">
            <v>-3</v>
          </cell>
          <cell r="G62">
            <v>-3</v>
          </cell>
          <cell r="H62">
            <v>-3</v>
          </cell>
          <cell r="I62">
            <v>-3</v>
          </cell>
          <cell r="J62">
            <v>-3</v>
          </cell>
          <cell r="K62">
            <v>-4.0999999999999996</v>
          </cell>
          <cell r="L62">
            <v>-4.0999999999999996</v>
          </cell>
          <cell r="M62">
            <v>0</v>
          </cell>
          <cell r="N62">
            <v>0</v>
          </cell>
          <cell r="O62">
            <v>0</v>
          </cell>
        </row>
        <row r="63">
          <cell r="B63" t="str">
            <v>5612 Totalt</v>
          </cell>
          <cell r="D63">
            <v>-18.5</v>
          </cell>
          <cell r="E63">
            <v>-8.5</v>
          </cell>
          <cell r="F63">
            <v>-11.1</v>
          </cell>
          <cell r="G63">
            <v>-11.1</v>
          </cell>
          <cell r="H63">
            <v>-11.1</v>
          </cell>
          <cell r="I63">
            <v>-17.399999999999999</v>
          </cell>
          <cell r="J63">
            <v>-4.8</v>
          </cell>
          <cell r="K63">
            <v>-14.1</v>
          </cell>
          <cell r="L63">
            <v>-14.1</v>
          </cell>
          <cell r="O63">
            <v>0</v>
          </cell>
        </row>
        <row r="64">
          <cell r="A64" t="str">
            <v>TAB</v>
          </cell>
          <cell r="B64">
            <v>5630</v>
          </cell>
          <cell r="C64" t="str">
            <v>Särskild löneskatt, p-förs.</v>
          </cell>
          <cell r="D64">
            <v>-1.7</v>
          </cell>
          <cell r="E64">
            <v>-1.7</v>
          </cell>
          <cell r="F64">
            <v>-1.7</v>
          </cell>
          <cell r="G64">
            <v>-4.5</v>
          </cell>
          <cell r="H64">
            <v>-2.8</v>
          </cell>
          <cell r="I64">
            <v>-2.5</v>
          </cell>
          <cell r="J64">
            <v>-2.6</v>
          </cell>
          <cell r="K64">
            <v>-2.5</v>
          </cell>
          <cell r="L64">
            <v>-2.5</v>
          </cell>
          <cell r="M64">
            <v>0</v>
          </cell>
          <cell r="N64">
            <v>0</v>
          </cell>
          <cell r="O64">
            <v>0</v>
          </cell>
        </row>
        <row r="65">
          <cell r="A65" t="str">
            <v>T-KAP</v>
          </cell>
          <cell r="B65">
            <v>5630</v>
          </cell>
          <cell r="C65" t="str">
            <v>Särskild löneskatt, p-förs.</v>
          </cell>
          <cell r="D65">
            <v>-3.1</v>
          </cell>
          <cell r="E65">
            <v>-3.7</v>
          </cell>
          <cell r="F65">
            <v>-3.7</v>
          </cell>
          <cell r="G65">
            <v>-3.5</v>
          </cell>
          <cell r="H65">
            <v>-3.5</v>
          </cell>
          <cell r="I65">
            <v>-18.8</v>
          </cell>
          <cell r="J65">
            <v>-0.2</v>
          </cell>
          <cell r="K65">
            <v>-4.5</v>
          </cell>
          <cell r="L65">
            <v>-4.5</v>
          </cell>
          <cell r="M65">
            <v>0</v>
          </cell>
          <cell r="N65">
            <v>0</v>
          </cell>
          <cell r="O65">
            <v>0</v>
          </cell>
        </row>
        <row r="66">
          <cell r="A66" t="str">
            <v>T-FOND</v>
          </cell>
          <cell r="B66">
            <v>5630</v>
          </cell>
          <cell r="C66" t="str">
            <v>Särskild löneskatt, p-förs.</v>
          </cell>
          <cell r="D66">
            <v>-2.9</v>
          </cell>
          <cell r="E66">
            <v>-3.2</v>
          </cell>
          <cell r="F66">
            <v>-3.2</v>
          </cell>
          <cell r="G66">
            <v>-7.6</v>
          </cell>
          <cell r="H66">
            <v>-0.5</v>
          </cell>
          <cell r="I66">
            <v>-4.7</v>
          </cell>
          <cell r="J66">
            <v>-4.4000000000000004</v>
          </cell>
          <cell r="K66">
            <v>-4.3</v>
          </cell>
          <cell r="L66">
            <v>-4.3</v>
          </cell>
          <cell r="M66">
            <v>0</v>
          </cell>
          <cell r="N66">
            <v>0</v>
          </cell>
          <cell r="O66">
            <v>0</v>
          </cell>
        </row>
        <row r="67">
          <cell r="B67" t="str">
            <v>5630 Totalt</v>
          </cell>
          <cell r="D67">
            <v>-7.6999999999999993</v>
          </cell>
          <cell r="E67">
            <v>-8.6000000000000014</v>
          </cell>
          <cell r="F67">
            <v>-8.6000000000000014</v>
          </cell>
          <cell r="G67">
            <v>-15.6</v>
          </cell>
          <cell r="H67">
            <v>-6.8</v>
          </cell>
          <cell r="I67">
            <v>-26</v>
          </cell>
          <cell r="J67">
            <v>-7.2000000000000011</v>
          </cell>
          <cell r="K67">
            <v>-11.3</v>
          </cell>
          <cell r="L67">
            <v>-11.3</v>
          </cell>
          <cell r="O67">
            <v>0</v>
          </cell>
        </row>
        <row r="68">
          <cell r="A68" t="str">
            <v>TAB</v>
          </cell>
          <cell r="B68">
            <v>5670</v>
          </cell>
          <cell r="C68" t="str">
            <v>Arb. marknadsförsäkr.</v>
          </cell>
          <cell r="D68">
            <v>0</v>
          </cell>
          <cell r="E68">
            <v>0</v>
          </cell>
          <cell r="F68">
            <v>-0.7</v>
          </cell>
          <cell r="G68">
            <v>0</v>
          </cell>
          <cell r="H68">
            <v>0</v>
          </cell>
          <cell r="I68">
            <v>0</v>
          </cell>
          <cell r="J68">
            <v>0</v>
          </cell>
          <cell r="K68">
            <v>0</v>
          </cell>
          <cell r="L68">
            <v>0</v>
          </cell>
          <cell r="M68">
            <v>0</v>
          </cell>
          <cell r="N68">
            <v>0</v>
          </cell>
          <cell r="O68">
            <v>0</v>
          </cell>
        </row>
        <row r="69">
          <cell r="A69" t="str">
            <v>T-KAP</v>
          </cell>
          <cell r="B69">
            <v>5670</v>
          </cell>
          <cell r="C69" t="str">
            <v>AMF, TFA</v>
          </cell>
          <cell r="D69">
            <v>0</v>
          </cell>
          <cell r="E69">
            <v>-1.5</v>
          </cell>
          <cell r="F69">
            <v>0</v>
          </cell>
          <cell r="G69">
            <v>0</v>
          </cell>
          <cell r="H69">
            <v>0</v>
          </cell>
          <cell r="I69">
            <v>-0.1</v>
          </cell>
          <cell r="J69">
            <v>0</v>
          </cell>
          <cell r="K69">
            <v>0</v>
          </cell>
          <cell r="L69">
            <v>0</v>
          </cell>
          <cell r="M69">
            <v>0</v>
          </cell>
          <cell r="N69">
            <v>0</v>
          </cell>
          <cell r="O69">
            <v>0</v>
          </cell>
        </row>
        <row r="70">
          <cell r="A70" t="str">
            <v>T-FOND</v>
          </cell>
          <cell r="B70">
            <v>5670</v>
          </cell>
          <cell r="C70" t="str">
            <v>AMF, TFA</v>
          </cell>
          <cell r="D70">
            <v>0</v>
          </cell>
          <cell r="E70">
            <v>-1.5</v>
          </cell>
          <cell r="F70">
            <v>0</v>
          </cell>
          <cell r="G70">
            <v>0</v>
          </cell>
          <cell r="H70">
            <v>0</v>
          </cell>
          <cell r="I70">
            <v>-0.1</v>
          </cell>
          <cell r="J70">
            <v>0</v>
          </cell>
          <cell r="K70">
            <v>0</v>
          </cell>
          <cell r="L70">
            <v>0</v>
          </cell>
          <cell r="M70">
            <v>0</v>
          </cell>
          <cell r="N70">
            <v>0</v>
          </cell>
          <cell r="O70">
            <v>0</v>
          </cell>
        </row>
        <row r="71">
          <cell r="B71" t="str">
            <v>5670 Totalt</v>
          </cell>
          <cell r="D71">
            <v>0</v>
          </cell>
          <cell r="E71">
            <v>-3</v>
          </cell>
          <cell r="F71">
            <v>-0.7</v>
          </cell>
          <cell r="G71">
            <v>0</v>
          </cell>
          <cell r="H71">
            <v>0</v>
          </cell>
          <cell r="I71">
            <v>-0.2</v>
          </cell>
          <cell r="J71">
            <v>0</v>
          </cell>
          <cell r="K71">
            <v>0</v>
          </cell>
          <cell r="L71">
            <v>0</v>
          </cell>
          <cell r="O71">
            <v>0</v>
          </cell>
        </row>
        <row r="72">
          <cell r="A72" t="str">
            <v>T-KAP</v>
          </cell>
          <cell r="B72">
            <v>5680</v>
          </cell>
          <cell r="C72" t="str">
            <v>TGL, Förenade Liv</v>
          </cell>
          <cell r="D72">
            <v>-2</v>
          </cell>
          <cell r="E72">
            <v>0</v>
          </cell>
          <cell r="F72">
            <v>0</v>
          </cell>
          <cell r="G72">
            <v>0</v>
          </cell>
          <cell r="H72">
            <v>0</v>
          </cell>
          <cell r="I72">
            <v>-2</v>
          </cell>
          <cell r="J72">
            <v>0</v>
          </cell>
          <cell r="K72">
            <v>0</v>
          </cell>
          <cell r="L72">
            <v>0</v>
          </cell>
          <cell r="M72">
            <v>0</v>
          </cell>
          <cell r="N72">
            <v>0</v>
          </cell>
          <cell r="O72">
            <v>0</v>
          </cell>
        </row>
        <row r="73">
          <cell r="A73" t="str">
            <v>T-FOND</v>
          </cell>
          <cell r="B73">
            <v>5680</v>
          </cell>
          <cell r="C73" t="str">
            <v>TGL, Förenade Liv</v>
          </cell>
          <cell r="D73">
            <v>-1.3</v>
          </cell>
          <cell r="E73">
            <v>0</v>
          </cell>
          <cell r="F73">
            <v>0</v>
          </cell>
          <cell r="G73">
            <v>0</v>
          </cell>
          <cell r="H73">
            <v>0</v>
          </cell>
          <cell r="I73">
            <v>-1.3</v>
          </cell>
          <cell r="J73">
            <v>0</v>
          </cell>
          <cell r="K73">
            <v>0</v>
          </cell>
          <cell r="L73">
            <v>0</v>
          </cell>
          <cell r="M73">
            <v>0</v>
          </cell>
          <cell r="N73">
            <v>0</v>
          </cell>
          <cell r="O73">
            <v>0</v>
          </cell>
        </row>
        <row r="74">
          <cell r="B74" t="str">
            <v>5680 Totalt</v>
          </cell>
          <cell r="D74">
            <v>-3.3</v>
          </cell>
          <cell r="E74">
            <v>0</v>
          </cell>
          <cell r="F74">
            <v>0</v>
          </cell>
          <cell r="G74">
            <v>0</v>
          </cell>
          <cell r="H74">
            <v>0</v>
          </cell>
          <cell r="I74">
            <v>-3.3</v>
          </cell>
          <cell r="J74">
            <v>0</v>
          </cell>
          <cell r="K74">
            <v>0</v>
          </cell>
          <cell r="L74">
            <v>0</v>
          </cell>
          <cell r="O74">
            <v>0</v>
          </cell>
        </row>
        <row r="75">
          <cell r="A75" t="str">
            <v>TAB</v>
          </cell>
          <cell r="B75">
            <v>5712</v>
          </cell>
          <cell r="C75" t="str">
            <v>Pensionsförsäkringar, individ</v>
          </cell>
          <cell r="D75">
            <v>-8.1</v>
          </cell>
          <cell r="E75">
            <v>-8.1</v>
          </cell>
          <cell r="F75">
            <v>-16.7</v>
          </cell>
          <cell r="G75">
            <v>-21.1</v>
          </cell>
          <cell r="H75">
            <v>-13.1</v>
          </cell>
          <cell r="I75">
            <v>-11.7</v>
          </cell>
          <cell r="J75">
            <v>-12.3</v>
          </cell>
          <cell r="K75">
            <v>-11.7</v>
          </cell>
          <cell r="L75">
            <v>-11.7</v>
          </cell>
          <cell r="M75">
            <v>0</v>
          </cell>
          <cell r="N75">
            <v>0</v>
          </cell>
          <cell r="O75">
            <v>0</v>
          </cell>
        </row>
        <row r="76">
          <cell r="A76" t="str">
            <v>T-KAP</v>
          </cell>
          <cell r="B76">
            <v>5712</v>
          </cell>
          <cell r="C76" t="str">
            <v>Pensionsförsäkringar, individ</v>
          </cell>
          <cell r="D76">
            <v>-14.3</v>
          </cell>
          <cell r="E76">
            <v>-17.5</v>
          </cell>
          <cell r="F76">
            <v>-17.5</v>
          </cell>
          <cell r="G76">
            <v>-16.5</v>
          </cell>
          <cell r="H76">
            <v>-16.5</v>
          </cell>
          <cell r="I76">
            <v>-88</v>
          </cell>
          <cell r="J76">
            <v>-1</v>
          </cell>
          <cell r="K76">
            <v>-20.9</v>
          </cell>
          <cell r="L76">
            <v>-20.9</v>
          </cell>
          <cell r="M76">
            <v>0</v>
          </cell>
          <cell r="N76">
            <v>0</v>
          </cell>
          <cell r="O76">
            <v>0</v>
          </cell>
        </row>
        <row r="77">
          <cell r="A77" t="str">
            <v>T-FOND</v>
          </cell>
          <cell r="B77">
            <v>5712</v>
          </cell>
          <cell r="C77" t="str">
            <v>Pensionsförsäkringar, individ</v>
          </cell>
          <cell r="D77">
            <v>-13.7</v>
          </cell>
          <cell r="E77">
            <v>-14.9</v>
          </cell>
          <cell r="F77">
            <v>-14.9</v>
          </cell>
          <cell r="G77">
            <v>-35.299999999999997</v>
          </cell>
          <cell r="H77">
            <v>-2.2000000000000002</v>
          </cell>
          <cell r="I77">
            <v>-21.9</v>
          </cell>
          <cell r="J77">
            <v>-20.399999999999999</v>
          </cell>
          <cell r="K77">
            <v>-20</v>
          </cell>
          <cell r="L77">
            <v>-20</v>
          </cell>
          <cell r="M77">
            <v>0</v>
          </cell>
          <cell r="N77">
            <v>0</v>
          </cell>
          <cell r="O77">
            <v>0</v>
          </cell>
        </row>
        <row r="78">
          <cell r="B78" t="str">
            <v>5712 Totalt</v>
          </cell>
          <cell r="D78">
            <v>-36.099999999999994</v>
          </cell>
          <cell r="E78">
            <v>-40.5</v>
          </cell>
          <cell r="F78">
            <v>-49.1</v>
          </cell>
          <cell r="G78">
            <v>-72.900000000000006</v>
          </cell>
          <cell r="H78">
            <v>-31.8</v>
          </cell>
          <cell r="I78">
            <v>-121.6</v>
          </cell>
          <cell r="J78">
            <v>-33.700000000000003</v>
          </cell>
          <cell r="K78">
            <v>-52.599999999999994</v>
          </cell>
          <cell r="L78">
            <v>-52.599999999999994</v>
          </cell>
          <cell r="O78">
            <v>0</v>
          </cell>
        </row>
        <row r="79">
          <cell r="A79" t="str">
            <v>TAB</v>
          </cell>
          <cell r="B79">
            <v>5714</v>
          </cell>
          <cell r="C79" t="str">
            <v>Olycksfall, Folksam</v>
          </cell>
          <cell r="D79">
            <v>-3</v>
          </cell>
          <cell r="E79">
            <v>0</v>
          </cell>
          <cell r="F79">
            <v>0</v>
          </cell>
          <cell r="G79">
            <v>-3</v>
          </cell>
          <cell r="H79">
            <v>0</v>
          </cell>
          <cell r="I79">
            <v>-2.7</v>
          </cell>
          <cell r="J79">
            <v>0</v>
          </cell>
          <cell r="K79">
            <v>0</v>
          </cell>
          <cell r="L79">
            <v>0</v>
          </cell>
          <cell r="M79">
            <v>0</v>
          </cell>
          <cell r="N79">
            <v>0</v>
          </cell>
          <cell r="O79">
            <v>0</v>
          </cell>
        </row>
        <row r="80">
          <cell r="B80" t="str">
            <v>5714 Totalt</v>
          </cell>
          <cell r="D80">
            <v>-3</v>
          </cell>
          <cell r="E80">
            <v>0</v>
          </cell>
          <cell r="F80">
            <v>0</v>
          </cell>
          <cell r="G80">
            <v>-3</v>
          </cell>
          <cell r="H80">
            <v>0</v>
          </cell>
          <cell r="I80">
            <v>-2.7</v>
          </cell>
          <cell r="J80">
            <v>0</v>
          </cell>
          <cell r="K80">
            <v>0</v>
          </cell>
          <cell r="L80">
            <v>0</v>
          </cell>
          <cell r="O80">
            <v>0</v>
          </cell>
        </row>
        <row r="81">
          <cell r="A81" t="str">
            <v>TAB</v>
          </cell>
          <cell r="B81">
            <v>5715</v>
          </cell>
          <cell r="C81" t="str">
            <v>Zürich Life, sjukförsäkring</v>
          </cell>
          <cell r="D81">
            <v>-0.9</v>
          </cell>
          <cell r="E81">
            <v>-0.9</v>
          </cell>
          <cell r="F81">
            <v>-0.9</v>
          </cell>
          <cell r="G81">
            <v>-0.9</v>
          </cell>
          <cell r="H81">
            <v>-0.9</v>
          </cell>
          <cell r="I81">
            <v>-0.9</v>
          </cell>
          <cell r="J81">
            <v>-0.9</v>
          </cell>
          <cell r="K81">
            <v>-0.9</v>
          </cell>
          <cell r="L81">
            <v>-0.9</v>
          </cell>
          <cell r="M81">
            <v>0</v>
          </cell>
          <cell r="N81">
            <v>0</v>
          </cell>
          <cell r="O81">
            <v>0</v>
          </cell>
        </row>
        <row r="82">
          <cell r="A82" t="str">
            <v>T-KAP</v>
          </cell>
          <cell r="B82">
            <v>5715</v>
          </cell>
          <cell r="C82" t="str">
            <v>Sjukförsäkring Zürich Life</v>
          </cell>
          <cell r="D82">
            <v>-2</v>
          </cell>
          <cell r="E82">
            <v>-2</v>
          </cell>
          <cell r="F82">
            <v>-2</v>
          </cell>
          <cell r="G82">
            <v>-2</v>
          </cell>
          <cell r="H82">
            <v>-2</v>
          </cell>
          <cell r="I82">
            <v>-4</v>
          </cell>
          <cell r="J82">
            <v>0</v>
          </cell>
          <cell r="K82">
            <v>-2</v>
          </cell>
          <cell r="L82">
            <v>-2</v>
          </cell>
          <cell r="M82">
            <v>0</v>
          </cell>
          <cell r="N82">
            <v>0</v>
          </cell>
          <cell r="O82">
            <v>0</v>
          </cell>
        </row>
        <row r="83">
          <cell r="A83" t="str">
            <v>T-FOND</v>
          </cell>
          <cell r="B83">
            <v>5715</v>
          </cell>
          <cell r="C83" t="str">
            <v>Sjukförsäkring Zürich Life</v>
          </cell>
          <cell r="D83">
            <v>-1.7</v>
          </cell>
          <cell r="E83">
            <v>-1.7</v>
          </cell>
          <cell r="F83">
            <v>-1.7</v>
          </cell>
          <cell r="G83">
            <v>-1.7</v>
          </cell>
          <cell r="H83">
            <v>-1.7</v>
          </cell>
          <cell r="I83">
            <v>-1.7</v>
          </cell>
          <cell r="J83">
            <v>-1.7</v>
          </cell>
          <cell r="K83">
            <v>-1.7</v>
          </cell>
          <cell r="L83">
            <v>-1.7</v>
          </cell>
          <cell r="M83">
            <v>0</v>
          </cell>
          <cell r="N83">
            <v>0</v>
          </cell>
          <cell r="O83">
            <v>0</v>
          </cell>
        </row>
        <row r="84">
          <cell r="B84" t="str">
            <v>5715 Totalt</v>
          </cell>
          <cell r="D84">
            <v>-4.5999999999999996</v>
          </cell>
          <cell r="E84">
            <v>-4.5999999999999996</v>
          </cell>
          <cell r="F84">
            <v>-4.5999999999999996</v>
          </cell>
          <cell r="G84">
            <v>-4.5999999999999996</v>
          </cell>
          <cell r="H84">
            <v>-4.5999999999999996</v>
          </cell>
          <cell r="I84">
            <v>-6.6000000000000005</v>
          </cell>
          <cell r="J84">
            <v>-2.6</v>
          </cell>
          <cell r="K84">
            <v>-4.5999999999999996</v>
          </cell>
          <cell r="L84">
            <v>-4.5999999999999996</v>
          </cell>
          <cell r="O84">
            <v>0</v>
          </cell>
        </row>
        <row r="85">
          <cell r="A85" t="str">
            <v>TAB</v>
          </cell>
          <cell r="B85">
            <v>5716</v>
          </cell>
          <cell r="C85" t="str">
            <v>Tjänstereseförsäkring Viator</v>
          </cell>
          <cell r="D85">
            <v>0</v>
          </cell>
          <cell r="E85">
            <v>0</v>
          </cell>
          <cell r="F85">
            <v>0</v>
          </cell>
          <cell r="G85">
            <v>0</v>
          </cell>
          <cell r="H85">
            <v>-1.5</v>
          </cell>
          <cell r="I85">
            <v>0</v>
          </cell>
          <cell r="J85">
            <v>0</v>
          </cell>
          <cell r="K85">
            <v>0</v>
          </cell>
          <cell r="L85">
            <v>0</v>
          </cell>
          <cell r="M85">
            <v>0</v>
          </cell>
          <cell r="N85">
            <v>0</v>
          </cell>
          <cell r="O85">
            <v>0</v>
          </cell>
        </row>
        <row r="86">
          <cell r="B86" t="str">
            <v>5716 Totalt</v>
          </cell>
          <cell r="D86">
            <v>0</v>
          </cell>
          <cell r="E86">
            <v>0</v>
          </cell>
          <cell r="F86">
            <v>0</v>
          </cell>
          <cell r="G86">
            <v>0</v>
          </cell>
          <cell r="H86">
            <v>-1.5</v>
          </cell>
          <cell r="I86">
            <v>0</v>
          </cell>
          <cell r="J86">
            <v>0</v>
          </cell>
          <cell r="K86">
            <v>0</v>
          </cell>
          <cell r="L86">
            <v>0</v>
          </cell>
          <cell r="O86">
            <v>0</v>
          </cell>
        </row>
        <row r="87">
          <cell r="A87" t="str">
            <v>TAB</v>
          </cell>
          <cell r="B87">
            <v>5810</v>
          </cell>
          <cell r="C87" t="str">
            <v>Utbildning</v>
          </cell>
          <cell r="D87">
            <v>0</v>
          </cell>
          <cell r="E87">
            <v>0</v>
          </cell>
          <cell r="F87">
            <v>0</v>
          </cell>
          <cell r="G87">
            <v>0</v>
          </cell>
          <cell r="H87">
            <v>-15.6</v>
          </cell>
          <cell r="I87">
            <v>0</v>
          </cell>
          <cell r="J87">
            <v>0</v>
          </cell>
          <cell r="K87">
            <v>0</v>
          </cell>
          <cell r="L87">
            <v>0</v>
          </cell>
          <cell r="M87">
            <v>0</v>
          </cell>
          <cell r="N87">
            <v>0</v>
          </cell>
          <cell r="O87">
            <v>0</v>
          </cell>
        </row>
        <row r="88">
          <cell r="A88" t="str">
            <v>T-KAP</v>
          </cell>
          <cell r="B88">
            <v>5810</v>
          </cell>
          <cell r="C88" t="str">
            <v>Utbildning</v>
          </cell>
          <cell r="D88">
            <v>-6.8</v>
          </cell>
          <cell r="E88">
            <v>-23.8</v>
          </cell>
          <cell r="F88">
            <v>-8</v>
          </cell>
          <cell r="G88">
            <v>-1.3</v>
          </cell>
          <cell r="H88">
            <v>-8</v>
          </cell>
          <cell r="I88">
            <v>0</v>
          </cell>
          <cell r="J88">
            <v>0</v>
          </cell>
          <cell r="K88">
            <v>-24</v>
          </cell>
          <cell r="L88">
            <v>-0.9</v>
          </cell>
          <cell r="M88">
            <v>0</v>
          </cell>
          <cell r="N88">
            <v>0</v>
          </cell>
          <cell r="O88">
            <v>0</v>
          </cell>
        </row>
        <row r="89">
          <cell r="A89" t="str">
            <v>T-FOND</v>
          </cell>
          <cell r="B89">
            <v>5810</v>
          </cell>
          <cell r="C89" t="str">
            <v>Utbildning</v>
          </cell>
          <cell r="D89">
            <v>-5.2</v>
          </cell>
          <cell r="E89">
            <v>0</v>
          </cell>
          <cell r="F89">
            <v>-2.2999999999999998</v>
          </cell>
          <cell r="G89">
            <v>0</v>
          </cell>
          <cell r="H89">
            <v>0</v>
          </cell>
          <cell r="I89">
            <v>0</v>
          </cell>
          <cell r="J89">
            <v>0</v>
          </cell>
          <cell r="K89">
            <v>0</v>
          </cell>
          <cell r="L89">
            <v>0</v>
          </cell>
          <cell r="M89">
            <v>0</v>
          </cell>
          <cell r="N89">
            <v>0</v>
          </cell>
          <cell r="O89">
            <v>0</v>
          </cell>
        </row>
        <row r="90">
          <cell r="B90" t="str">
            <v>5810 Totalt</v>
          </cell>
          <cell r="D90">
            <v>-12</v>
          </cell>
          <cell r="E90">
            <v>-23.8</v>
          </cell>
          <cell r="F90">
            <v>-10.3</v>
          </cell>
          <cell r="G90">
            <v>-1.3</v>
          </cell>
          <cell r="H90">
            <v>-23.6</v>
          </cell>
          <cell r="I90">
            <v>0</v>
          </cell>
          <cell r="J90">
            <v>0</v>
          </cell>
          <cell r="K90">
            <v>-24</v>
          </cell>
          <cell r="L90">
            <v>-0.9</v>
          </cell>
          <cell r="O90">
            <v>0</v>
          </cell>
        </row>
        <row r="91">
          <cell r="A91" t="str">
            <v>TAB</v>
          </cell>
          <cell r="B91">
            <v>5829</v>
          </cell>
          <cell r="C91" t="str">
            <v>Sjukvårdsförs. EJ avdragsgill</v>
          </cell>
          <cell r="D91">
            <v>-17.100000000000001</v>
          </cell>
          <cell r="E91">
            <v>0</v>
          </cell>
          <cell r="F91">
            <v>0</v>
          </cell>
          <cell r="G91">
            <v>0</v>
          </cell>
          <cell r="H91">
            <v>0</v>
          </cell>
          <cell r="I91">
            <v>0</v>
          </cell>
          <cell r="J91">
            <v>0</v>
          </cell>
          <cell r="K91">
            <v>0</v>
          </cell>
          <cell r="L91">
            <v>0</v>
          </cell>
          <cell r="M91">
            <v>0</v>
          </cell>
          <cell r="N91">
            <v>0</v>
          </cell>
          <cell r="O91">
            <v>0</v>
          </cell>
        </row>
        <row r="92">
          <cell r="B92" t="str">
            <v>5829 Totalt</v>
          </cell>
          <cell r="D92">
            <v>-17.100000000000001</v>
          </cell>
          <cell r="E92">
            <v>0</v>
          </cell>
          <cell r="F92">
            <v>0</v>
          </cell>
          <cell r="G92">
            <v>0</v>
          </cell>
          <cell r="H92">
            <v>0</v>
          </cell>
          <cell r="I92">
            <v>0</v>
          </cell>
          <cell r="J92">
            <v>0</v>
          </cell>
          <cell r="K92">
            <v>0</v>
          </cell>
          <cell r="L92">
            <v>0</v>
          </cell>
          <cell r="O92">
            <v>0</v>
          </cell>
        </row>
        <row r="93">
          <cell r="A93" t="str">
            <v>TAB</v>
          </cell>
          <cell r="B93">
            <v>5870</v>
          </cell>
          <cell r="C93" t="str">
            <v>Personalrepr.</v>
          </cell>
          <cell r="D93">
            <v>0</v>
          </cell>
          <cell r="E93">
            <v>0</v>
          </cell>
          <cell r="F93">
            <v>0</v>
          </cell>
          <cell r="G93">
            <v>0</v>
          </cell>
          <cell r="H93">
            <v>0</v>
          </cell>
          <cell r="I93">
            <v>-1.3</v>
          </cell>
          <cell r="J93">
            <v>0</v>
          </cell>
          <cell r="K93">
            <v>0</v>
          </cell>
          <cell r="L93">
            <v>0</v>
          </cell>
          <cell r="M93">
            <v>0</v>
          </cell>
          <cell r="N93">
            <v>0</v>
          </cell>
          <cell r="O93">
            <v>0</v>
          </cell>
        </row>
        <row r="94">
          <cell r="B94" t="str">
            <v>5870 Totalt</v>
          </cell>
          <cell r="D94">
            <v>0</v>
          </cell>
          <cell r="E94">
            <v>0</v>
          </cell>
          <cell r="F94">
            <v>0</v>
          </cell>
          <cell r="G94">
            <v>0</v>
          </cell>
          <cell r="H94">
            <v>0</v>
          </cell>
          <cell r="I94">
            <v>-1.3</v>
          </cell>
          <cell r="J94">
            <v>0</v>
          </cell>
          <cell r="K94">
            <v>0</v>
          </cell>
          <cell r="L94">
            <v>0</v>
          </cell>
          <cell r="O94">
            <v>0</v>
          </cell>
        </row>
        <row r="95">
          <cell r="A95" t="str">
            <v>TAB</v>
          </cell>
          <cell r="B95">
            <v>5872</v>
          </cell>
          <cell r="C95" t="str">
            <v>Personalrepr. EJ avdrag</v>
          </cell>
          <cell r="D95">
            <v>0</v>
          </cell>
          <cell r="E95">
            <v>-1.2</v>
          </cell>
          <cell r="F95">
            <v>0</v>
          </cell>
          <cell r="G95">
            <v>0</v>
          </cell>
          <cell r="H95">
            <v>0</v>
          </cell>
          <cell r="I95">
            <v>0</v>
          </cell>
          <cell r="J95">
            <v>0</v>
          </cell>
          <cell r="K95">
            <v>0</v>
          </cell>
          <cell r="L95">
            <v>0</v>
          </cell>
          <cell r="M95">
            <v>0</v>
          </cell>
          <cell r="N95">
            <v>0</v>
          </cell>
          <cell r="O95">
            <v>0</v>
          </cell>
        </row>
        <row r="96">
          <cell r="B96" t="str">
            <v>5872 Totalt</v>
          </cell>
          <cell r="D96">
            <v>0</v>
          </cell>
          <cell r="E96">
            <v>-1.2</v>
          </cell>
          <cell r="F96">
            <v>0</v>
          </cell>
          <cell r="G96">
            <v>0</v>
          </cell>
          <cell r="H96">
            <v>0</v>
          </cell>
          <cell r="I96">
            <v>0</v>
          </cell>
          <cell r="J96">
            <v>0</v>
          </cell>
          <cell r="K96">
            <v>0</v>
          </cell>
          <cell r="L96">
            <v>0</v>
          </cell>
          <cell r="O96">
            <v>0</v>
          </cell>
        </row>
        <row r="97">
          <cell r="A97" t="str">
            <v>TAB</v>
          </cell>
          <cell r="B97">
            <v>5890</v>
          </cell>
          <cell r="C97" t="str">
            <v>Övriga personalkostnader</v>
          </cell>
          <cell r="D97">
            <v>0</v>
          </cell>
          <cell r="E97">
            <v>0</v>
          </cell>
          <cell r="F97">
            <v>-62.6</v>
          </cell>
          <cell r="G97">
            <v>0</v>
          </cell>
          <cell r="H97">
            <v>-1.5</v>
          </cell>
          <cell r="I97">
            <v>-0.6</v>
          </cell>
          <cell r="J97">
            <v>0</v>
          </cell>
          <cell r="K97">
            <v>0</v>
          </cell>
          <cell r="L97">
            <v>0</v>
          </cell>
          <cell r="M97">
            <v>0</v>
          </cell>
          <cell r="N97">
            <v>0</v>
          </cell>
          <cell r="O97">
            <v>0</v>
          </cell>
        </row>
        <row r="98">
          <cell r="A98" t="str">
            <v>T-KAP</v>
          </cell>
          <cell r="B98">
            <v>5890</v>
          </cell>
          <cell r="C98" t="str">
            <v>Övriga personalkostnader</v>
          </cell>
          <cell r="D98">
            <v>-1.5</v>
          </cell>
          <cell r="E98">
            <v>-3.8</v>
          </cell>
          <cell r="F98">
            <v>-3.7</v>
          </cell>
          <cell r="G98">
            <v>-2.4</v>
          </cell>
          <cell r="H98">
            <v>-17.3</v>
          </cell>
          <cell r="I98">
            <v>-3.2</v>
          </cell>
          <cell r="J98">
            <v>-2.5</v>
          </cell>
          <cell r="K98">
            <v>-1.6</v>
          </cell>
          <cell r="L98">
            <v>-5.6</v>
          </cell>
          <cell r="M98">
            <v>0</v>
          </cell>
          <cell r="N98">
            <v>0</v>
          </cell>
          <cell r="O98">
            <v>0</v>
          </cell>
        </row>
        <row r="99">
          <cell r="A99" t="str">
            <v>T-FOND</v>
          </cell>
          <cell r="B99">
            <v>5890</v>
          </cell>
          <cell r="C99" t="str">
            <v>Övriga personalkostnader</v>
          </cell>
          <cell r="D99">
            <v>-0.9</v>
          </cell>
          <cell r="E99">
            <v>0</v>
          </cell>
          <cell r="F99">
            <v>0</v>
          </cell>
          <cell r="G99">
            <v>-13.9</v>
          </cell>
          <cell r="H99">
            <v>-0.4</v>
          </cell>
          <cell r="I99">
            <v>-0.6</v>
          </cell>
          <cell r="J99">
            <v>-0.6</v>
          </cell>
          <cell r="K99">
            <v>-1.9</v>
          </cell>
          <cell r="L99">
            <v>-0.8</v>
          </cell>
          <cell r="M99">
            <v>0</v>
          </cell>
          <cell r="N99">
            <v>0</v>
          </cell>
          <cell r="O99">
            <v>0</v>
          </cell>
        </row>
        <row r="100">
          <cell r="B100" t="str">
            <v>5890 Totalt</v>
          </cell>
          <cell r="D100">
            <v>-2.4</v>
          </cell>
          <cell r="E100">
            <v>-3.8</v>
          </cell>
          <cell r="F100">
            <v>-66.3</v>
          </cell>
          <cell r="G100">
            <v>-16.3</v>
          </cell>
          <cell r="H100">
            <v>-19.2</v>
          </cell>
          <cell r="I100">
            <v>-4.4000000000000004</v>
          </cell>
          <cell r="J100">
            <v>-3.1</v>
          </cell>
          <cell r="K100">
            <v>-3.5</v>
          </cell>
          <cell r="L100">
            <v>-6.3999999999999995</v>
          </cell>
          <cell r="O100">
            <v>0</v>
          </cell>
        </row>
        <row r="101">
          <cell r="A101" t="str">
            <v>T-KAP</v>
          </cell>
          <cell r="B101">
            <v>6010</v>
          </cell>
          <cell r="C101" t="str">
            <v>Lokalhyra</v>
          </cell>
          <cell r="D101">
            <v>-36.200000000000003</v>
          </cell>
          <cell r="E101">
            <v>-36.200000000000003</v>
          </cell>
          <cell r="F101">
            <v>-36.200000000000003</v>
          </cell>
          <cell r="G101">
            <v>-35.4</v>
          </cell>
          <cell r="H101">
            <v>-35.4</v>
          </cell>
          <cell r="I101">
            <v>-71.3</v>
          </cell>
          <cell r="J101">
            <v>0</v>
          </cell>
          <cell r="K101">
            <v>-35.799999999999997</v>
          </cell>
          <cell r="L101">
            <v>-35.799999999999997</v>
          </cell>
          <cell r="M101">
            <v>0</v>
          </cell>
          <cell r="N101">
            <v>0</v>
          </cell>
          <cell r="O101">
            <v>0</v>
          </cell>
        </row>
        <row r="102">
          <cell r="A102" t="str">
            <v>T-FOND</v>
          </cell>
          <cell r="B102">
            <v>6010</v>
          </cell>
          <cell r="C102" t="str">
            <v>Lokalhyra</v>
          </cell>
          <cell r="D102">
            <v>-33.200000000000003</v>
          </cell>
          <cell r="E102">
            <v>-33.200000000000003</v>
          </cell>
          <cell r="F102">
            <v>-33.200000000000003</v>
          </cell>
          <cell r="G102">
            <v>-32.6</v>
          </cell>
          <cell r="H102">
            <v>-32.6</v>
          </cell>
          <cell r="I102">
            <v>-32.6</v>
          </cell>
          <cell r="J102">
            <v>-32.9</v>
          </cell>
          <cell r="K102">
            <v>-32.9</v>
          </cell>
          <cell r="L102">
            <v>-32.9</v>
          </cell>
          <cell r="M102">
            <v>0</v>
          </cell>
          <cell r="N102">
            <v>0</v>
          </cell>
          <cell r="O102">
            <v>0</v>
          </cell>
        </row>
        <row r="103">
          <cell r="B103" t="str">
            <v>6010 Tota〱吠</v>
          </cell>
          <cell r="D103">
            <v>-69.400000000000006</v>
          </cell>
          <cell r="E103">
            <v>-69.400000000000006</v>
          </cell>
          <cell r="F103">
            <v>-69.400000000000006</v>
          </cell>
          <cell r="G103">
            <v>-68</v>
          </cell>
          <cell r="H103">
            <v>-68</v>
          </cell>
          <cell r="I103">
            <v>-103.9</v>
          </cell>
          <cell r="J103">
            <v>-32.9</v>
          </cell>
          <cell r="K103">
            <v>-68.699999999999989</v>
          </cell>
          <cell r="L103">
            <v>-68.699999999999989</v>
          </cell>
          <cell r="O103">
            <v>0</v>
          </cell>
        </row>
        <row r="104">
          <cell r="A104" t="str">
            <v>T-KAP</v>
          </cell>
          <cell r="B104">
            <v>6050</v>
          </cell>
          <cell r="C104" t="str">
            <v>Elektricitet</v>
          </cell>
          <cell r="D104">
            <v>-2.5</v>
          </cell>
          <cell r="E104">
            <v>0</v>
          </cell>
          <cell r="F104">
            <v>-3.5</v>
          </cell>
          <cell r="G104">
            <v>0</v>
          </cell>
          <cell r="H104">
            <v>-2.6</v>
          </cell>
          <cell r="I104">
            <v>0</v>
          </cell>
          <cell r="J104">
            <v>-2.7</v>
          </cell>
          <cell r="K104">
            <v>0</v>
          </cell>
          <cell r="L104">
            <v>-2.8</v>
          </cell>
          <cell r="M104">
            <v>0</v>
          </cell>
          <cell r="N104">
            <v>0</v>
          </cell>
          <cell r="O104">
            <v>0</v>
          </cell>
        </row>
        <row r="105">
          <cell r="A105" t="str">
            <v>T-FOND</v>
          </cell>
          <cell r="B105">
            <v>6050</v>
          </cell>
          <cell r="C105" t="str">
            <v>Elektricitet</v>
          </cell>
          <cell r="D105">
            <v>-0.6</v>
          </cell>
          <cell r="E105">
            <v>0</v>
          </cell>
          <cell r="F105">
            <v>0</v>
          </cell>
          <cell r="G105">
            <v>-0.8</v>
          </cell>
          <cell r="H105">
            <v>-0.4</v>
          </cell>
          <cell r="I105">
            <v>0</v>
          </cell>
          <cell r="J105">
            <v>-0.6</v>
          </cell>
          <cell r="K105">
            <v>0</v>
          </cell>
          <cell r="L105">
            <v>-0.6</v>
          </cell>
          <cell r="M105">
            <v>0</v>
          </cell>
          <cell r="N105">
            <v>0</v>
          </cell>
          <cell r="O105">
            <v>0</v>
          </cell>
        </row>
        <row r="106">
          <cell r="B106" t="str">
            <v>6050 Totalt</v>
          </cell>
          <cell r="D106">
            <v>-3.1</v>
          </cell>
          <cell r="E106">
            <v>0</v>
          </cell>
          <cell r="F106">
            <v>-3.5</v>
          </cell>
          <cell r="G106">
            <v>-0.8</v>
          </cell>
          <cell r="H106">
            <v>-3</v>
          </cell>
          <cell r="I106">
            <v>0</v>
          </cell>
          <cell r="J106">
            <v>-3.3000000000000003</v>
          </cell>
          <cell r="K106">
            <v>0</v>
          </cell>
          <cell r="L106">
            <v>-3.4</v>
          </cell>
          <cell r="O106">
            <v>0</v>
          </cell>
        </row>
        <row r="107">
          <cell r="A107" t="str">
            <v>T-KAP</v>
          </cell>
          <cell r="B107">
            <v>6060</v>
          </cell>
          <cell r="C107" t="str">
            <v>Lokaltillbehör</v>
          </cell>
          <cell r="D107">
            <v>0</v>
          </cell>
          <cell r="E107">
            <v>0</v>
          </cell>
          <cell r="F107">
            <v>0</v>
          </cell>
          <cell r="G107">
            <v>-3.8</v>
          </cell>
          <cell r="H107">
            <v>0</v>
          </cell>
          <cell r="I107">
            <v>0</v>
          </cell>
          <cell r="J107">
            <v>0</v>
          </cell>
          <cell r="K107">
            <v>0</v>
          </cell>
          <cell r="L107">
            <v>0</v>
          </cell>
          <cell r="M107">
            <v>0</v>
          </cell>
          <cell r="N107">
            <v>0</v>
          </cell>
          <cell r="O107">
            <v>0</v>
          </cell>
        </row>
        <row r="108">
          <cell r="B108" t="str">
            <v>6060 Totalt</v>
          </cell>
          <cell r="D108">
            <v>0</v>
          </cell>
          <cell r="E108">
            <v>0</v>
          </cell>
          <cell r="F108">
            <v>0</v>
          </cell>
          <cell r="G108">
            <v>-3.8</v>
          </cell>
          <cell r="H108">
            <v>0</v>
          </cell>
          <cell r="I108">
            <v>0</v>
          </cell>
          <cell r="J108">
            <v>0</v>
          </cell>
          <cell r="K108">
            <v>0</v>
          </cell>
          <cell r="L108">
            <v>0</v>
          </cell>
          <cell r="O108">
            <v>0</v>
          </cell>
        </row>
        <row r="109">
          <cell r="A109" t="str">
            <v>T-KAP</v>
          </cell>
          <cell r="B109">
            <v>6070</v>
          </cell>
          <cell r="C109" t="str">
            <v>Städning, tvätt mm</v>
          </cell>
          <cell r="D109">
            <v>-4.8</v>
          </cell>
          <cell r="E109">
            <v>-4.5999999999999996</v>
          </cell>
          <cell r="F109">
            <v>-4.9000000000000004</v>
          </cell>
          <cell r="G109">
            <v>-4.7</v>
          </cell>
          <cell r="H109">
            <v>-4.8</v>
          </cell>
          <cell r="I109">
            <v>-4.8</v>
          </cell>
          <cell r="J109">
            <v>-4.8</v>
          </cell>
          <cell r="K109">
            <v>-4.8</v>
          </cell>
          <cell r="L109">
            <v>-4.7</v>
          </cell>
          <cell r="M109">
            <v>0</v>
          </cell>
          <cell r="N109">
            <v>0</v>
          </cell>
          <cell r="O109">
            <v>0</v>
          </cell>
        </row>
        <row r="110">
          <cell r="A110" t="str">
            <v>T-FOND</v>
          </cell>
          <cell r="B110">
            <v>6070</v>
          </cell>
          <cell r="C110" t="str">
            <v>Städning, tvätt mm</v>
          </cell>
          <cell r="D110">
            <v>-4.2</v>
          </cell>
          <cell r="E110">
            <v>-4.2</v>
          </cell>
          <cell r="F110">
            <v>-4.5</v>
          </cell>
          <cell r="G110">
            <v>-5.3</v>
          </cell>
          <cell r="H110">
            <v>-4.5</v>
          </cell>
          <cell r="I110">
            <v>-4.2</v>
          </cell>
          <cell r="J110">
            <v>-4.2</v>
          </cell>
          <cell r="K110">
            <v>-4.2</v>
          </cell>
          <cell r="L110">
            <v>-4.5</v>
          </cell>
          <cell r="M110">
            <v>0</v>
          </cell>
          <cell r="N110">
            <v>0</v>
          </cell>
          <cell r="O110">
            <v>0</v>
          </cell>
        </row>
        <row r="111">
          <cell r="B111" t="str">
            <v>6070 Totalt</v>
          </cell>
          <cell r="D111">
            <v>-9</v>
          </cell>
          <cell r="E111">
            <v>-8.8000000000000007</v>
          </cell>
          <cell r="F111">
            <v>-9.4</v>
          </cell>
          <cell r="G111">
            <v>-10</v>
          </cell>
          <cell r="H111">
            <v>-9.3000000000000007</v>
          </cell>
          <cell r="I111">
            <v>-9</v>
          </cell>
          <cell r="J111">
            <v>-9</v>
          </cell>
          <cell r="K111">
            <v>-9</v>
          </cell>
          <cell r="L111">
            <v>-9.1999999999999993</v>
          </cell>
          <cell r="O111">
            <v>0</v>
          </cell>
        </row>
        <row r="112">
          <cell r="A112" t="str">
            <v>T-KAP</v>
          </cell>
          <cell r="B112">
            <v>6090</v>
          </cell>
          <cell r="C112" t="str">
            <v>Övriga lokalkostnader</v>
          </cell>
          <cell r="D112">
            <v>0</v>
          </cell>
          <cell r="E112">
            <v>-2.8</v>
          </cell>
          <cell r="F112">
            <v>-2.9</v>
          </cell>
          <cell r="G112">
            <v>-1</v>
          </cell>
          <cell r="H112">
            <v>0</v>
          </cell>
          <cell r="I112">
            <v>-1.2</v>
          </cell>
          <cell r="J112">
            <v>0</v>
          </cell>
          <cell r="K112">
            <v>0</v>
          </cell>
          <cell r="L112">
            <v>-1.1000000000000001</v>
          </cell>
          <cell r="M112">
            <v>0</v>
          </cell>
          <cell r="N112">
            <v>0</v>
          </cell>
          <cell r="O112">
            <v>0</v>
          </cell>
        </row>
        <row r="113">
          <cell r="A113" t="str">
            <v>T-FOND</v>
          </cell>
          <cell r="B113">
            <v>6090</v>
          </cell>
          <cell r="C113" t="str">
            <v>Övriga lokalkostnader</v>
          </cell>
          <cell r="D113">
            <v>-2</v>
          </cell>
          <cell r="E113">
            <v>0</v>
          </cell>
          <cell r="F113">
            <v>0</v>
          </cell>
          <cell r="G113">
            <v>0</v>
          </cell>
          <cell r="H113">
            <v>0</v>
          </cell>
          <cell r="I113">
            <v>0</v>
          </cell>
          <cell r="J113">
            <v>0</v>
          </cell>
          <cell r="K113">
            <v>0</v>
          </cell>
          <cell r="L113">
            <v>0</v>
          </cell>
          <cell r="M113">
            <v>0</v>
          </cell>
          <cell r="N113">
            <v>0</v>
          </cell>
          <cell r="O113">
            <v>0</v>
          </cell>
        </row>
        <row r="114">
          <cell r="B114" t="str">
            <v>6090 Totalt</v>
          </cell>
          <cell r="D114">
            <v>-2</v>
          </cell>
          <cell r="E114">
            <v>-2.8</v>
          </cell>
          <cell r="F114">
            <v>-2.9</v>
          </cell>
          <cell r="G114">
            <v>-1</v>
          </cell>
          <cell r="H114">
            <v>0</v>
          </cell>
          <cell r="I114">
            <v>-1.2</v>
          </cell>
          <cell r="J114">
            <v>0</v>
          </cell>
          <cell r="K114">
            <v>0</v>
          </cell>
          <cell r="L114">
            <v>-1.1000000000000001</v>
          </cell>
          <cell r="O114">
            <v>0</v>
          </cell>
        </row>
        <row r="115">
          <cell r="A115" t="str">
            <v>T-KAP</v>
          </cell>
          <cell r="B115">
            <v>6120</v>
          </cell>
          <cell r="C115" t="str">
            <v>Hyra/leasing inventarier</v>
          </cell>
          <cell r="D115">
            <v>0</v>
          </cell>
          <cell r="E115">
            <v>0</v>
          </cell>
          <cell r="F115">
            <v>0</v>
          </cell>
          <cell r="G115">
            <v>0</v>
          </cell>
          <cell r="H115">
            <v>0</v>
          </cell>
          <cell r="I115">
            <v>0</v>
          </cell>
          <cell r="J115">
            <v>0</v>
          </cell>
          <cell r="K115">
            <v>0</v>
          </cell>
          <cell r="L115">
            <v>-1.8</v>
          </cell>
          <cell r="M115">
            <v>0</v>
          </cell>
          <cell r="N115">
            <v>0</v>
          </cell>
          <cell r="O115">
            <v>0</v>
          </cell>
        </row>
        <row r="116">
          <cell r="B116" t="str">
            <v>6120 Totalt</v>
          </cell>
          <cell r="D116">
            <v>0</v>
          </cell>
          <cell r="E116">
            <v>0</v>
          </cell>
          <cell r="F116">
            <v>0</v>
          </cell>
          <cell r="G116">
            <v>0</v>
          </cell>
          <cell r="H116">
            <v>0</v>
          </cell>
          <cell r="I116">
            <v>0</v>
          </cell>
          <cell r="J116">
            <v>0</v>
          </cell>
          <cell r="K116">
            <v>0</v>
          </cell>
          <cell r="L116">
            <v>-1.8</v>
          </cell>
          <cell r="O116">
            <v>0</v>
          </cell>
        </row>
        <row r="117">
          <cell r="A117" t="str">
            <v>TAB</v>
          </cell>
          <cell r="B117">
            <v>6130</v>
          </cell>
          <cell r="C117" t="str">
            <v>Licenser för dataprogram</v>
          </cell>
          <cell r="D117">
            <v>-2.4</v>
          </cell>
          <cell r="E117">
            <v>0</v>
          </cell>
          <cell r="F117">
            <v>-2.2999999999999998</v>
          </cell>
          <cell r="G117">
            <v>0</v>
          </cell>
          <cell r="H117">
            <v>0</v>
          </cell>
          <cell r="I117">
            <v>0</v>
          </cell>
          <cell r="J117">
            <v>0</v>
          </cell>
          <cell r="K117">
            <v>-4.4000000000000004</v>
          </cell>
          <cell r="L117">
            <v>0</v>
          </cell>
          <cell r="M117">
            <v>0</v>
          </cell>
          <cell r="N117">
            <v>0</v>
          </cell>
          <cell r="O117">
            <v>0</v>
          </cell>
        </row>
        <row r="118">
          <cell r="A118" t="str">
            <v>T-KAP</v>
          </cell>
          <cell r="B118">
            <v>6130</v>
          </cell>
          <cell r="C118" t="str">
            <v>Licenser för dataprogram</v>
          </cell>
          <cell r="D118">
            <v>-0.3</v>
          </cell>
          <cell r="E118">
            <v>-0.5</v>
          </cell>
          <cell r="F118">
            <v>-0.5</v>
          </cell>
          <cell r="G118">
            <v>-0.7</v>
          </cell>
          <cell r="H118">
            <v>-0.5</v>
          </cell>
          <cell r="I118">
            <v>-0.5</v>
          </cell>
          <cell r="J118">
            <v>0</v>
          </cell>
          <cell r="K118">
            <v>-0.5</v>
          </cell>
          <cell r="L118">
            <v>-0.4</v>
          </cell>
          <cell r="M118">
            <v>0</v>
          </cell>
          <cell r="N118">
            <v>0</v>
          </cell>
          <cell r="O118">
            <v>0</v>
          </cell>
        </row>
        <row r="119">
          <cell r="A119" t="str">
            <v>T-FOND</v>
          </cell>
          <cell r="B119">
            <v>6130</v>
          </cell>
          <cell r="C119" t="str">
            <v>Licenser för dataprogram</v>
          </cell>
          <cell r="D119">
            <v>-0.4</v>
          </cell>
          <cell r="E119">
            <v>-1.9</v>
          </cell>
          <cell r="F119">
            <v>-6.2</v>
          </cell>
          <cell r="G119">
            <v>0</v>
          </cell>
          <cell r="H119">
            <v>0</v>
          </cell>
          <cell r="I119">
            <v>0</v>
          </cell>
          <cell r="J119">
            <v>0</v>
          </cell>
          <cell r="K119">
            <v>0</v>
          </cell>
          <cell r="L119">
            <v>0</v>
          </cell>
          <cell r="M119">
            <v>0</v>
          </cell>
          <cell r="N119">
            <v>0</v>
          </cell>
          <cell r="O119">
            <v>0</v>
          </cell>
        </row>
        <row r="120">
          <cell r="B120" t="str">
            <v>6130 Totalt</v>
          </cell>
          <cell r="D120">
            <v>-3.0999999999999996</v>
          </cell>
          <cell r="E120">
            <v>-2.4</v>
          </cell>
          <cell r="F120">
            <v>-9</v>
          </cell>
          <cell r="G120">
            <v>-0.7</v>
          </cell>
          <cell r="H120">
            <v>-0.5</v>
          </cell>
          <cell r="I120">
            <v>-0.5</v>
          </cell>
          <cell r="J120">
            <v>0</v>
          </cell>
          <cell r="K120">
            <v>-4.9000000000000004</v>
          </cell>
          <cell r="L120">
            <v>-0.4</v>
          </cell>
          <cell r="O120">
            <v>0</v>
          </cell>
        </row>
        <row r="121">
          <cell r="A121" t="str">
            <v>TAB</v>
          </cell>
          <cell r="B121">
            <v>6410</v>
          </cell>
          <cell r="C121" t="str">
            <v>Förbrukningsinv / -matrial</v>
          </cell>
          <cell r="D121">
            <v>0</v>
          </cell>
          <cell r="E121">
            <v>0</v>
          </cell>
          <cell r="F121">
            <v>-3.9</v>
          </cell>
          <cell r="G121">
            <v>0</v>
          </cell>
          <cell r="H121">
            <v>0</v>
          </cell>
          <cell r="I121">
            <v>-3.3</v>
          </cell>
          <cell r="J121">
            <v>-2.2999999999999998</v>
          </cell>
          <cell r="K121">
            <v>-0.5</v>
          </cell>
          <cell r="L121">
            <v>0</v>
          </cell>
          <cell r="M121">
            <v>0</v>
          </cell>
          <cell r="N121">
            <v>0</v>
          </cell>
          <cell r="O121">
            <v>0</v>
          </cell>
        </row>
        <row r="122">
          <cell r="A122" t="str">
            <v>T-KAP</v>
          </cell>
          <cell r="B122">
            <v>6410</v>
          </cell>
          <cell r="C122" t="str">
            <v>Förbrukningsinv / -matrial</v>
          </cell>
          <cell r="D122">
            <v>-4.3</v>
          </cell>
          <cell r="E122">
            <v>-11.7</v>
          </cell>
          <cell r="F122">
            <v>-2.9</v>
          </cell>
          <cell r="G122">
            <v>0</v>
          </cell>
          <cell r="H122">
            <v>-2.4</v>
          </cell>
          <cell r="I122">
            <v>0</v>
          </cell>
          <cell r="J122">
            <v>-1.2</v>
          </cell>
          <cell r="K122">
            <v>-2.6</v>
          </cell>
          <cell r="L122">
            <v>0</v>
          </cell>
          <cell r="M122">
            <v>0</v>
          </cell>
          <cell r="N122">
            <v>0</v>
          </cell>
          <cell r="O122">
            <v>0</v>
          </cell>
        </row>
        <row r="123">
          <cell r="A123" t="str">
            <v>T-FOND</v>
          </cell>
          <cell r="B123">
            <v>6410</v>
          </cell>
          <cell r="C123" t="str">
            <v>Förbrukningsinv / -matrial</v>
          </cell>
          <cell r="D123">
            <v>-23.1</v>
          </cell>
          <cell r="E123">
            <v>-9.6999999999999993</v>
          </cell>
          <cell r="F123">
            <v>0</v>
          </cell>
          <cell r="G123">
            <v>0</v>
          </cell>
          <cell r="H123">
            <v>-8.8000000000000007</v>
          </cell>
          <cell r="I123">
            <v>0</v>
          </cell>
          <cell r="J123">
            <v>-4.5</v>
          </cell>
          <cell r="K123">
            <v>0</v>
          </cell>
          <cell r="L123">
            <v>0</v>
          </cell>
          <cell r="M123">
            <v>0</v>
          </cell>
          <cell r="N123">
            <v>0</v>
          </cell>
          <cell r="O123">
            <v>0</v>
          </cell>
        </row>
        <row r="124">
          <cell r="B124" t="str">
            <v>6410 Totalt</v>
          </cell>
          <cell r="D124">
            <v>-27.400000000000002</v>
          </cell>
          <cell r="E124">
            <v>-21.4</v>
          </cell>
          <cell r="F124">
            <v>-6.8</v>
          </cell>
          <cell r="G124">
            <v>0</v>
          </cell>
          <cell r="H124">
            <v>-11.200000000000001</v>
          </cell>
          <cell r="I124">
            <v>-3.3</v>
          </cell>
          <cell r="J124">
            <v>-8</v>
          </cell>
          <cell r="K124">
            <v>-3.1</v>
          </cell>
          <cell r="L124">
            <v>0</v>
          </cell>
          <cell r="O124">
            <v>0</v>
          </cell>
        </row>
        <row r="125">
          <cell r="A125" t="str">
            <v>TAB</v>
          </cell>
          <cell r="B125">
            <v>6500</v>
          </cell>
          <cell r="C125" t="str">
            <v>Kontorsmaterial</v>
          </cell>
          <cell r="D125">
            <v>0</v>
          </cell>
          <cell r="E125">
            <v>0</v>
          </cell>
          <cell r="F125">
            <v>-3</v>
          </cell>
          <cell r="G125">
            <v>0</v>
          </cell>
          <cell r="H125">
            <v>0</v>
          </cell>
          <cell r="I125">
            <v>-4</v>
          </cell>
          <cell r="J125">
            <v>-1</v>
          </cell>
          <cell r="K125">
            <v>0</v>
          </cell>
          <cell r="L125">
            <v>0</v>
          </cell>
          <cell r="M125">
            <v>0</v>
          </cell>
          <cell r="N125">
            <v>0</v>
          </cell>
          <cell r="O125">
            <v>0</v>
          </cell>
        </row>
        <row r="126">
          <cell r="A126" t="str">
            <v>T-KAP</v>
          </cell>
          <cell r="B126">
            <v>6500</v>
          </cell>
          <cell r="C126" t="str">
            <v>Kontorsmaterial</v>
          </cell>
          <cell r="D126">
            <v>-11.1</v>
          </cell>
          <cell r="E126">
            <v>-37.5</v>
          </cell>
          <cell r="F126">
            <v>-34.5</v>
          </cell>
          <cell r="G126">
            <v>-23</v>
          </cell>
          <cell r="H126">
            <v>-5</v>
          </cell>
          <cell r="I126">
            <v>-13.3</v>
          </cell>
          <cell r="J126">
            <v>-9</v>
          </cell>
          <cell r="K126">
            <v>-15.4</v>
          </cell>
          <cell r="L126">
            <v>-19.399999999999999</v>
          </cell>
          <cell r="M126">
            <v>0</v>
          </cell>
          <cell r="N126">
            <v>0</v>
          </cell>
          <cell r="O126">
            <v>0</v>
          </cell>
        </row>
        <row r="127">
          <cell r="A127" t="str">
            <v>T-FOND</v>
          </cell>
          <cell r="B127">
            <v>6500</v>
          </cell>
          <cell r="C127" t="str">
            <v>Kontorsmaterial</v>
          </cell>
          <cell r="D127">
            <v>-15</v>
          </cell>
          <cell r="E127">
            <v>-2.5</v>
          </cell>
          <cell r="F127">
            <v>-8.6</v>
          </cell>
          <cell r="G127">
            <v>-5.6</v>
          </cell>
          <cell r="H127">
            <v>-5.5</v>
          </cell>
          <cell r="I127">
            <v>-4.5</v>
          </cell>
          <cell r="J127">
            <v>-6.7</v>
          </cell>
          <cell r="K127">
            <v>-8.1999999999999993</v>
          </cell>
          <cell r="L127">
            <v>-8.8000000000000007</v>
          </cell>
          <cell r="M127">
            <v>0</v>
          </cell>
          <cell r="N127">
            <v>0</v>
          </cell>
          <cell r="O127">
            <v>0</v>
          </cell>
        </row>
        <row r="128">
          <cell r="B128" t="str">
            <v>6500 Totalt</v>
          </cell>
          <cell r="D128">
            <v>-26.1</v>
          </cell>
          <cell r="E128">
            <v>-40</v>
          </cell>
          <cell r="F128">
            <v>-46.1</v>
          </cell>
          <cell r="G128">
            <v>-28.6</v>
          </cell>
          <cell r="H128">
            <v>-10.5</v>
          </cell>
          <cell r="I128">
            <v>-21.8</v>
          </cell>
          <cell r="J128">
            <v>-16.7</v>
          </cell>
          <cell r="K128">
            <v>-23.6</v>
          </cell>
          <cell r="L128">
            <v>-28.2</v>
          </cell>
          <cell r="O128">
            <v>0</v>
          </cell>
        </row>
        <row r="129">
          <cell r="A129" t="str">
            <v>T-KAP</v>
          </cell>
          <cell r="B129">
            <v>6640</v>
          </cell>
          <cell r="C129" t="str">
            <v>Reparation, underhåll inv.</v>
          </cell>
          <cell r="D129">
            <v>0</v>
          </cell>
          <cell r="E129">
            <v>0</v>
          </cell>
          <cell r="F129">
            <v>-1.8</v>
          </cell>
          <cell r="G129">
            <v>-4.9000000000000004</v>
          </cell>
          <cell r="H129">
            <v>-1.1000000000000001</v>
          </cell>
          <cell r="I129">
            <v>-4.8</v>
          </cell>
          <cell r="J129">
            <v>-0.7</v>
          </cell>
          <cell r="K129">
            <v>-2.5</v>
          </cell>
          <cell r="L129">
            <v>-1.9</v>
          </cell>
          <cell r="M129">
            <v>0</v>
          </cell>
          <cell r="N129">
            <v>0</v>
          </cell>
          <cell r="O129">
            <v>0</v>
          </cell>
        </row>
        <row r="130">
          <cell r="A130" t="str">
            <v>T-FOND</v>
          </cell>
          <cell r="B130">
            <v>6640</v>
          </cell>
          <cell r="C130" t="str">
            <v>Reparation, underhåll inv.</v>
          </cell>
          <cell r="D130">
            <v>0</v>
          </cell>
          <cell r="E130">
            <v>0</v>
          </cell>
          <cell r="F130">
            <v>-3.2</v>
          </cell>
          <cell r="G130">
            <v>-1.2</v>
          </cell>
          <cell r="H130">
            <v>0</v>
          </cell>
          <cell r="I130">
            <v>-2.4</v>
          </cell>
          <cell r="J130">
            <v>0</v>
          </cell>
          <cell r="K130">
            <v>-3.4</v>
          </cell>
          <cell r="L130">
            <v>0</v>
          </cell>
          <cell r="M130">
            <v>0</v>
          </cell>
          <cell r="N130">
            <v>0</v>
          </cell>
          <cell r="O130">
            <v>0</v>
          </cell>
        </row>
        <row r="131">
          <cell r="B131" t="str">
            <v>6640 Totalt</v>
          </cell>
          <cell r="D131">
            <v>0</v>
          </cell>
          <cell r="E131">
            <v>0</v>
          </cell>
          <cell r="F131">
            <v>-5</v>
          </cell>
          <cell r="G131">
            <v>-6.1000000000000005</v>
          </cell>
          <cell r="H131">
            <v>-1.1000000000000001</v>
          </cell>
          <cell r="I131">
            <v>-7.1999999999999993</v>
          </cell>
          <cell r="J131">
            <v>-0.7</v>
          </cell>
          <cell r="K131">
            <v>-5.9</v>
          </cell>
          <cell r="L131">
            <v>-1.9</v>
          </cell>
          <cell r="O131">
            <v>0</v>
          </cell>
        </row>
        <row r="132">
          <cell r="A132" t="str">
            <v>T-KAP</v>
          </cell>
          <cell r="B132">
            <v>6680</v>
          </cell>
          <cell r="C132" t="str">
            <v>TAB, intern service</v>
          </cell>
          <cell r="D132">
            <v>-42</v>
          </cell>
          <cell r="E132">
            <v>-42</v>
          </cell>
          <cell r="F132">
            <v>-42</v>
          </cell>
          <cell r="G132">
            <v>-42</v>
          </cell>
          <cell r="H132">
            <v>-42</v>
          </cell>
          <cell r="I132">
            <v>-42</v>
          </cell>
          <cell r="J132">
            <v>-42</v>
          </cell>
          <cell r="K132">
            <v>-42</v>
          </cell>
          <cell r="L132">
            <v>-42</v>
          </cell>
          <cell r="M132">
            <v>0</v>
          </cell>
          <cell r="N132">
            <v>0</v>
          </cell>
          <cell r="O132">
            <v>0</v>
          </cell>
        </row>
        <row r="133">
          <cell r="A133" t="str">
            <v>T-FOND</v>
          </cell>
          <cell r="B133">
            <v>6680</v>
          </cell>
          <cell r="C133" t="str">
            <v>TAB, intern service</v>
          </cell>
          <cell r="D133">
            <v>-52.5</v>
          </cell>
          <cell r="E133">
            <v>-52.5</v>
          </cell>
          <cell r="F133">
            <v>-52.5</v>
          </cell>
          <cell r="G133">
            <v>-52.5</v>
          </cell>
          <cell r="H133">
            <v>-52.5</v>
          </cell>
          <cell r="I133">
            <v>-52.5</v>
          </cell>
          <cell r="J133">
            <v>-52.5</v>
          </cell>
          <cell r="K133">
            <v>-52.5</v>
          </cell>
          <cell r="L133">
            <v>-52.5</v>
          </cell>
          <cell r="M133">
            <v>0</v>
          </cell>
          <cell r="N133">
            <v>0</v>
          </cell>
          <cell r="O133">
            <v>0</v>
          </cell>
        </row>
        <row r="134">
          <cell r="B134" t="str">
            <v>6680 Totalt</v>
          </cell>
          <cell r="D134">
            <v>-94.5</v>
          </cell>
          <cell r="E134">
            <v>-94.5</v>
          </cell>
          <cell r="F134">
            <v>-94.5</v>
          </cell>
          <cell r="G134">
            <v>-94.5</v>
          </cell>
          <cell r="H134">
            <v>-94.5</v>
          </cell>
          <cell r="I134">
            <v>-94.5</v>
          </cell>
          <cell r="J134">
            <v>-94.5</v>
          </cell>
          <cell r="K134">
            <v>-94.5</v>
          </cell>
          <cell r="L134">
            <v>-94.5</v>
          </cell>
          <cell r="O134">
            <v>0</v>
          </cell>
        </row>
        <row r="135">
          <cell r="A135" t="str">
            <v>TAB</v>
          </cell>
          <cell r="B135">
            <v>6730</v>
          </cell>
          <cell r="C135" t="str">
            <v>Redovisningstjänster</v>
          </cell>
          <cell r="D135">
            <v>0</v>
          </cell>
          <cell r="E135">
            <v>0</v>
          </cell>
          <cell r="F135">
            <v>0</v>
          </cell>
          <cell r="G135">
            <v>0</v>
          </cell>
          <cell r="H135">
            <v>-7.4</v>
          </cell>
          <cell r="I135">
            <v>0</v>
          </cell>
          <cell r="J135">
            <v>0</v>
          </cell>
          <cell r="K135">
            <v>0</v>
          </cell>
          <cell r="L135">
            <v>0</v>
          </cell>
          <cell r="M135">
            <v>0</v>
          </cell>
          <cell r="N135">
            <v>0</v>
          </cell>
          <cell r="O135">
            <v>0</v>
          </cell>
        </row>
        <row r="136">
          <cell r="B136" t="str">
            <v>6730 Totalt</v>
          </cell>
          <cell r="D136">
            <v>0</v>
          </cell>
          <cell r="E136">
            <v>0</v>
          </cell>
          <cell r="F136">
            <v>0</v>
          </cell>
          <cell r="G136">
            <v>0</v>
          </cell>
          <cell r="H136">
            <v>-7.4</v>
          </cell>
          <cell r="I136">
            <v>0</v>
          </cell>
          <cell r="J136">
            <v>0</v>
          </cell>
          <cell r="K136">
            <v>0</v>
          </cell>
          <cell r="L136">
            <v>0</v>
          </cell>
          <cell r="O136">
            <v>0</v>
          </cell>
        </row>
        <row r="137">
          <cell r="A137" t="str">
            <v>TAB</v>
          </cell>
          <cell r="B137">
            <v>6740</v>
          </cell>
          <cell r="C137" t="str">
            <v>Data-tjänster</v>
          </cell>
          <cell r="D137">
            <v>0</v>
          </cell>
          <cell r="E137">
            <v>0</v>
          </cell>
          <cell r="F137">
            <v>0</v>
          </cell>
          <cell r="G137">
            <v>0</v>
          </cell>
          <cell r="H137">
            <v>-4</v>
          </cell>
          <cell r="I137">
            <v>0</v>
          </cell>
          <cell r="J137">
            <v>0</v>
          </cell>
          <cell r="K137">
            <v>0</v>
          </cell>
          <cell r="L137">
            <v>0</v>
          </cell>
          <cell r="M137">
            <v>0</v>
          </cell>
          <cell r="N137">
            <v>0</v>
          </cell>
          <cell r="O137">
            <v>0</v>
          </cell>
        </row>
        <row r="138">
          <cell r="A138" t="str">
            <v>T-KAP</v>
          </cell>
          <cell r="B138">
            <v>6740</v>
          </cell>
          <cell r="C138" t="str">
            <v>Data-tjänster</v>
          </cell>
          <cell r="D138">
            <v>0</v>
          </cell>
          <cell r="E138">
            <v>0</v>
          </cell>
          <cell r="F138">
            <v>-2.2999999999999998</v>
          </cell>
          <cell r="G138">
            <v>-4.8</v>
          </cell>
          <cell r="H138">
            <v>-33.299999999999997</v>
          </cell>
          <cell r="I138">
            <v>-20.7</v>
          </cell>
          <cell r="J138">
            <v>-8.6</v>
          </cell>
          <cell r="K138">
            <v>0</v>
          </cell>
          <cell r="L138">
            <v>-19.600000000000001</v>
          </cell>
          <cell r="M138">
            <v>0</v>
          </cell>
          <cell r="N138">
            <v>0</v>
          </cell>
          <cell r="O138">
            <v>0</v>
          </cell>
        </row>
        <row r="139">
          <cell r="A139" t="str">
            <v>T-FOND</v>
          </cell>
          <cell r="B139">
            <v>6740</v>
          </cell>
          <cell r="C139" t="str">
            <v>Data-tjänster</v>
          </cell>
          <cell r="D139">
            <v>0</v>
          </cell>
          <cell r="E139">
            <v>0</v>
          </cell>
          <cell r="F139">
            <v>0</v>
          </cell>
          <cell r="G139">
            <v>-6.5</v>
          </cell>
          <cell r="H139">
            <v>-42.6</v>
          </cell>
          <cell r="I139">
            <v>-9.5</v>
          </cell>
          <cell r="J139">
            <v>-3.8</v>
          </cell>
          <cell r="K139">
            <v>0</v>
          </cell>
          <cell r="L139">
            <v>0</v>
          </cell>
          <cell r="M139">
            <v>0</v>
          </cell>
          <cell r="N139">
            <v>0</v>
          </cell>
          <cell r="O139">
            <v>0</v>
          </cell>
        </row>
        <row r="140">
          <cell r="B140" t="str">
            <v>6740 Totalt</v>
          </cell>
          <cell r="D140">
            <v>0</v>
          </cell>
          <cell r="E140">
            <v>0</v>
          </cell>
          <cell r="F140">
            <v>-2.2999999999999998</v>
          </cell>
          <cell r="G140">
            <v>-11.3</v>
          </cell>
          <cell r="H140">
            <v>-79.900000000000006</v>
          </cell>
          <cell r="I140">
            <v>-30.2</v>
          </cell>
          <cell r="J140">
            <v>-12.399999999999999</v>
          </cell>
          <cell r="K140">
            <v>0</v>
          </cell>
          <cell r="L140">
            <v>-19.600000000000001</v>
          </cell>
          <cell r="O140">
            <v>0</v>
          </cell>
        </row>
        <row r="141">
          <cell r="A141" t="str">
            <v>T-KAP</v>
          </cell>
          <cell r="B141">
            <v>6750</v>
          </cell>
          <cell r="C141" t="str">
            <v>Skattekonsulter mm</v>
          </cell>
          <cell r="D141">
            <v>-5.0999999999999996</v>
          </cell>
          <cell r="E141">
            <v>0</v>
          </cell>
          <cell r="F141">
            <v>0</v>
          </cell>
          <cell r="G141">
            <v>-13.9</v>
          </cell>
          <cell r="H141">
            <v>0</v>
          </cell>
          <cell r="I141">
            <v>0</v>
          </cell>
          <cell r="J141">
            <v>0</v>
          </cell>
          <cell r="K141">
            <v>-2.2999999999999998</v>
          </cell>
          <cell r="L141">
            <v>0</v>
          </cell>
          <cell r="M141">
            <v>0</v>
          </cell>
          <cell r="N141">
            <v>0</v>
          </cell>
          <cell r="O141">
            <v>0</v>
          </cell>
        </row>
        <row r="142">
          <cell r="B142" t="str">
            <v>6750 Totalt</v>
          </cell>
          <cell r="D142">
            <v>-5.0999999999999996</v>
          </cell>
          <cell r="E142">
            <v>0</v>
          </cell>
          <cell r="F142">
            <v>0</v>
          </cell>
          <cell r="G142">
            <v>-13.9</v>
          </cell>
          <cell r="H142">
            <v>0</v>
          </cell>
          <cell r="I142">
            <v>0</v>
          </cell>
          <cell r="J142">
            <v>0</v>
          </cell>
          <cell r="K142">
            <v>-2.2999999999999998</v>
          </cell>
          <cell r="L142">
            <v>0</v>
          </cell>
          <cell r="O142">
            <v>0</v>
          </cell>
        </row>
        <row r="143">
          <cell r="A143" t="str">
            <v>TAB</v>
          </cell>
          <cell r="B143">
            <v>6780</v>
          </cell>
          <cell r="C143" t="str">
            <v>Advokatkostnader</v>
          </cell>
          <cell r="D143">
            <v>0</v>
          </cell>
          <cell r="E143">
            <v>0</v>
          </cell>
          <cell r="F143">
            <v>0</v>
          </cell>
          <cell r="G143">
            <v>-7.2</v>
          </cell>
          <cell r="H143">
            <v>-5.6</v>
          </cell>
          <cell r="I143">
            <v>-2.6</v>
          </cell>
          <cell r="J143">
            <v>-8.6</v>
          </cell>
          <cell r="K143">
            <v>-6.1</v>
          </cell>
          <cell r="L143">
            <v>0</v>
          </cell>
          <cell r="M143">
            <v>0</v>
          </cell>
          <cell r="N143">
            <v>0</v>
          </cell>
          <cell r="O143">
            <v>0</v>
          </cell>
        </row>
        <row r="144">
          <cell r="A144" t="str">
            <v>T-KAP</v>
          </cell>
          <cell r="B144">
            <v>6780</v>
          </cell>
          <cell r="C144" t="str">
            <v>Advokatkostnader, internt</v>
          </cell>
          <cell r="D144">
            <v>0</v>
          </cell>
          <cell r="E144">
            <v>0</v>
          </cell>
          <cell r="F144">
            <v>-3.7</v>
          </cell>
          <cell r="G144">
            <v>-10.199999999999999</v>
          </cell>
          <cell r="H144">
            <v>-2.1</v>
          </cell>
          <cell r="I144">
            <v>0</v>
          </cell>
          <cell r="J144">
            <v>-1.1000000000000001</v>
          </cell>
          <cell r="K144">
            <v>0</v>
          </cell>
          <cell r="L144">
            <v>-4.7</v>
          </cell>
          <cell r="M144">
            <v>0</v>
          </cell>
          <cell r="N144">
            <v>0</v>
          </cell>
          <cell r="O144">
            <v>0</v>
          </cell>
        </row>
        <row r="145">
          <cell r="A145" t="str">
            <v>T-FOND</v>
          </cell>
          <cell r="B145">
            <v>6780</v>
          </cell>
          <cell r="C145" t="str">
            <v>Advokatkostnader</v>
          </cell>
          <cell r="D145">
            <v>0</v>
          </cell>
          <cell r="E145">
            <v>0</v>
          </cell>
          <cell r="F145">
            <v>0</v>
          </cell>
          <cell r="G145">
            <v>-8.1999999999999993</v>
          </cell>
          <cell r="H145">
            <v>0</v>
          </cell>
          <cell r="I145">
            <v>0</v>
          </cell>
          <cell r="J145">
            <v>0</v>
          </cell>
          <cell r="K145">
            <v>0</v>
          </cell>
          <cell r="L145">
            <v>0</v>
          </cell>
          <cell r="M145">
            <v>0</v>
          </cell>
          <cell r="N145">
            <v>0</v>
          </cell>
          <cell r="O145">
            <v>0</v>
          </cell>
        </row>
        <row r="146">
          <cell r="B146" t="str">
            <v>6780 Totalt</v>
          </cell>
          <cell r="D146">
            <v>0</v>
          </cell>
          <cell r="E146">
            <v>0</v>
          </cell>
          <cell r="F146">
            <v>-3.7</v>
          </cell>
          <cell r="G146">
            <v>-25.599999999999998</v>
          </cell>
          <cell r="H146">
            <v>-7.6999999999999993</v>
          </cell>
          <cell r="I146">
            <v>-2.6</v>
          </cell>
          <cell r="J146">
            <v>-9.6999999999999993</v>
          </cell>
          <cell r="K146">
            <v>-6.1</v>
          </cell>
          <cell r="L146">
            <v>-4.7</v>
          </cell>
          <cell r="O146">
            <v>0</v>
          </cell>
        </row>
        <row r="147">
          <cell r="A147" t="str">
            <v>TAB</v>
          </cell>
          <cell r="B147">
            <v>6790</v>
          </cell>
          <cell r="C147" t="str">
            <v>Övriga främmande tjänster</v>
          </cell>
          <cell r="D147">
            <v>-170.1</v>
          </cell>
          <cell r="E147">
            <v>-40</v>
          </cell>
          <cell r="F147">
            <v>-7</v>
          </cell>
          <cell r="G147">
            <v>0</v>
          </cell>
          <cell r="H147">
            <v>-6</v>
          </cell>
          <cell r="I147">
            <v>-102.6</v>
          </cell>
          <cell r="J147">
            <v>0</v>
          </cell>
          <cell r="K147">
            <v>-75</v>
          </cell>
          <cell r="L147">
            <v>-30.7</v>
          </cell>
          <cell r="M147">
            <v>0</v>
          </cell>
          <cell r="N147">
            <v>0</v>
          </cell>
          <cell r="O147">
            <v>0</v>
          </cell>
        </row>
        <row r="148">
          <cell r="A148" t="str">
            <v>T-KAP</v>
          </cell>
          <cell r="B148">
            <v>6790</v>
          </cell>
          <cell r="C148" t="str">
            <v>Övriga främmande tjänster</v>
          </cell>
          <cell r="D148">
            <v>0</v>
          </cell>
          <cell r="E148">
            <v>-22.6</v>
          </cell>
          <cell r="F148">
            <v>0</v>
          </cell>
          <cell r="G148">
            <v>-25.5</v>
          </cell>
          <cell r="H148">
            <v>0</v>
          </cell>
          <cell r="I148">
            <v>0</v>
          </cell>
          <cell r="J148">
            <v>-27</v>
          </cell>
          <cell r="K148">
            <v>-13.6</v>
          </cell>
          <cell r="L148">
            <v>-13.4</v>
          </cell>
          <cell r="M148">
            <v>0</v>
          </cell>
          <cell r="N148">
            <v>0</v>
          </cell>
          <cell r="O148">
            <v>0</v>
          </cell>
        </row>
        <row r="149">
          <cell r="A149" t="str">
            <v>T-FOND</v>
          </cell>
          <cell r="B149">
            <v>6790</v>
          </cell>
          <cell r="C149" t="str">
            <v>Främmande tjänster, internt</v>
          </cell>
          <cell r="D149">
            <v>0</v>
          </cell>
          <cell r="E149">
            <v>0</v>
          </cell>
          <cell r="F149">
            <v>0</v>
          </cell>
          <cell r="G149">
            <v>0</v>
          </cell>
          <cell r="H149">
            <v>0</v>
          </cell>
          <cell r="I149">
            <v>0</v>
          </cell>
          <cell r="J149">
            <v>-33.700000000000003</v>
          </cell>
          <cell r="K149">
            <v>0</v>
          </cell>
          <cell r="L149">
            <v>-3.5</v>
          </cell>
          <cell r="M149">
            <v>0</v>
          </cell>
          <cell r="N149">
            <v>0</v>
          </cell>
          <cell r="O149">
            <v>0</v>
          </cell>
        </row>
        <row r="150">
          <cell r="B150" t="str">
            <v>6790 Totalt</v>
          </cell>
          <cell r="D150">
            <v>-170.1</v>
          </cell>
          <cell r="E150">
            <v>-62.6</v>
          </cell>
          <cell r="F150">
            <v>-7</v>
          </cell>
          <cell r="G150">
            <v>-25.5</v>
          </cell>
          <cell r="H150">
            <v>-6</v>
          </cell>
          <cell r="I150">
            <v>-102.6</v>
          </cell>
          <cell r="J150">
            <v>-60.7</v>
          </cell>
          <cell r="K150">
            <v>-88.6</v>
          </cell>
          <cell r="L150">
            <v>-47.6</v>
          </cell>
          <cell r="O150">
            <v>0</v>
          </cell>
        </row>
        <row r="151">
          <cell r="A151" t="str">
            <v>TAB</v>
          </cell>
          <cell r="B151">
            <v>6810</v>
          </cell>
          <cell r="C151" t="str">
            <v>Telefoner kontor</v>
          </cell>
          <cell r="D151">
            <v>-9.1999999999999993</v>
          </cell>
          <cell r="E151">
            <v>0</v>
          </cell>
          <cell r="F151">
            <v>-3.5</v>
          </cell>
          <cell r="G151">
            <v>-20.100000000000001</v>
          </cell>
          <cell r="H151">
            <v>-0.1</v>
          </cell>
          <cell r="I151">
            <v>-3.8</v>
          </cell>
          <cell r="J151">
            <v>0</v>
          </cell>
          <cell r="K151">
            <v>-2.2999999999999998</v>
          </cell>
          <cell r="L151">
            <v>-2.4</v>
          </cell>
          <cell r="M151">
            <v>0</v>
          </cell>
          <cell r="N151">
            <v>0</v>
          </cell>
          <cell r="O151">
            <v>0</v>
          </cell>
        </row>
        <row r="152">
          <cell r="A152" t="str">
            <v>T-KAP</v>
          </cell>
          <cell r="B152">
            <v>6810</v>
          </cell>
          <cell r="C152" t="str">
            <v>Telefoner kontor</v>
          </cell>
          <cell r="D152">
            <v>-3</v>
          </cell>
          <cell r="E152">
            <v>-4.7</v>
          </cell>
          <cell r="F152">
            <v>-34.5</v>
          </cell>
          <cell r="G152">
            <v>-5.8</v>
          </cell>
          <cell r="H152">
            <v>-2.5</v>
          </cell>
          <cell r="I152">
            <v>-35.299999999999997</v>
          </cell>
          <cell r="J152">
            <v>-8.9</v>
          </cell>
          <cell r="K152">
            <v>-2.4</v>
          </cell>
          <cell r="L152">
            <v>-28.2</v>
          </cell>
          <cell r="M152">
            <v>0</v>
          </cell>
          <cell r="N152">
            <v>0</v>
          </cell>
          <cell r="O152">
            <v>0</v>
          </cell>
        </row>
        <row r="153">
          <cell r="A153" t="str">
            <v>T-FOND</v>
          </cell>
          <cell r="B153">
            <v>6810</v>
          </cell>
          <cell r="C153" t="str">
            <v>Telefoner kontor</v>
          </cell>
          <cell r="D153">
            <v>0</v>
          </cell>
          <cell r="E153">
            <v>-0.9</v>
          </cell>
          <cell r="F153">
            <v>-2.2000000000000002</v>
          </cell>
          <cell r="G153">
            <v>0</v>
          </cell>
          <cell r="H153">
            <v>-1.9</v>
          </cell>
          <cell r="I153">
            <v>-2</v>
          </cell>
          <cell r="J153">
            <v>-0.6</v>
          </cell>
          <cell r="K153">
            <v>-0.3</v>
          </cell>
          <cell r="L153">
            <v>-2.4</v>
          </cell>
          <cell r="M153">
            <v>0</v>
          </cell>
          <cell r="N153">
            <v>0</v>
          </cell>
          <cell r="O153">
            <v>0</v>
          </cell>
        </row>
        <row r="154">
          <cell r="B154" t="str">
            <v>6810 Totalt</v>
          </cell>
          <cell r="D154">
            <v>-12.2</v>
          </cell>
          <cell r="E154">
            <v>-5.6000000000000005</v>
          </cell>
          <cell r="F154">
            <v>-40.200000000000003</v>
          </cell>
          <cell r="G154">
            <v>-25.900000000000002</v>
          </cell>
          <cell r="H154">
            <v>-4.5</v>
          </cell>
          <cell r="I154">
            <v>-41.099999999999994</v>
          </cell>
          <cell r="J154">
            <v>-9.5</v>
          </cell>
          <cell r="K154">
            <v>-4.9999999999999991</v>
          </cell>
          <cell r="L154">
            <v>-33</v>
          </cell>
          <cell r="O154">
            <v>0</v>
          </cell>
        </row>
        <row r="155">
          <cell r="A155" t="str">
            <v>TAB</v>
          </cell>
          <cell r="B155">
            <v>6815</v>
          </cell>
          <cell r="C155" t="str">
            <v>NMT / GSM-telefon</v>
          </cell>
          <cell r="D155">
            <v>-3</v>
          </cell>
          <cell r="E155">
            <v>-3.4</v>
          </cell>
          <cell r="F155">
            <v>-2.1</v>
          </cell>
          <cell r="G155">
            <v>-2.9</v>
          </cell>
          <cell r="H155">
            <v>-5.5</v>
          </cell>
          <cell r="I155">
            <v>-3</v>
          </cell>
          <cell r="J155">
            <v>-5.2</v>
          </cell>
          <cell r="K155">
            <v>-2.2999999999999998</v>
          </cell>
          <cell r="L155">
            <v>-2.4</v>
          </cell>
          <cell r="M155">
            <v>0</v>
          </cell>
          <cell r="N155">
            <v>0</v>
          </cell>
          <cell r="O155">
            <v>0</v>
          </cell>
        </row>
        <row r="156">
          <cell r="A156" t="str">
            <v>T-KAP</v>
          </cell>
          <cell r="B156">
            <v>6815</v>
          </cell>
          <cell r="C156" t="str">
            <v>NMT / GSM-telefon</v>
          </cell>
          <cell r="D156">
            <v>-2.6</v>
          </cell>
          <cell r="E156">
            <v>-5.6</v>
          </cell>
          <cell r="F156">
            <v>-3.8</v>
          </cell>
          <cell r="G156">
            <v>-8.6</v>
          </cell>
          <cell r="H156">
            <v>-5.0999999999999996</v>
          </cell>
          <cell r="I156">
            <v>-5.8</v>
          </cell>
          <cell r="J156">
            <v>-9.4</v>
          </cell>
          <cell r="K156">
            <v>-4</v>
          </cell>
          <cell r="L156">
            <v>-7.1</v>
          </cell>
          <cell r="M156">
            <v>0</v>
          </cell>
          <cell r="N156">
            <v>0</v>
          </cell>
          <cell r="O156">
            <v>0</v>
          </cell>
        </row>
        <row r="157">
          <cell r="A157" t="str">
            <v>T-FOND</v>
          </cell>
          <cell r="B157">
            <v>6815</v>
          </cell>
          <cell r="C157" t="str">
            <v>NMT / GSM-telefon</v>
          </cell>
          <cell r="D157">
            <v>-8.4</v>
          </cell>
          <cell r="E157">
            <v>-4.7</v>
          </cell>
          <cell r="F157">
            <v>-2.7</v>
          </cell>
          <cell r="G157">
            <v>-2.4</v>
          </cell>
          <cell r="H157">
            <v>-3.4</v>
          </cell>
          <cell r="I157">
            <v>-2.4</v>
          </cell>
          <cell r="J157">
            <v>-5.6</v>
          </cell>
          <cell r="K157">
            <v>-4.0999999999999996</v>
          </cell>
          <cell r="L157">
            <v>-3.5</v>
          </cell>
          <cell r="M157">
            <v>0</v>
          </cell>
          <cell r="N157">
            <v>0</v>
          </cell>
          <cell r="O157">
            <v>0</v>
          </cell>
        </row>
        <row r="158">
          <cell r="B158" t="str">
            <v>6815 Totalt</v>
          </cell>
          <cell r="D158">
            <v>-14</v>
          </cell>
          <cell r="E158">
            <v>-13.7</v>
          </cell>
          <cell r="F158">
            <v>-8.6000000000000014</v>
          </cell>
          <cell r="G158">
            <v>-13.9</v>
          </cell>
          <cell r="H158">
            <v>-14</v>
          </cell>
          <cell r="I158">
            <v>-11.200000000000001</v>
          </cell>
          <cell r="J158">
            <v>-20.200000000000003</v>
          </cell>
          <cell r="K158">
            <v>-10.399999999999999</v>
          </cell>
          <cell r="L158">
            <v>-13</v>
          </cell>
          <cell r="O158">
            <v>0</v>
          </cell>
        </row>
        <row r="159">
          <cell r="A159" t="str">
            <v>T-KAP</v>
          </cell>
          <cell r="B159">
            <v>6820</v>
          </cell>
          <cell r="C159" t="str">
            <v>Telefax</v>
          </cell>
          <cell r="D159">
            <v>-0.2</v>
          </cell>
          <cell r="E159">
            <v>0</v>
          </cell>
          <cell r="F159">
            <v>-1</v>
          </cell>
          <cell r="G159">
            <v>0.7</v>
          </cell>
          <cell r="H159">
            <v>0.3</v>
          </cell>
          <cell r="I159">
            <v>-0.5</v>
          </cell>
          <cell r="J159">
            <v>-0.6</v>
          </cell>
          <cell r="K159">
            <v>-0.3</v>
          </cell>
          <cell r="L159">
            <v>-0.6</v>
          </cell>
          <cell r="M159">
            <v>0</v>
          </cell>
          <cell r="N159">
            <v>0</v>
          </cell>
          <cell r="O159">
            <v>0</v>
          </cell>
        </row>
        <row r="160">
          <cell r="A160" t="str">
            <v>T-FOND</v>
          </cell>
          <cell r="B160">
            <v>6820</v>
          </cell>
          <cell r="C160" t="str">
            <v>Telefax</v>
          </cell>
          <cell r="D160">
            <v>0</v>
          </cell>
          <cell r="E160">
            <v>0</v>
          </cell>
          <cell r="F160">
            <v>-2.8</v>
          </cell>
          <cell r="G160">
            <v>-0.6</v>
          </cell>
          <cell r="H160">
            <v>-3.7</v>
          </cell>
          <cell r="I160">
            <v>-0.6</v>
          </cell>
          <cell r="J160">
            <v>0</v>
          </cell>
          <cell r="K160">
            <v>-0.5</v>
          </cell>
          <cell r="L160">
            <v>-3.4</v>
          </cell>
          <cell r="M160">
            <v>0</v>
          </cell>
          <cell r="N160">
            <v>0</v>
          </cell>
          <cell r="O160">
            <v>0</v>
          </cell>
        </row>
        <row r="161">
          <cell r="B161" t="str">
            <v>6820 Totalt</v>
          </cell>
          <cell r="D161">
            <v>-0.2</v>
          </cell>
          <cell r="E161">
            <v>0</v>
          </cell>
          <cell r="F161">
            <v>-3.8</v>
          </cell>
          <cell r="G161">
            <v>9.9999999999999978E-2</v>
          </cell>
          <cell r="H161">
            <v>-3.4000000000000004</v>
          </cell>
          <cell r="I161">
            <v>-1.1000000000000001</v>
          </cell>
          <cell r="J161">
            <v>-0.6</v>
          </cell>
          <cell r="K161">
            <v>-0.8</v>
          </cell>
          <cell r="L161">
            <v>-4</v>
          </cell>
          <cell r="O161">
            <v>0</v>
          </cell>
        </row>
        <row r="162">
          <cell r="A162" t="str">
            <v>TAB</v>
          </cell>
          <cell r="B162">
            <v>6830</v>
          </cell>
          <cell r="C162" t="str">
            <v>Datakommunikation</v>
          </cell>
          <cell r="D162">
            <v>0</v>
          </cell>
          <cell r="E162">
            <v>0</v>
          </cell>
          <cell r="F162">
            <v>-4</v>
          </cell>
          <cell r="G162">
            <v>0</v>
          </cell>
          <cell r="H162">
            <v>-4.9000000000000004</v>
          </cell>
          <cell r="I162">
            <v>0</v>
          </cell>
          <cell r="J162">
            <v>-1.9</v>
          </cell>
          <cell r="K162">
            <v>0</v>
          </cell>
          <cell r="L162">
            <v>-1.9</v>
          </cell>
          <cell r="M162">
            <v>0</v>
          </cell>
          <cell r="N162">
            <v>0</v>
          </cell>
          <cell r="O162">
            <v>0</v>
          </cell>
        </row>
        <row r="163">
          <cell r="A163" t="str">
            <v>T-KAP</v>
          </cell>
          <cell r="B163">
            <v>6830</v>
          </cell>
          <cell r="C163" t="str">
            <v>Datakommunikation</v>
          </cell>
          <cell r="D163">
            <v>-6.4</v>
          </cell>
          <cell r="E163">
            <v>0</v>
          </cell>
          <cell r="F163">
            <v>0</v>
          </cell>
          <cell r="G163">
            <v>0</v>
          </cell>
          <cell r="H163">
            <v>0</v>
          </cell>
          <cell r="I163">
            <v>0</v>
          </cell>
          <cell r="J163">
            <v>0</v>
          </cell>
          <cell r="K163">
            <v>0</v>
          </cell>
          <cell r="L163">
            <v>0</v>
          </cell>
          <cell r="M163">
            <v>0</v>
          </cell>
          <cell r="N163">
            <v>0</v>
          </cell>
          <cell r="O163">
            <v>0</v>
          </cell>
        </row>
        <row r="164">
          <cell r="A164" t="str">
            <v>T-FOND</v>
          </cell>
          <cell r="B164">
            <v>6830</v>
          </cell>
          <cell r="C164" t="str">
            <v>Datakommunikation</v>
          </cell>
          <cell r="D164">
            <v>0</v>
          </cell>
          <cell r="E164">
            <v>0</v>
          </cell>
          <cell r="F164">
            <v>0</v>
          </cell>
          <cell r="G164">
            <v>0</v>
          </cell>
          <cell r="H164">
            <v>0</v>
          </cell>
          <cell r="I164">
            <v>0</v>
          </cell>
          <cell r="J164">
            <v>0</v>
          </cell>
          <cell r="K164">
            <v>-0.5</v>
          </cell>
          <cell r="L164">
            <v>-9.9</v>
          </cell>
          <cell r="M164">
            <v>0</v>
          </cell>
          <cell r="N164">
            <v>0</v>
          </cell>
          <cell r="O164">
            <v>0</v>
          </cell>
        </row>
        <row r="165">
          <cell r="B165" t="str">
            <v>6830 Totalt</v>
          </cell>
          <cell r="D165">
            <v>-6.4</v>
          </cell>
          <cell r="E165">
            <v>0</v>
          </cell>
          <cell r="F165">
            <v>-4</v>
          </cell>
          <cell r="G165">
            <v>0</v>
          </cell>
          <cell r="H165">
            <v>-4.9000000000000004</v>
          </cell>
          <cell r="I165">
            <v>0</v>
          </cell>
          <cell r="J165">
            <v>-1.9</v>
          </cell>
          <cell r="K165">
            <v>-0.5</v>
          </cell>
          <cell r="L165">
            <v>-11.8</v>
          </cell>
          <cell r="O165">
            <v>0</v>
          </cell>
        </row>
        <row r="166">
          <cell r="A166" t="str">
            <v>TAB</v>
          </cell>
          <cell r="B166">
            <v>6850</v>
          </cell>
          <cell r="C166" t="str">
            <v>Portokostnader</v>
          </cell>
          <cell r="D166">
            <v>0</v>
          </cell>
          <cell r="E166">
            <v>-2.9</v>
          </cell>
          <cell r="F166">
            <v>0</v>
          </cell>
          <cell r="G166">
            <v>0</v>
          </cell>
          <cell r="H166">
            <v>0</v>
          </cell>
          <cell r="I166">
            <v>0</v>
          </cell>
          <cell r="J166">
            <v>0</v>
          </cell>
          <cell r="K166">
            <v>0</v>
          </cell>
          <cell r="L166">
            <v>0</v>
          </cell>
          <cell r="M166">
            <v>0</v>
          </cell>
          <cell r="N166">
            <v>0</v>
          </cell>
          <cell r="O166">
            <v>0</v>
          </cell>
        </row>
        <row r="167">
          <cell r="A167" t="str">
            <v>T-KAP</v>
          </cell>
          <cell r="B167">
            <v>6850</v>
          </cell>
          <cell r="C167" t="str">
            <v>Portokostnader</v>
          </cell>
          <cell r="D167">
            <v>-1</v>
          </cell>
          <cell r="E167">
            <v>-16.3</v>
          </cell>
          <cell r="F167">
            <v>0</v>
          </cell>
          <cell r="G167">
            <v>0</v>
          </cell>
          <cell r="H167">
            <v>0</v>
          </cell>
          <cell r="I167">
            <v>-16</v>
          </cell>
          <cell r="J167">
            <v>0</v>
          </cell>
          <cell r="K167">
            <v>-16.100000000000001</v>
          </cell>
          <cell r="L167">
            <v>0</v>
          </cell>
          <cell r="M167">
            <v>0</v>
          </cell>
          <cell r="N167">
            <v>0</v>
          </cell>
          <cell r="O167">
            <v>0</v>
          </cell>
        </row>
        <row r="168">
          <cell r="A168" t="str">
            <v>T-FOND</v>
          </cell>
          <cell r="B168">
            <v>6850</v>
          </cell>
          <cell r="C168" t="str">
            <v>Portokostnader</v>
          </cell>
          <cell r="D168">
            <v>0</v>
          </cell>
          <cell r="E168">
            <v>0</v>
          </cell>
          <cell r="F168">
            <v>0</v>
          </cell>
          <cell r="G168">
            <v>-20</v>
          </cell>
          <cell r="H168">
            <v>0</v>
          </cell>
          <cell r="I168">
            <v>0</v>
          </cell>
          <cell r="J168">
            <v>0</v>
          </cell>
          <cell r="K168">
            <v>0</v>
          </cell>
          <cell r="L168">
            <v>-20</v>
          </cell>
          <cell r="M168">
            <v>0</v>
          </cell>
          <cell r="N168">
            <v>0</v>
          </cell>
          <cell r="O168">
            <v>0</v>
          </cell>
        </row>
        <row r="169">
          <cell r="B169" t="str">
            <v>6850 Totalt</v>
          </cell>
          <cell r="D169">
            <v>-1</v>
          </cell>
          <cell r="E169">
            <v>-19.2</v>
          </cell>
          <cell r="F169">
            <v>0</v>
          </cell>
          <cell r="G169">
            <v>-20</v>
          </cell>
          <cell r="H169">
            <v>0</v>
          </cell>
          <cell r="I169">
            <v>-16</v>
          </cell>
          <cell r="J169">
            <v>0</v>
          </cell>
          <cell r="K169">
            <v>-16.100000000000001</v>
          </cell>
          <cell r="L169">
            <v>-20</v>
          </cell>
          <cell r="O169">
            <v>0</v>
          </cell>
        </row>
        <row r="170">
          <cell r="A170" t="str">
            <v>TAB</v>
          </cell>
          <cell r="B170">
            <v>6911</v>
          </cell>
          <cell r="C170" t="str">
            <v>Bil, drivmedel</v>
          </cell>
          <cell r="D170">
            <v>-1</v>
          </cell>
          <cell r="E170">
            <v>-1.5</v>
          </cell>
          <cell r="F170">
            <v>-2.1</v>
          </cell>
          <cell r="G170">
            <v>-2.4</v>
          </cell>
          <cell r="H170">
            <v>-4.0999999999999996</v>
          </cell>
          <cell r="I170">
            <v>-1.4</v>
          </cell>
          <cell r="J170">
            <v>-0.7</v>
          </cell>
          <cell r="K170">
            <v>-3.1</v>
          </cell>
          <cell r="L170">
            <v>0</v>
          </cell>
          <cell r="M170">
            <v>0</v>
          </cell>
          <cell r="N170">
            <v>0</v>
          </cell>
          <cell r="O170">
            <v>0</v>
          </cell>
        </row>
        <row r="171">
          <cell r="A171" t="str">
            <v>T-KAP</v>
          </cell>
          <cell r="B171">
            <v>6911</v>
          </cell>
          <cell r="C171" t="str">
            <v>Bil, drivmedel</v>
          </cell>
          <cell r="D171">
            <v>-0.7</v>
          </cell>
          <cell r="E171">
            <v>-4</v>
          </cell>
          <cell r="F171">
            <v>-4.4000000000000004</v>
          </cell>
          <cell r="G171">
            <v>-7.7</v>
          </cell>
          <cell r="H171">
            <v>-8</v>
          </cell>
          <cell r="I171">
            <v>-7.5</v>
          </cell>
          <cell r="J171">
            <v>-2.6</v>
          </cell>
          <cell r="K171">
            <v>-7.7</v>
          </cell>
          <cell r="L171">
            <v>-1.5</v>
          </cell>
          <cell r="M171">
            <v>0</v>
          </cell>
          <cell r="N171">
            <v>0</v>
          </cell>
          <cell r="O171">
            <v>0</v>
          </cell>
        </row>
        <row r="172">
          <cell r="A172" t="str">
            <v>T-FOND</v>
          </cell>
          <cell r="B172">
            <v>6911</v>
          </cell>
          <cell r="C172" t="str">
            <v>Bil, drivmedel</v>
          </cell>
          <cell r="D172">
            <v>0</v>
          </cell>
          <cell r="E172">
            <v>-4.7</v>
          </cell>
          <cell r="F172">
            <v>-5.3</v>
          </cell>
          <cell r="G172">
            <v>-4.5</v>
          </cell>
          <cell r="H172">
            <v>-4.5</v>
          </cell>
          <cell r="I172">
            <v>-2.9</v>
          </cell>
          <cell r="J172">
            <v>-7.4</v>
          </cell>
          <cell r="K172">
            <v>-7.9</v>
          </cell>
          <cell r="L172">
            <v>0</v>
          </cell>
          <cell r="M172">
            <v>0</v>
          </cell>
          <cell r="N172">
            <v>0</v>
          </cell>
          <cell r="O172">
            <v>0</v>
          </cell>
        </row>
        <row r="173">
          <cell r="B173" t="str">
            <v>6911 Totalt</v>
          </cell>
          <cell r="D173">
            <v>-1.7</v>
          </cell>
          <cell r="E173">
            <v>-10.199999999999999</v>
          </cell>
          <cell r="F173">
            <v>-11.8</v>
          </cell>
          <cell r="G173">
            <v>-14.6</v>
          </cell>
          <cell r="H173">
            <v>-16.600000000000001</v>
          </cell>
          <cell r="I173">
            <v>-11.8</v>
          </cell>
          <cell r="J173">
            <v>-10.7</v>
          </cell>
          <cell r="K173">
            <v>-18.700000000000003</v>
          </cell>
          <cell r="L173">
            <v>-1.5</v>
          </cell>
          <cell r="O173">
            <v>0</v>
          </cell>
        </row>
        <row r="174">
          <cell r="A174" t="str">
            <v>TAB</v>
          </cell>
          <cell r="B174">
            <v>6912</v>
          </cell>
          <cell r="C174" t="str">
            <v>Bil, försäkring &amp; skatt</v>
          </cell>
          <cell r="D174">
            <v>0</v>
          </cell>
          <cell r="E174">
            <v>-1.4</v>
          </cell>
          <cell r="F174">
            <v>-2.6</v>
          </cell>
          <cell r="G174">
            <v>0</v>
          </cell>
          <cell r="H174">
            <v>0</v>
          </cell>
          <cell r="I174">
            <v>0.2</v>
          </cell>
          <cell r="J174">
            <v>0</v>
          </cell>
          <cell r="K174">
            <v>-0.7</v>
          </cell>
          <cell r="L174">
            <v>-4.2</v>
          </cell>
          <cell r="M174">
            <v>0</v>
          </cell>
          <cell r="N174">
            <v>0</v>
          </cell>
          <cell r="O174">
            <v>0</v>
          </cell>
        </row>
        <row r="175">
          <cell r="A175" t="str">
            <v>T-KAP</v>
          </cell>
          <cell r="B175">
            <v>6912</v>
          </cell>
          <cell r="C175" t="str">
            <v>Bil, försäkring &amp; skatt</v>
          </cell>
          <cell r="D175">
            <v>-20.3</v>
          </cell>
          <cell r="E175">
            <v>-6.7</v>
          </cell>
          <cell r="F175">
            <v>0</v>
          </cell>
          <cell r="G175">
            <v>0</v>
          </cell>
          <cell r="H175">
            <v>-3.5</v>
          </cell>
          <cell r="I175">
            <v>-1.9</v>
          </cell>
          <cell r="J175">
            <v>0</v>
          </cell>
          <cell r="K175">
            <v>-0.6</v>
          </cell>
          <cell r="L175">
            <v>-1.2</v>
          </cell>
          <cell r="M175">
            <v>0</v>
          </cell>
          <cell r="N175">
            <v>0</v>
          </cell>
          <cell r="O175">
            <v>0</v>
          </cell>
        </row>
        <row r="176">
          <cell r="A176" t="str">
            <v>T-FOND</v>
          </cell>
          <cell r="B176">
            <v>6912</v>
          </cell>
          <cell r="C176" t="str">
            <v>Bil, försäkring &amp; skatt</v>
          </cell>
          <cell r="D176">
            <v>-1.9</v>
          </cell>
          <cell r="E176">
            <v>-1.9</v>
          </cell>
          <cell r="F176">
            <v>-1.9</v>
          </cell>
          <cell r="G176">
            <v>-1.9</v>
          </cell>
          <cell r="H176">
            <v>-2</v>
          </cell>
          <cell r="I176">
            <v>-4.5999999999999996</v>
          </cell>
          <cell r="J176">
            <v>-3.5</v>
          </cell>
          <cell r="K176">
            <v>-7.1</v>
          </cell>
          <cell r="L176">
            <v>-0.3</v>
          </cell>
          <cell r="M176">
            <v>0</v>
          </cell>
          <cell r="N176">
            <v>0</v>
          </cell>
          <cell r="O176">
            <v>0</v>
          </cell>
        </row>
        <row r="177">
          <cell r="B177" t="str">
            <v>6912 Totalt</v>
          </cell>
          <cell r="D177">
            <v>-22.2</v>
          </cell>
          <cell r="E177">
            <v>-10</v>
          </cell>
          <cell r="F177">
            <v>-4.5</v>
          </cell>
          <cell r="G177">
            <v>-1.9</v>
          </cell>
          <cell r="H177">
            <v>-5.5</v>
          </cell>
          <cell r="I177">
            <v>-6.3</v>
          </cell>
          <cell r="J177">
            <v>-3.5</v>
          </cell>
          <cell r="K177">
            <v>-8.3999999999999986</v>
          </cell>
          <cell r="L177">
            <v>-5.7</v>
          </cell>
          <cell r="O177">
            <v>0</v>
          </cell>
        </row>
        <row r="178">
          <cell r="A178" t="str">
            <v>TAB</v>
          </cell>
          <cell r="B178">
            <v>6913</v>
          </cell>
          <cell r="C178" t="str">
            <v>Bil, reparationer</v>
          </cell>
          <cell r="D178">
            <v>-1.4</v>
          </cell>
          <cell r="E178">
            <v>-6.7</v>
          </cell>
          <cell r="F178">
            <v>0</v>
          </cell>
          <cell r="G178">
            <v>0</v>
          </cell>
          <cell r="H178">
            <v>0.5</v>
          </cell>
          <cell r="I178">
            <v>0</v>
          </cell>
          <cell r="J178">
            <v>0</v>
          </cell>
          <cell r="K178">
            <v>0</v>
          </cell>
          <cell r="L178">
            <v>0</v>
          </cell>
          <cell r="M178">
            <v>0</v>
          </cell>
          <cell r="N178">
            <v>0</v>
          </cell>
          <cell r="O178">
            <v>0</v>
          </cell>
        </row>
        <row r="179">
          <cell r="A179" t="str">
            <v>T-KAP</v>
          </cell>
          <cell r="B179">
            <v>6913</v>
          </cell>
          <cell r="C179" t="str">
            <v>Bil, reparationer</v>
          </cell>
          <cell r="D179">
            <v>0</v>
          </cell>
          <cell r="E179">
            <v>-0.5</v>
          </cell>
          <cell r="F179">
            <v>-1.5</v>
          </cell>
          <cell r="G179">
            <v>-0.2</v>
          </cell>
          <cell r="H179">
            <v>0</v>
          </cell>
          <cell r="I179">
            <v>0</v>
          </cell>
          <cell r="J179">
            <v>0</v>
          </cell>
          <cell r="K179">
            <v>-3.1</v>
          </cell>
          <cell r="L179">
            <v>0</v>
          </cell>
          <cell r="M179">
            <v>0</v>
          </cell>
          <cell r="N179">
            <v>0</v>
          </cell>
          <cell r="O179">
            <v>0</v>
          </cell>
        </row>
        <row r="180">
          <cell r="A180" t="str">
            <v>T-FOND</v>
          </cell>
          <cell r="B180">
            <v>6913</v>
          </cell>
          <cell r="C180" t="str">
            <v>Bil, reparationer</v>
          </cell>
          <cell r="D180">
            <v>-3.1</v>
          </cell>
          <cell r="E180">
            <v>0</v>
          </cell>
          <cell r="F180">
            <v>-2.7</v>
          </cell>
          <cell r="G180">
            <v>-19.2</v>
          </cell>
          <cell r="H180">
            <v>0</v>
          </cell>
          <cell r="I180">
            <v>-12.8</v>
          </cell>
          <cell r="J180">
            <v>-2.5</v>
          </cell>
          <cell r="K180">
            <v>-1.2</v>
          </cell>
          <cell r="L180">
            <v>-7.5</v>
          </cell>
          <cell r="M180">
            <v>0</v>
          </cell>
          <cell r="N180">
            <v>0</v>
          </cell>
          <cell r="O180">
            <v>0</v>
          </cell>
        </row>
        <row r="181">
          <cell r="B181" t="str">
            <v>6913 Totalt</v>
          </cell>
          <cell r="D181">
            <v>-4.5</v>
          </cell>
          <cell r="E181">
            <v>-7.2</v>
          </cell>
          <cell r="F181">
            <v>-4.2</v>
          </cell>
          <cell r="G181">
            <v>-19.399999999999999</v>
          </cell>
          <cell r="H181">
            <v>0.5</v>
          </cell>
          <cell r="I181">
            <v>-12.8</v>
          </cell>
          <cell r="J181">
            <v>-2.5</v>
          </cell>
          <cell r="K181">
            <v>-4.3</v>
          </cell>
          <cell r="L181">
            <v>-7.5</v>
          </cell>
          <cell r="O181">
            <v>0</v>
          </cell>
        </row>
        <row r="182">
          <cell r="A182" t="str">
            <v>T-KAP</v>
          </cell>
          <cell r="B182">
            <v>6915</v>
          </cell>
          <cell r="C182" t="str">
            <v>Bil, leasing</v>
          </cell>
          <cell r="D182">
            <v>-4.5</v>
          </cell>
          <cell r="E182">
            <v>-4.5</v>
          </cell>
          <cell r="F182">
            <v>-4.5</v>
          </cell>
          <cell r="G182">
            <v>-4.5</v>
          </cell>
          <cell r="H182">
            <v>-4.3</v>
          </cell>
          <cell r="I182">
            <v>-4.3</v>
          </cell>
          <cell r="J182">
            <v>0</v>
          </cell>
          <cell r="K182">
            <v>0</v>
          </cell>
          <cell r="L182">
            <v>0</v>
          </cell>
          <cell r="M182">
            <v>0</v>
          </cell>
          <cell r="N182">
            <v>0</v>
          </cell>
          <cell r="O182">
            <v>0</v>
          </cell>
        </row>
        <row r="183">
          <cell r="B183" t="str">
            <v>6915 Totalt</v>
          </cell>
          <cell r="D183">
            <v>-4.5</v>
          </cell>
          <cell r="E183">
            <v>-4.5</v>
          </cell>
          <cell r="F183">
            <v>-4.5</v>
          </cell>
          <cell r="G183">
            <v>-4.5</v>
          </cell>
          <cell r="H183">
            <v>-4.3</v>
          </cell>
          <cell r="I183">
            <v>-4.3</v>
          </cell>
          <cell r="J183">
            <v>0</v>
          </cell>
          <cell r="K183">
            <v>0</v>
          </cell>
          <cell r="L183">
            <v>0</v>
          </cell>
          <cell r="O183">
            <v>0</v>
          </cell>
        </row>
        <row r="184">
          <cell r="A184" t="str">
            <v>TAB</v>
          </cell>
          <cell r="B184">
            <v>6917</v>
          </cell>
          <cell r="C184" t="str">
            <v>Bil, parkering</v>
          </cell>
          <cell r="D184">
            <v>-2.6</v>
          </cell>
          <cell r="E184">
            <v>-2.8</v>
          </cell>
          <cell r="F184">
            <v>-3.5</v>
          </cell>
          <cell r="G184">
            <v>-0.1</v>
          </cell>
          <cell r="H184">
            <v>-6.5</v>
          </cell>
          <cell r="I184">
            <v>-2.8</v>
          </cell>
          <cell r="J184">
            <v>-2.6</v>
          </cell>
          <cell r="K184">
            <v>-3.1</v>
          </cell>
          <cell r="L184">
            <v>-2.6</v>
          </cell>
          <cell r="M184">
            <v>0</v>
          </cell>
          <cell r="N184">
            <v>0</v>
          </cell>
          <cell r="O184">
            <v>0</v>
          </cell>
        </row>
        <row r="185">
          <cell r="A185" t="str">
            <v>T-KAP</v>
          </cell>
          <cell r="B185">
            <v>6917</v>
          </cell>
          <cell r="C185" t="str">
            <v>Bil, parkering</v>
          </cell>
          <cell r="D185">
            <v>-9</v>
          </cell>
          <cell r="E185">
            <v>-8.6999999999999993</v>
          </cell>
          <cell r="F185">
            <v>-8.4</v>
          </cell>
          <cell r="G185">
            <v>-8.1</v>
          </cell>
          <cell r="H185">
            <v>-7.8</v>
          </cell>
          <cell r="I185">
            <v>-15.7</v>
          </cell>
          <cell r="J185">
            <v>0</v>
          </cell>
          <cell r="K185">
            <v>-7.9</v>
          </cell>
          <cell r="L185">
            <v>-7.9</v>
          </cell>
          <cell r="M185">
            <v>0</v>
          </cell>
          <cell r="N185">
            <v>0</v>
          </cell>
          <cell r="O185">
            <v>0</v>
          </cell>
        </row>
        <row r="186">
          <cell r="A186" t="str">
            <v>T-FOND</v>
          </cell>
          <cell r="B186">
            <v>6917</v>
          </cell>
          <cell r="C186" t="str">
            <v>Bil, parkering</v>
          </cell>
          <cell r="D186">
            <v>-5.2</v>
          </cell>
          <cell r="E186">
            <v>-5.2</v>
          </cell>
          <cell r="F186">
            <v>-5.2</v>
          </cell>
          <cell r="G186">
            <v>-5.2</v>
          </cell>
          <cell r="H186">
            <v>-5.2</v>
          </cell>
          <cell r="I186">
            <v>-5.2</v>
          </cell>
          <cell r="J186">
            <v>-5.2</v>
          </cell>
          <cell r="K186">
            <v>-5.2</v>
          </cell>
          <cell r="L186">
            <v>-5.2</v>
          </cell>
          <cell r="M186">
            <v>0</v>
          </cell>
          <cell r="N186">
            <v>0</v>
          </cell>
          <cell r="O186">
            <v>0</v>
          </cell>
        </row>
        <row r="187">
          <cell r="B187" t="str">
            <v>6917 Totalt</v>
          </cell>
          <cell r="D187">
            <v>-16.8</v>
          </cell>
          <cell r="E187">
            <v>-16.7</v>
          </cell>
          <cell r="F187">
            <v>-17.100000000000001</v>
          </cell>
          <cell r="G187">
            <v>-13.399999999999999</v>
          </cell>
          <cell r="H187">
            <v>-19.5</v>
          </cell>
          <cell r="I187">
            <v>-23.7</v>
          </cell>
          <cell r="J187">
            <v>-7.8000000000000007</v>
          </cell>
          <cell r="K187">
            <v>-16.2</v>
          </cell>
          <cell r="L187">
            <v>-15.7</v>
          </cell>
          <cell r="O187">
            <v>0</v>
          </cell>
        </row>
        <row r="188">
          <cell r="A188" t="str">
            <v>TAB</v>
          </cell>
          <cell r="B188">
            <v>6919</v>
          </cell>
          <cell r="C188" t="str">
            <v>Bil, övrigt</v>
          </cell>
          <cell r="D188">
            <v>0</v>
          </cell>
          <cell r="E188">
            <v>0</v>
          </cell>
          <cell r="F188">
            <v>-0.1</v>
          </cell>
          <cell r="G188">
            <v>-0.1</v>
          </cell>
          <cell r="H188">
            <v>-0.5</v>
          </cell>
          <cell r="I188">
            <v>-0.2</v>
          </cell>
          <cell r="J188">
            <v>0</v>
          </cell>
          <cell r="K188">
            <v>-2</v>
          </cell>
          <cell r="L188">
            <v>0</v>
          </cell>
          <cell r="M188">
            <v>0</v>
          </cell>
          <cell r="N188">
            <v>0</v>
          </cell>
          <cell r="O188">
            <v>0</v>
          </cell>
        </row>
        <row r="189">
          <cell r="A189" t="str">
            <v>T-KAP</v>
          </cell>
          <cell r="B189">
            <v>6919</v>
          </cell>
          <cell r="C189" t="str">
            <v>Bil, övrigt</v>
          </cell>
          <cell r="D189">
            <v>0</v>
          </cell>
          <cell r="E189">
            <v>0</v>
          </cell>
          <cell r="F189">
            <v>0</v>
          </cell>
          <cell r="G189">
            <v>-5.9</v>
          </cell>
          <cell r="H189">
            <v>-9.6999999999999993</v>
          </cell>
          <cell r="I189">
            <v>-0.3</v>
          </cell>
          <cell r="J189">
            <v>-0.4</v>
          </cell>
          <cell r="K189">
            <v>-9.3000000000000007</v>
          </cell>
          <cell r="L189">
            <v>-0.8</v>
          </cell>
          <cell r="M189">
            <v>0</v>
          </cell>
          <cell r="N189">
            <v>0</v>
          </cell>
          <cell r="O189">
            <v>0</v>
          </cell>
        </row>
        <row r="190">
          <cell r="A190" t="str">
            <v>T-FOND</v>
          </cell>
          <cell r="B190">
            <v>6919</v>
          </cell>
          <cell r="C190" t="str">
            <v>Bil, övrigt</v>
          </cell>
          <cell r="D190">
            <v>0</v>
          </cell>
          <cell r="E190">
            <v>0</v>
          </cell>
          <cell r="F190">
            <v>0</v>
          </cell>
          <cell r="G190">
            <v>-0.1</v>
          </cell>
          <cell r="H190">
            <v>-3.5</v>
          </cell>
          <cell r="I190">
            <v>-3.6</v>
          </cell>
          <cell r="J190">
            <v>-3</v>
          </cell>
          <cell r="K190">
            <v>-3.7</v>
          </cell>
          <cell r="L190">
            <v>-1</v>
          </cell>
          <cell r="M190">
            <v>0</v>
          </cell>
          <cell r="N190">
            <v>0</v>
          </cell>
          <cell r="O190">
            <v>0</v>
          </cell>
        </row>
        <row r="191">
          <cell r="B191" t="str">
            <v>6919 Totalt</v>
          </cell>
          <cell r="D191">
            <v>0</v>
          </cell>
          <cell r="E191">
            <v>0</v>
          </cell>
          <cell r="F191">
            <v>-0.1</v>
          </cell>
          <cell r="G191">
            <v>-6.1</v>
          </cell>
          <cell r="H191">
            <v>-13.7</v>
          </cell>
          <cell r="I191">
            <v>-4.0999999999999996</v>
          </cell>
          <cell r="J191">
            <v>-3.4</v>
          </cell>
          <cell r="K191">
            <v>-15</v>
          </cell>
          <cell r="L191">
            <v>-1.8</v>
          </cell>
          <cell r="O191">
            <v>0</v>
          </cell>
        </row>
        <row r="192">
          <cell r="A192" t="str">
            <v>TAB</v>
          </cell>
          <cell r="B192">
            <v>7010</v>
          </cell>
          <cell r="C192" t="str">
            <v>Frakter och transporter</v>
          </cell>
          <cell r="D192">
            <v>0</v>
          </cell>
          <cell r="E192">
            <v>0</v>
          </cell>
          <cell r="F192">
            <v>-1.2</v>
          </cell>
          <cell r="G192">
            <v>0</v>
          </cell>
          <cell r="H192">
            <v>-0.2</v>
          </cell>
          <cell r="I192">
            <v>0</v>
          </cell>
          <cell r="J192">
            <v>-0.9</v>
          </cell>
          <cell r="K192">
            <v>0</v>
          </cell>
          <cell r="L192">
            <v>0</v>
          </cell>
          <cell r="M192">
            <v>0</v>
          </cell>
          <cell r="N192">
            <v>0</v>
          </cell>
          <cell r="O192">
            <v>0</v>
          </cell>
        </row>
        <row r="193">
          <cell r="A193" t="str">
            <v>T-KAP</v>
          </cell>
          <cell r="B193">
            <v>7010</v>
          </cell>
          <cell r="C193" t="str">
            <v>Frakter och transporter</v>
          </cell>
          <cell r="D193">
            <v>-1.1000000000000001</v>
          </cell>
          <cell r="E193">
            <v>-6.8</v>
          </cell>
          <cell r="F193">
            <v>-3.4</v>
          </cell>
          <cell r="G193">
            <v>-5.3</v>
          </cell>
          <cell r="H193">
            <v>-6.8</v>
          </cell>
          <cell r="I193">
            <v>-8.1999999999999993</v>
          </cell>
          <cell r="J193">
            <v>-1.7</v>
          </cell>
          <cell r="K193">
            <v>-2.2999999999999998</v>
          </cell>
          <cell r="L193">
            <v>-7</v>
          </cell>
          <cell r="M193">
            <v>0</v>
          </cell>
          <cell r="N193">
            <v>0</v>
          </cell>
          <cell r="O193">
            <v>0</v>
          </cell>
        </row>
        <row r="194">
          <cell r="A194" t="str">
            <v>T-FOND</v>
          </cell>
          <cell r="B194">
            <v>7010</v>
          </cell>
          <cell r="C194" t="str">
            <v>Frakter och transporter</v>
          </cell>
          <cell r="D194">
            <v>0</v>
          </cell>
          <cell r="E194">
            <v>0</v>
          </cell>
          <cell r="F194">
            <v>-0.5</v>
          </cell>
          <cell r="G194">
            <v>0</v>
          </cell>
          <cell r="H194">
            <v>-1.1000000000000001</v>
          </cell>
          <cell r="I194">
            <v>0</v>
          </cell>
          <cell r="J194">
            <v>0</v>
          </cell>
          <cell r="K194">
            <v>0</v>
          </cell>
          <cell r="L194">
            <v>0</v>
          </cell>
          <cell r="M194">
            <v>0</v>
          </cell>
          <cell r="N194">
            <v>0</v>
          </cell>
          <cell r="O194">
            <v>0</v>
          </cell>
        </row>
        <row r="195">
          <cell r="B195" t="str">
            <v>7010 Totalt</v>
          </cell>
          <cell r="D195">
            <v>-1.1000000000000001</v>
          </cell>
          <cell r="E195">
            <v>-6.8</v>
          </cell>
          <cell r="F195">
            <v>-5.0999999999999996</v>
          </cell>
          <cell r="G195">
            <v>-5.3</v>
          </cell>
          <cell r="H195">
            <v>-8.1</v>
          </cell>
          <cell r="I195">
            <v>-8.1999999999999993</v>
          </cell>
          <cell r="J195">
            <v>-2.6</v>
          </cell>
          <cell r="K195">
            <v>-2.2999999999999998</v>
          </cell>
          <cell r="L195">
            <v>-7</v>
          </cell>
          <cell r="O195">
            <v>0</v>
          </cell>
        </row>
        <row r="196">
          <cell r="A196" t="str">
            <v>TAB</v>
          </cell>
          <cell r="B196">
            <v>7052</v>
          </cell>
          <cell r="C196" t="str">
            <v>Resekostnader övriga</v>
          </cell>
          <cell r="D196">
            <v>-25.7</v>
          </cell>
          <cell r="E196">
            <v>-11.4</v>
          </cell>
          <cell r="F196">
            <v>-16.2</v>
          </cell>
          <cell r="G196">
            <v>-10.3</v>
          </cell>
          <cell r="H196">
            <v>-27.3</v>
          </cell>
          <cell r="I196">
            <v>-13</v>
          </cell>
          <cell r="J196">
            <v>-19.600000000000001</v>
          </cell>
          <cell r="K196">
            <v>-37.799999999999997</v>
          </cell>
          <cell r="L196">
            <v>-21.5</v>
          </cell>
          <cell r="M196">
            <v>0</v>
          </cell>
          <cell r="N196">
            <v>0</v>
          </cell>
          <cell r="O196">
            <v>0</v>
          </cell>
        </row>
        <row r="197">
          <cell r="A197" t="str">
            <v>T-KAP</v>
          </cell>
          <cell r="B197">
            <v>7052</v>
          </cell>
          <cell r="C197" t="str">
            <v>Resekostnader övriga</v>
          </cell>
          <cell r="D197">
            <v>-55.6</v>
          </cell>
          <cell r="E197">
            <v>-5.6</v>
          </cell>
          <cell r="F197">
            <v>-28.2</v>
          </cell>
          <cell r="G197">
            <v>-41.7</v>
          </cell>
          <cell r="H197">
            <v>-2.2999999999999998</v>
          </cell>
          <cell r="I197">
            <v>-4.5</v>
          </cell>
          <cell r="J197">
            <v>-2.9</v>
          </cell>
          <cell r="K197">
            <v>-12</v>
          </cell>
          <cell r="L197">
            <v>-13</v>
          </cell>
          <cell r="M197">
            <v>0</v>
          </cell>
          <cell r="N197">
            <v>0</v>
          </cell>
          <cell r="O197">
            <v>0</v>
          </cell>
        </row>
        <row r="198">
          <cell r="A198" t="str">
            <v>T-FOND</v>
          </cell>
          <cell r="B198">
            <v>7052</v>
          </cell>
          <cell r="C198" t="str">
            <v>Resekostnader övriga</v>
          </cell>
          <cell r="D198">
            <v>-2.5</v>
          </cell>
          <cell r="E198">
            <v>-7.3</v>
          </cell>
          <cell r="F198">
            <v>-11.2</v>
          </cell>
          <cell r="G198">
            <v>0</v>
          </cell>
          <cell r="H198">
            <v>-3.3</v>
          </cell>
          <cell r="I198">
            <v>-11.1</v>
          </cell>
          <cell r="J198">
            <v>-2</v>
          </cell>
          <cell r="K198">
            <v>0</v>
          </cell>
          <cell r="L198">
            <v>0</v>
          </cell>
          <cell r="M198">
            <v>0</v>
          </cell>
          <cell r="N198">
            <v>0</v>
          </cell>
          <cell r="O198">
            <v>0</v>
          </cell>
        </row>
        <row r="199">
          <cell r="B199" t="str">
            <v>7052 Totalt</v>
          </cell>
          <cell r="D199">
            <v>-83.8</v>
          </cell>
          <cell r="E199">
            <v>-24.3</v>
          </cell>
          <cell r="F199">
            <v>-55.599999999999994</v>
          </cell>
          <cell r="G199">
            <v>-52</v>
          </cell>
          <cell r="H199">
            <v>-32.9</v>
          </cell>
          <cell r="I199">
            <v>-28.6</v>
          </cell>
          <cell r="J199">
            <v>-24.5</v>
          </cell>
          <cell r="K199">
            <v>-49.8</v>
          </cell>
          <cell r="L199">
            <v>-34.5</v>
          </cell>
          <cell r="O199">
            <v>0</v>
          </cell>
        </row>
        <row r="200">
          <cell r="A200" t="str">
            <v>TAB</v>
          </cell>
          <cell r="B200">
            <v>7054</v>
          </cell>
          <cell r="C200" t="str">
            <v>Lokala resor, taxi mm</v>
          </cell>
          <cell r="D200">
            <v>0</v>
          </cell>
          <cell r="E200">
            <v>-0.2</v>
          </cell>
          <cell r="F200">
            <v>-1.4</v>
          </cell>
          <cell r="G200">
            <v>-2</v>
          </cell>
          <cell r="H200">
            <v>-1.6</v>
          </cell>
          <cell r="I200">
            <v>-0.4</v>
          </cell>
          <cell r="J200">
            <v>0</v>
          </cell>
          <cell r="K200">
            <v>-1</v>
          </cell>
          <cell r="L200">
            <v>0</v>
          </cell>
          <cell r="M200">
            <v>0</v>
          </cell>
          <cell r="N200">
            <v>0</v>
          </cell>
          <cell r="O200">
            <v>0</v>
          </cell>
        </row>
        <row r="201">
          <cell r="A201" t="str">
            <v>T-KAP</v>
          </cell>
          <cell r="B201">
            <v>7054</v>
          </cell>
          <cell r="C201" t="str">
            <v>Lokala resor, taxi mm</v>
          </cell>
          <cell r="D201">
            <v>-3.7</v>
          </cell>
          <cell r="E201">
            <v>-6.6</v>
          </cell>
          <cell r="F201">
            <v>-5.0999999999999996</v>
          </cell>
          <cell r="G201">
            <v>-4.9000000000000004</v>
          </cell>
          <cell r="H201">
            <v>-4.4000000000000004</v>
          </cell>
          <cell r="I201">
            <v>-6.3</v>
          </cell>
          <cell r="J201">
            <v>-6.2</v>
          </cell>
          <cell r="K201">
            <v>-5.9</v>
          </cell>
          <cell r="L201">
            <v>-4.0999999999999996</v>
          </cell>
          <cell r="M201">
            <v>0</v>
          </cell>
          <cell r="N201">
            <v>0</v>
          </cell>
          <cell r="O201">
            <v>0</v>
          </cell>
        </row>
        <row r="202">
          <cell r="A202" t="str">
            <v>T-FOND</v>
          </cell>
          <cell r="B202">
            <v>7054</v>
          </cell>
          <cell r="C202" t="str">
            <v>Lokala resor, taxi mm</v>
          </cell>
          <cell r="D202">
            <v>-2.4</v>
          </cell>
          <cell r="E202">
            <v>-1.6</v>
          </cell>
          <cell r="F202">
            <v>-3.2</v>
          </cell>
          <cell r="G202">
            <v>-2.5</v>
          </cell>
          <cell r="H202">
            <v>-2</v>
          </cell>
          <cell r="I202">
            <v>-4.2</v>
          </cell>
          <cell r="J202">
            <v>-1.6</v>
          </cell>
          <cell r="K202">
            <v>-1</v>
          </cell>
          <cell r="L202">
            <v>-1.6</v>
          </cell>
          <cell r="M202">
            <v>0</v>
          </cell>
          <cell r="N202">
            <v>0</v>
          </cell>
          <cell r="O202">
            <v>0</v>
          </cell>
        </row>
        <row r="203">
          <cell r="B203" t="str">
            <v>7054 Totalt</v>
          </cell>
          <cell r="D203">
            <v>-6.1</v>
          </cell>
          <cell r="E203">
            <v>-8.4</v>
          </cell>
          <cell r="F203">
            <v>-9.6999999999999993</v>
          </cell>
          <cell r="G203">
            <v>-9.4</v>
          </cell>
          <cell r="H203">
            <v>-8</v>
          </cell>
          <cell r="I203">
            <v>-10.9</v>
          </cell>
          <cell r="J203">
            <v>-7.8000000000000007</v>
          </cell>
          <cell r="K203">
            <v>-7.9</v>
          </cell>
          <cell r="L203">
            <v>-5.6999999999999993</v>
          </cell>
          <cell r="O203">
            <v>0</v>
          </cell>
        </row>
        <row r="204">
          <cell r="A204" t="str">
            <v>TAB</v>
          </cell>
          <cell r="B204">
            <v>7171</v>
          </cell>
          <cell r="C204" t="str">
            <v>Representation, avdrag</v>
          </cell>
          <cell r="D204">
            <v>-1.2</v>
          </cell>
          <cell r="E204">
            <v>-1.1000000000000001</v>
          </cell>
          <cell r="F204">
            <v>-2.2000000000000002</v>
          </cell>
          <cell r="G204">
            <v>-4.5</v>
          </cell>
          <cell r="H204">
            <v>-7.2</v>
          </cell>
          <cell r="I204">
            <v>-2.2000000000000002</v>
          </cell>
          <cell r="J204">
            <v>0</v>
          </cell>
          <cell r="K204">
            <v>-6.2</v>
          </cell>
          <cell r="L204">
            <v>0</v>
          </cell>
          <cell r="M204">
            <v>0</v>
          </cell>
          <cell r="N204">
            <v>0</v>
          </cell>
          <cell r="O204">
            <v>0</v>
          </cell>
        </row>
        <row r="205">
          <cell r="A205" t="str">
            <v>T-KAP</v>
          </cell>
          <cell r="B205">
            <v>7171</v>
          </cell>
          <cell r="C205" t="str">
            <v>Representation, avdrag</v>
          </cell>
          <cell r="D205">
            <v>-3.4</v>
          </cell>
          <cell r="E205">
            <v>-5.4</v>
          </cell>
          <cell r="F205">
            <v>-10.4</v>
          </cell>
          <cell r="G205">
            <v>-8.6</v>
          </cell>
          <cell r="H205">
            <v>-8.6999999999999993</v>
          </cell>
          <cell r="I205">
            <v>-10.9</v>
          </cell>
          <cell r="J205">
            <v>-9.6</v>
          </cell>
          <cell r="K205">
            <v>-6.3</v>
          </cell>
          <cell r="L205">
            <v>-10.199999999999999</v>
          </cell>
          <cell r="M205">
            <v>0</v>
          </cell>
          <cell r="N205">
            <v>0</v>
          </cell>
          <cell r="O205">
            <v>0</v>
          </cell>
        </row>
        <row r="206">
          <cell r="A206" t="str">
            <v>T-FOND</v>
          </cell>
          <cell r="B206">
            <v>7171</v>
          </cell>
          <cell r="C206" t="str">
            <v>Representation, avdrag</v>
          </cell>
          <cell r="D206">
            <v>-0.4</v>
          </cell>
          <cell r="E206">
            <v>-0.7</v>
          </cell>
          <cell r="F206">
            <v>-1.5</v>
          </cell>
          <cell r="G206">
            <v>-0.5</v>
          </cell>
          <cell r="H206">
            <v>-1.3</v>
          </cell>
          <cell r="I206">
            <v>-0.7</v>
          </cell>
          <cell r="J206">
            <v>-2</v>
          </cell>
          <cell r="K206">
            <v>-3.6</v>
          </cell>
          <cell r="L206">
            <v>-0.3</v>
          </cell>
          <cell r="M206">
            <v>0</v>
          </cell>
          <cell r="N206">
            <v>0</v>
          </cell>
          <cell r="O206">
            <v>0</v>
          </cell>
        </row>
        <row r="207">
          <cell r="B207" t="str">
            <v>7171 Totalt</v>
          </cell>
          <cell r="D207">
            <v>-5</v>
          </cell>
          <cell r="E207">
            <v>-7.2</v>
          </cell>
          <cell r="F207">
            <v>-14.100000000000001</v>
          </cell>
          <cell r="G207">
            <v>-13.6</v>
          </cell>
          <cell r="H207">
            <v>-17.2</v>
          </cell>
          <cell r="I207">
            <v>-13.8</v>
          </cell>
          <cell r="J207">
            <v>-11.6</v>
          </cell>
          <cell r="K207">
            <v>-16.100000000000001</v>
          </cell>
          <cell r="L207">
            <v>-10.5</v>
          </cell>
          <cell r="O207">
            <v>0</v>
          </cell>
        </row>
        <row r="208">
          <cell r="A208" t="str">
            <v>T-FOND</v>
          </cell>
          <cell r="B208">
            <v>7172</v>
          </cell>
          <cell r="C208" t="str">
            <v>Representation, vin &amp; sprit</v>
          </cell>
          <cell r="D208">
            <v>0</v>
          </cell>
          <cell r="E208">
            <v>0</v>
          </cell>
          <cell r="F208">
            <v>0</v>
          </cell>
          <cell r="G208">
            <v>0</v>
          </cell>
          <cell r="H208">
            <v>-0.3</v>
          </cell>
          <cell r="I208">
            <v>0</v>
          </cell>
          <cell r="J208">
            <v>0</v>
          </cell>
          <cell r="K208">
            <v>0</v>
          </cell>
          <cell r="L208">
            <v>0</v>
          </cell>
          <cell r="M208">
            <v>0</v>
          </cell>
          <cell r="N208">
            <v>0</v>
          </cell>
          <cell r="O208">
            <v>0</v>
          </cell>
        </row>
        <row r="209">
          <cell r="B209" t="str">
            <v>7172 Totalt</v>
          </cell>
          <cell r="D209">
            <v>0</v>
          </cell>
          <cell r="E209">
            <v>0</v>
          </cell>
          <cell r="F209">
            <v>0</v>
          </cell>
          <cell r="G209">
            <v>0</v>
          </cell>
          <cell r="H209">
            <v>-0.3</v>
          </cell>
          <cell r="I209">
            <v>0</v>
          </cell>
          <cell r="J209">
            <v>0</v>
          </cell>
          <cell r="K209">
            <v>0</v>
          </cell>
          <cell r="L209">
            <v>0</v>
          </cell>
          <cell r="O209">
            <v>0</v>
          </cell>
        </row>
        <row r="210">
          <cell r="A210" t="str">
            <v>TAB</v>
          </cell>
          <cell r="B210">
            <v>7173</v>
          </cell>
          <cell r="C210" t="str">
            <v>Överrepresentation</v>
          </cell>
          <cell r="D210">
            <v>0</v>
          </cell>
          <cell r="E210">
            <v>0</v>
          </cell>
          <cell r="F210">
            <v>-2</v>
          </cell>
          <cell r="G210">
            <v>-5.8</v>
          </cell>
          <cell r="H210">
            <v>-3.6</v>
          </cell>
          <cell r="I210">
            <v>0</v>
          </cell>
          <cell r="J210">
            <v>0</v>
          </cell>
          <cell r="K210">
            <v>-9.8000000000000007</v>
          </cell>
          <cell r="L210">
            <v>0</v>
          </cell>
          <cell r="M210">
            <v>0</v>
          </cell>
          <cell r="N210">
            <v>0</v>
          </cell>
          <cell r="O210">
            <v>0</v>
          </cell>
        </row>
        <row r="211">
          <cell r="A211" t="str">
            <v>T-KAP</v>
          </cell>
          <cell r="B211">
            <v>7173</v>
          </cell>
          <cell r="C211" t="str">
            <v>Överrepresentation</v>
          </cell>
          <cell r="D211">
            <v>0</v>
          </cell>
          <cell r="E211">
            <v>-0.3</v>
          </cell>
          <cell r="F211">
            <v>-3.1</v>
          </cell>
          <cell r="G211">
            <v>-1.2</v>
          </cell>
          <cell r="H211">
            <v>-0.2</v>
          </cell>
          <cell r="I211">
            <v>-2.9</v>
          </cell>
          <cell r="J211">
            <v>-0.9</v>
          </cell>
          <cell r="K211">
            <v>-1</v>
          </cell>
          <cell r="L211">
            <v>-0.4</v>
          </cell>
          <cell r="M211">
            <v>0</v>
          </cell>
          <cell r="N211">
            <v>0</v>
          </cell>
          <cell r="O211">
            <v>0</v>
          </cell>
        </row>
        <row r="212">
          <cell r="A212" t="str">
            <v>T-FOND</v>
          </cell>
          <cell r="B212">
            <v>7173</v>
          </cell>
          <cell r="C212" t="str">
            <v>Överrepresentation</v>
          </cell>
          <cell r="D212">
            <v>0</v>
          </cell>
          <cell r="E212">
            <v>-1.4</v>
          </cell>
          <cell r="F212">
            <v>-0.9</v>
          </cell>
          <cell r="G212">
            <v>0</v>
          </cell>
          <cell r="H212">
            <v>-3.1</v>
          </cell>
          <cell r="I212">
            <v>-0.1</v>
          </cell>
          <cell r="J212">
            <v>-2</v>
          </cell>
          <cell r="K212">
            <v>-0.7</v>
          </cell>
          <cell r="L212">
            <v>-1.2</v>
          </cell>
          <cell r="M212">
            <v>0</v>
          </cell>
          <cell r="N212">
            <v>0</v>
          </cell>
          <cell r="O212">
            <v>0</v>
          </cell>
        </row>
        <row r="213">
          <cell r="B213" t="str">
            <v>7173 Totalt</v>
          </cell>
          <cell r="D213">
            <v>0</v>
          </cell>
          <cell r="E213">
            <v>-1.7</v>
          </cell>
          <cell r="F213">
            <v>-6</v>
          </cell>
          <cell r="G213">
            <v>-7</v>
          </cell>
          <cell r="H213">
            <v>-6.9</v>
          </cell>
          <cell r="I213">
            <v>-3</v>
          </cell>
          <cell r="J213">
            <v>-2.9</v>
          </cell>
          <cell r="K213">
            <v>-11.5</v>
          </cell>
          <cell r="L213">
            <v>-1.6</v>
          </cell>
          <cell r="O213">
            <v>0</v>
          </cell>
        </row>
        <row r="214">
          <cell r="A214" t="str">
            <v>TAB</v>
          </cell>
          <cell r="B214">
            <v>7174</v>
          </cell>
          <cell r="C214" t="str">
            <v>Kundträffar, konferencer</v>
          </cell>
          <cell r="D214">
            <v>-8.6</v>
          </cell>
          <cell r="E214">
            <v>0</v>
          </cell>
          <cell r="F214">
            <v>0</v>
          </cell>
          <cell r="G214">
            <v>0</v>
          </cell>
          <cell r="H214">
            <v>0</v>
          </cell>
          <cell r="I214">
            <v>0</v>
          </cell>
          <cell r="J214">
            <v>0</v>
          </cell>
          <cell r="K214">
            <v>0</v>
          </cell>
          <cell r="L214">
            <v>0</v>
          </cell>
          <cell r="M214">
            <v>0</v>
          </cell>
          <cell r="N214">
            <v>0</v>
          </cell>
          <cell r="O214">
            <v>0</v>
          </cell>
        </row>
        <row r="215">
          <cell r="A215" t="str">
            <v>T-KAP</v>
          </cell>
          <cell r="B215">
            <v>7174</v>
          </cell>
          <cell r="C215" t="str">
            <v>Kundträffar, konferencer</v>
          </cell>
          <cell r="D215">
            <v>-1</v>
          </cell>
          <cell r="E215">
            <v>-0.8</v>
          </cell>
          <cell r="F215">
            <v>-0.1</v>
          </cell>
          <cell r="G215">
            <v>0</v>
          </cell>
          <cell r="H215">
            <v>0</v>
          </cell>
          <cell r="I215">
            <v>-0.8</v>
          </cell>
          <cell r="J215">
            <v>0</v>
          </cell>
          <cell r="K215">
            <v>0</v>
          </cell>
          <cell r="L215">
            <v>-0.4</v>
          </cell>
          <cell r="M215">
            <v>0</v>
          </cell>
          <cell r="N215">
            <v>0</v>
          </cell>
          <cell r="O215">
            <v>0</v>
          </cell>
        </row>
        <row r="216">
          <cell r="B216" t="str">
            <v>7174 Totalt</v>
          </cell>
          <cell r="D216">
            <v>-9.6</v>
          </cell>
          <cell r="E216">
            <v>-0.8</v>
          </cell>
          <cell r="F216">
            <v>-0.1</v>
          </cell>
          <cell r="G216">
            <v>0</v>
          </cell>
          <cell r="H216">
            <v>0</v>
          </cell>
          <cell r="I216">
            <v>-0.8</v>
          </cell>
          <cell r="J216">
            <v>0</v>
          </cell>
          <cell r="K216">
            <v>0</v>
          </cell>
          <cell r="L216">
            <v>-0.4</v>
          </cell>
          <cell r="O216">
            <v>0</v>
          </cell>
        </row>
        <row r="217">
          <cell r="A217" t="str">
            <v>TAB</v>
          </cell>
          <cell r="B217">
            <v>7200</v>
          </cell>
          <cell r="C217" t="str">
            <v>Reklam och PR</v>
          </cell>
          <cell r="D217">
            <v>0</v>
          </cell>
          <cell r="E217">
            <v>-5</v>
          </cell>
          <cell r="F217">
            <v>0</v>
          </cell>
          <cell r="G217">
            <v>-47.2</v>
          </cell>
          <cell r="H217">
            <v>-22.4</v>
          </cell>
          <cell r="I217">
            <v>0</v>
          </cell>
          <cell r="J217">
            <v>0</v>
          </cell>
          <cell r="K217">
            <v>-0.7</v>
          </cell>
          <cell r="L217">
            <v>0</v>
          </cell>
          <cell r="M217">
            <v>0</v>
          </cell>
          <cell r="N217">
            <v>0</v>
          </cell>
          <cell r="O217">
            <v>0</v>
          </cell>
        </row>
        <row r="218">
          <cell r="A218" t="str">
            <v>T-KAP</v>
          </cell>
          <cell r="B218">
            <v>7200</v>
          </cell>
          <cell r="C218" t="str">
            <v>Reklam och PR</v>
          </cell>
          <cell r="D218">
            <v>0</v>
          </cell>
          <cell r="E218">
            <v>0</v>
          </cell>
          <cell r="F218">
            <v>-20.399999999999999</v>
          </cell>
          <cell r="G218">
            <v>0</v>
          </cell>
          <cell r="H218">
            <v>-14.9</v>
          </cell>
          <cell r="I218">
            <v>-72.5</v>
          </cell>
          <cell r="J218">
            <v>0</v>
          </cell>
          <cell r="K218">
            <v>0</v>
          </cell>
          <cell r="L218">
            <v>0</v>
          </cell>
          <cell r="M218">
            <v>0</v>
          </cell>
          <cell r="N218">
            <v>0</v>
          </cell>
          <cell r="O218">
            <v>0</v>
          </cell>
        </row>
        <row r="219">
          <cell r="B219" t="str">
            <v>7200 Totalt</v>
          </cell>
          <cell r="D219">
            <v>0</v>
          </cell>
          <cell r="E219">
            <v>-5</v>
          </cell>
          <cell r="F219">
            <v>-20.399999999999999</v>
          </cell>
          <cell r="G219">
            <v>-47.2</v>
          </cell>
          <cell r="H219">
            <v>-37.299999999999997</v>
          </cell>
          <cell r="I219">
            <v>-72.5</v>
          </cell>
          <cell r="J219">
            <v>0</v>
          </cell>
          <cell r="K219">
            <v>-0.7</v>
          </cell>
          <cell r="L219">
            <v>0</v>
          </cell>
          <cell r="O219">
            <v>0</v>
          </cell>
        </row>
        <row r="220">
          <cell r="A220" t="str">
            <v>T-KAP</v>
          </cell>
          <cell r="B220">
            <v>7210</v>
          </cell>
          <cell r="C220" t="str">
            <v>Annonsering</v>
          </cell>
          <cell r="D220">
            <v>0</v>
          </cell>
          <cell r="E220">
            <v>0</v>
          </cell>
          <cell r="F220">
            <v>0</v>
          </cell>
          <cell r="G220">
            <v>0</v>
          </cell>
          <cell r="H220">
            <v>0</v>
          </cell>
          <cell r="I220">
            <v>-7</v>
          </cell>
          <cell r="J220">
            <v>0</v>
          </cell>
          <cell r="K220">
            <v>0</v>
          </cell>
          <cell r="L220">
            <v>-5</v>
          </cell>
          <cell r="M220">
            <v>0</v>
          </cell>
          <cell r="N220">
            <v>0</v>
          </cell>
          <cell r="O220">
            <v>0</v>
          </cell>
        </row>
        <row r="221">
          <cell r="B221" t="str">
            <v>7210 Totalt</v>
          </cell>
          <cell r="D221">
            <v>0</v>
          </cell>
          <cell r="E221">
            <v>0</v>
          </cell>
          <cell r="F221">
            <v>0</v>
          </cell>
          <cell r="G221">
            <v>0</v>
          </cell>
          <cell r="H221">
            <v>0</v>
          </cell>
          <cell r="I221">
            <v>-7</v>
          </cell>
          <cell r="J221">
            <v>0</v>
          </cell>
          <cell r="K221">
            <v>0</v>
          </cell>
          <cell r="L221">
            <v>-5</v>
          </cell>
          <cell r="O221">
            <v>0</v>
          </cell>
        </row>
        <row r="222">
          <cell r="A222" t="str">
            <v>TAB</v>
          </cell>
          <cell r="B222">
            <v>7290</v>
          </cell>
          <cell r="C222" t="str">
            <v>Övrig marknadsföring</v>
          </cell>
          <cell r="D222">
            <v>0</v>
          </cell>
          <cell r="E222">
            <v>0</v>
          </cell>
          <cell r="F222">
            <v>0</v>
          </cell>
          <cell r="G222">
            <v>-12.5</v>
          </cell>
          <cell r="H222">
            <v>0</v>
          </cell>
          <cell r="I222">
            <v>0</v>
          </cell>
          <cell r="J222">
            <v>0</v>
          </cell>
          <cell r="K222">
            <v>0</v>
          </cell>
          <cell r="L222">
            <v>0</v>
          </cell>
          <cell r="M222">
            <v>0</v>
          </cell>
          <cell r="N222">
            <v>0</v>
          </cell>
          <cell r="O222">
            <v>0</v>
          </cell>
        </row>
        <row r="223">
          <cell r="A223" t="str">
            <v>T-KAP</v>
          </cell>
          <cell r="B223">
            <v>7290</v>
          </cell>
          <cell r="C223" t="str">
            <v>Övrig marknadsföring</v>
          </cell>
          <cell r="D223">
            <v>-4.8</v>
          </cell>
          <cell r="E223">
            <v>0</v>
          </cell>
          <cell r="F223">
            <v>0</v>
          </cell>
          <cell r="G223">
            <v>-6.6</v>
          </cell>
          <cell r="H223">
            <v>0</v>
          </cell>
          <cell r="I223">
            <v>-1</v>
          </cell>
          <cell r="J223">
            <v>-28.9</v>
          </cell>
          <cell r="K223">
            <v>-7.2</v>
          </cell>
          <cell r="L223">
            <v>-0.6</v>
          </cell>
          <cell r="M223">
            <v>0</v>
          </cell>
          <cell r="N223">
            <v>0</v>
          </cell>
          <cell r="O223">
            <v>0</v>
          </cell>
        </row>
        <row r="224">
          <cell r="B224" t="str">
            <v>7290 Totalt</v>
          </cell>
          <cell r="D224">
            <v>-4.8</v>
          </cell>
          <cell r="E224">
            <v>0</v>
          </cell>
          <cell r="F224">
            <v>0</v>
          </cell>
          <cell r="G224">
            <v>-19.100000000000001</v>
          </cell>
          <cell r="H224">
            <v>0</v>
          </cell>
          <cell r="I224">
            <v>-1</v>
          </cell>
          <cell r="J224">
            <v>-28.9</v>
          </cell>
          <cell r="K224">
            <v>-7.2</v>
          </cell>
          <cell r="L224">
            <v>-0.6</v>
          </cell>
          <cell r="O224">
            <v>0</v>
          </cell>
        </row>
        <row r="225">
          <cell r="A225" t="str">
            <v>TAB</v>
          </cell>
          <cell r="B225">
            <v>7310</v>
          </cell>
          <cell r="C225" t="str">
            <v>Försäkringspremier</v>
          </cell>
          <cell r="D225">
            <v>0</v>
          </cell>
          <cell r="E225">
            <v>0</v>
          </cell>
          <cell r="F225">
            <v>0</v>
          </cell>
          <cell r="G225">
            <v>0</v>
          </cell>
          <cell r="H225">
            <v>-13.9</v>
          </cell>
          <cell r="I225">
            <v>-2</v>
          </cell>
          <cell r="J225">
            <v>0</v>
          </cell>
          <cell r="K225">
            <v>0</v>
          </cell>
          <cell r="L225">
            <v>0</v>
          </cell>
          <cell r="M225">
            <v>0</v>
          </cell>
          <cell r="N225">
            <v>0</v>
          </cell>
          <cell r="O225">
            <v>0</v>
          </cell>
        </row>
        <row r="226">
          <cell r="B226" t="str">
            <v>7310 Totalt</v>
          </cell>
          <cell r="D226">
            <v>0</v>
          </cell>
          <cell r="E226">
            <v>0</v>
          </cell>
          <cell r="F226">
            <v>0</v>
          </cell>
          <cell r="G226">
            <v>0</v>
          </cell>
          <cell r="H226">
            <v>-13.9</v>
          </cell>
          <cell r="I226">
            <v>-2</v>
          </cell>
          <cell r="J226">
            <v>0</v>
          </cell>
          <cell r="K226">
            <v>0</v>
          </cell>
          <cell r="L226">
            <v>0</v>
          </cell>
          <cell r="O226">
            <v>0</v>
          </cell>
        </row>
        <row r="227">
          <cell r="A227" t="str">
            <v>TAB</v>
          </cell>
          <cell r="B227">
            <v>7319</v>
          </cell>
          <cell r="C227" t="str">
            <v>AIG, Förmögenhetsbrott</v>
          </cell>
          <cell r="D227">
            <v>0</v>
          </cell>
          <cell r="E227">
            <v>0</v>
          </cell>
          <cell r="F227">
            <v>0</v>
          </cell>
          <cell r="G227">
            <v>0</v>
          </cell>
          <cell r="H227">
            <v>-5</v>
          </cell>
          <cell r="I227">
            <v>-5</v>
          </cell>
          <cell r="J227">
            <v>-5</v>
          </cell>
          <cell r="K227">
            <v>-5</v>
          </cell>
          <cell r="L227">
            <v>-5</v>
          </cell>
          <cell r="M227">
            <v>0</v>
          </cell>
          <cell r="N227">
            <v>0</v>
          </cell>
          <cell r="O227">
            <v>0</v>
          </cell>
        </row>
        <row r="228">
          <cell r="B228" t="str">
            <v>7319 Totalt</v>
          </cell>
          <cell r="D228">
            <v>0</v>
          </cell>
          <cell r="E228">
            <v>0</v>
          </cell>
          <cell r="F228">
            <v>0</v>
          </cell>
          <cell r="G228">
            <v>0</v>
          </cell>
          <cell r="H228">
            <v>-5</v>
          </cell>
          <cell r="I228">
            <v>-5</v>
          </cell>
          <cell r="J228">
            <v>-5</v>
          </cell>
          <cell r="K228">
            <v>-5</v>
          </cell>
          <cell r="L228">
            <v>-5</v>
          </cell>
          <cell r="O228">
            <v>0</v>
          </cell>
        </row>
        <row r="229">
          <cell r="A229" t="str">
            <v>TAB</v>
          </cell>
          <cell r="B229">
            <v>7320</v>
          </cell>
          <cell r="C229" t="str">
            <v>AIG, Proffessionsansvar</v>
          </cell>
          <cell r="D229">
            <v>0</v>
          </cell>
          <cell r="E229">
            <v>0</v>
          </cell>
          <cell r="F229">
            <v>0</v>
          </cell>
          <cell r="G229">
            <v>0</v>
          </cell>
          <cell r="H229">
            <v>-16.3</v>
          </cell>
          <cell r="I229">
            <v>-16.3</v>
          </cell>
          <cell r="J229">
            <v>-16.3</v>
          </cell>
          <cell r="K229">
            <v>-16.3</v>
          </cell>
          <cell r="L229">
            <v>-16.3</v>
          </cell>
          <cell r="M229">
            <v>0</v>
          </cell>
          <cell r="N229">
            <v>0</v>
          </cell>
          <cell r="O229">
            <v>0</v>
          </cell>
        </row>
        <row r="230">
          <cell r="A230" t="str">
            <v>T-KAP</v>
          </cell>
          <cell r="B230">
            <v>7320</v>
          </cell>
          <cell r="C230" t="str">
            <v>Ansvarsförsäkring</v>
          </cell>
          <cell r="D230">
            <v>-14.4</v>
          </cell>
          <cell r="E230">
            <v>-14.4</v>
          </cell>
          <cell r="F230">
            <v>-14.4</v>
          </cell>
          <cell r="G230">
            <v>-14.4</v>
          </cell>
          <cell r="H230">
            <v>0</v>
          </cell>
          <cell r="I230">
            <v>0</v>
          </cell>
          <cell r="J230">
            <v>0</v>
          </cell>
          <cell r="K230">
            <v>0</v>
          </cell>
          <cell r="L230">
            <v>0</v>
          </cell>
          <cell r="M230">
            <v>0</v>
          </cell>
          <cell r="N230">
            <v>0</v>
          </cell>
          <cell r="O230">
            <v>0</v>
          </cell>
        </row>
        <row r="231">
          <cell r="B231" t="str">
            <v>7320 Totalt</v>
          </cell>
          <cell r="D231">
            <v>-14.4</v>
          </cell>
          <cell r="E231">
            <v>-14.4</v>
          </cell>
          <cell r="F231">
            <v>-14.4</v>
          </cell>
          <cell r="G231">
            <v>-14.4</v>
          </cell>
          <cell r="H231">
            <v>-16.3</v>
          </cell>
          <cell r="I231">
            <v>-16.3</v>
          </cell>
          <cell r="J231">
            <v>-16.3</v>
          </cell>
          <cell r="K231">
            <v>-16.3</v>
          </cell>
          <cell r="L231">
            <v>-16.3</v>
          </cell>
          <cell r="O231">
            <v>0</v>
          </cell>
        </row>
        <row r="232">
          <cell r="A232" t="str">
            <v>TAB</v>
          </cell>
          <cell r="B232">
            <v>7321</v>
          </cell>
          <cell r="C232" t="str">
            <v>VD/Styrelseansvarsförs</v>
          </cell>
          <cell r="D232">
            <v>-2.9</v>
          </cell>
          <cell r="E232">
            <v>-2.9</v>
          </cell>
          <cell r="F232">
            <v>-2.9</v>
          </cell>
          <cell r="G232">
            <v>-2.9</v>
          </cell>
          <cell r="H232">
            <v>-2.9</v>
          </cell>
          <cell r="I232">
            <v>-2.9</v>
          </cell>
          <cell r="J232">
            <v>-2.9</v>
          </cell>
          <cell r="K232">
            <v>-2.9</v>
          </cell>
          <cell r="L232">
            <v>-2.9</v>
          </cell>
          <cell r="M232">
            <v>0</v>
          </cell>
          <cell r="N232">
            <v>0</v>
          </cell>
          <cell r="O232">
            <v>0</v>
          </cell>
        </row>
        <row r="233">
          <cell r="B233" t="str">
            <v>7321 Totalt</v>
          </cell>
          <cell r="D233">
            <v>-2.9</v>
          </cell>
          <cell r="E233">
            <v>-2.9</v>
          </cell>
          <cell r="F233">
            <v>-2.9</v>
          </cell>
          <cell r="G233">
            <v>-2.9</v>
          </cell>
          <cell r="H233">
            <v>-2.9</v>
          </cell>
          <cell r="I233">
            <v>-2.9</v>
          </cell>
          <cell r="J233">
            <v>-2.9</v>
          </cell>
          <cell r="K233">
            <v>-2.9</v>
          </cell>
          <cell r="L233">
            <v>-2.9</v>
          </cell>
          <cell r="O233">
            <v>0</v>
          </cell>
        </row>
        <row r="234">
          <cell r="A234" t="str">
            <v>T-KAP</v>
          </cell>
          <cell r="B234">
            <v>7415</v>
          </cell>
          <cell r="C234" t="str">
            <v>Styrelsearvoden, sociala avg</v>
          </cell>
          <cell r="D234">
            <v>0</v>
          </cell>
          <cell r="E234">
            <v>0</v>
          </cell>
          <cell r="F234">
            <v>0</v>
          </cell>
          <cell r="G234">
            <v>2.9</v>
          </cell>
          <cell r="H234">
            <v>0</v>
          </cell>
          <cell r="I234">
            <v>0</v>
          </cell>
          <cell r="J234">
            <v>0</v>
          </cell>
          <cell r="K234">
            <v>0</v>
          </cell>
          <cell r="L234">
            <v>0</v>
          </cell>
          <cell r="M234">
            <v>0</v>
          </cell>
          <cell r="N234">
            <v>0</v>
          </cell>
          <cell r="O234">
            <v>0</v>
          </cell>
        </row>
        <row r="235">
          <cell r="A235" t="str">
            <v>T-FOND</v>
          </cell>
          <cell r="B235">
            <v>7415</v>
          </cell>
          <cell r="C235" t="str">
            <v>Styrelsearvoden, sociala avg</v>
          </cell>
          <cell r="D235">
            <v>0</v>
          </cell>
          <cell r="E235">
            <v>0</v>
          </cell>
          <cell r="F235">
            <v>0</v>
          </cell>
          <cell r="G235">
            <v>5.8</v>
          </cell>
          <cell r="H235">
            <v>0</v>
          </cell>
          <cell r="I235">
            <v>0</v>
          </cell>
          <cell r="J235">
            <v>0</v>
          </cell>
          <cell r="K235">
            <v>0</v>
          </cell>
          <cell r="L235">
            <v>0</v>
          </cell>
          <cell r="M235">
            <v>0</v>
          </cell>
          <cell r="N235">
            <v>0</v>
          </cell>
          <cell r="O235">
            <v>0</v>
          </cell>
        </row>
        <row r="236">
          <cell r="B236" t="str">
            <v>7415 Totalt</v>
          </cell>
          <cell r="D236">
            <v>0</v>
          </cell>
          <cell r="E236">
            <v>0</v>
          </cell>
          <cell r="F236">
            <v>0</v>
          </cell>
          <cell r="G236">
            <v>8.6999999999999993</v>
          </cell>
          <cell r="H236">
            <v>0</v>
          </cell>
          <cell r="I236">
            <v>0</v>
          </cell>
          <cell r="J236">
            <v>0</v>
          </cell>
          <cell r="K236">
            <v>0</v>
          </cell>
          <cell r="L236">
            <v>0</v>
          </cell>
          <cell r="O236">
            <v>0</v>
          </cell>
        </row>
        <row r="237">
          <cell r="A237" t="str">
            <v>T-KAP</v>
          </cell>
          <cell r="B237">
            <v>7420</v>
          </cell>
          <cell r="C237" t="str">
            <v>Revisionsarvoden</v>
          </cell>
          <cell r="D237">
            <v>0</v>
          </cell>
          <cell r="E237">
            <v>0</v>
          </cell>
          <cell r="F237">
            <v>0</v>
          </cell>
          <cell r="G237">
            <v>0</v>
          </cell>
          <cell r="H237">
            <v>5</v>
          </cell>
          <cell r="I237">
            <v>0</v>
          </cell>
          <cell r="J237">
            <v>0</v>
          </cell>
          <cell r="K237">
            <v>0</v>
          </cell>
          <cell r="L237">
            <v>0</v>
          </cell>
          <cell r="M237">
            <v>0</v>
          </cell>
          <cell r="N237">
            <v>0</v>
          </cell>
          <cell r="O237">
            <v>0</v>
          </cell>
        </row>
        <row r="238">
          <cell r="A238" t="str">
            <v>T-FOND</v>
          </cell>
          <cell r="B238">
            <v>7420</v>
          </cell>
          <cell r="C238" t="str">
            <v>Revisionsarvoden</v>
          </cell>
          <cell r="D238">
            <v>0</v>
          </cell>
          <cell r="E238">
            <v>0</v>
          </cell>
          <cell r="F238">
            <v>0</v>
          </cell>
          <cell r="G238">
            <v>0</v>
          </cell>
          <cell r="H238">
            <v>12.1</v>
          </cell>
          <cell r="I238">
            <v>0</v>
          </cell>
          <cell r="J238">
            <v>0</v>
          </cell>
          <cell r="K238">
            <v>0</v>
          </cell>
          <cell r="L238">
            <v>0</v>
          </cell>
          <cell r="M238">
            <v>0</v>
          </cell>
          <cell r="N238">
            <v>0</v>
          </cell>
          <cell r="O238">
            <v>0</v>
          </cell>
        </row>
        <row r="239">
          <cell r="B239" t="str">
            <v>7420 Totalt</v>
          </cell>
          <cell r="D239">
            <v>0</v>
          </cell>
          <cell r="E239">
            <v>0</v>
          </cell>
          <cell r="F239">
            <v>0</v>
          </cell>
          <cell r="G239">
            <v>0</v>
          </cell>
          <cell r="H239">
            <v>17.100000000000001</v>
          </cell>
          <cell r="I239">
            <v>0</v>
          </cell>
          <cell r="J239">
            <v>0</v>
          </cell>
          <cell r="K239">
            <v>0</v>
          </cell>
          <cell r="L239">
            <v>0</v>
          </cell>
          <cell r="O239">
            <v>0</v>
          </cell>
        </row>
        <row r="240">
          <cell r="A240" t="str">
            <v>T-FOND</v>
          </cell>
          <cell r="B240">
            <v>7510</v>
          </cell>
          <cell r="C240" t="str">
            <v>Trevise Marknadsanalys</v>
          </cell>
          <cell r="D240">
            <v>-117.7</v>
          </cell>
          <cell r="E240">
            <v>-117.7</v>
          </cell>
          <cell r="F240">
            <v>-117.7</v>
          </cell>
          <cell r="G240">
            <v>-117.6</v>
          </cell>
          <cell r="H240">
            <v>-117.6</v>
          </cell>
          <cell r="I240">
            <v>-117.6</v>
          </cell>
          <cell r="J240">
            <v>-114.3</v>
          </cell>
          <cell r="K240">
            <v>-114.3</v>
          </cell>
          <cell r="L240">
            <v>-114.3</v>
          </cell>
          <cell r="M240">
            <v>0</v>
          </cell>
          <cell r="N240">
            <v>0</v>
          </cell>
          <cell r="O240">
            <v>0</v>
          </cell>
        </row>
        <row r="241">
          <cell r="B241" t="str">
            <v>7510 Totalt</v>
          </cell>
          <cell r="D241">
            <v>-117.7</v>
          </cell>
          <cell r="E241">
            <v>-117.7</v>
          </cell>
          <cell r="F241">
            <v>-117.7</v>
          </cell>
          <cell r="G241">
            <v>-117.6</v>
          </cell>
          <cell r="H241">
            <v>-117.6</v>
          </cell>
          <cell r="I241">
            <v>-117.6</v>
          </cell>
          <cell r="J241">
            <v>-114.3</v>
          </cell>
          <cell r="K241">
            <v>-114.3</v>
          </cell>
          <cell r="L241">
            <v>-114.3</v>
          </cell>
          <cell r="O241">
            <v>0</v>
          </cell>
        </row>
        <row r="242">
          <cell r="A242" t="str">
            <v>T-FOND</v>
          </cell>
          <cell r="B242">
            <v>7610</v>
          </cell>
          <cell r="C242" t="str">
            <v>Tryck av fondinfo</v>
          </cell>
          <cell r="D242">
            <v>0</v>
          </cell>
          <cell r="E242">
            <v>0</v>
          </cell>
          <cell r="F242">
            <v>-32.700000000000003</v>
          </cell>
          <cell r="G242">
            <v>0</v>
          </cell>
          <cell r="H242">
            <v>0</v>
          </cell>
          <cell r="I242">
            <v>0</v>
          </cell>
          <cell r="J242">
            <v>-79.8</v>
          </cell>
          <cell r="K242">
            <v>0</v>
          </cell>
          <cell r="L242">
            <v>0</v>
          </cell>
          <cell r="M242">
            <v>0</v>
          </cell>
          <cell r="N242">
            <v>0</v>
          </cell>
          <cell r="O242">
            <v>0</v>
          </cell>
        </row>
        <row r="243">
          <cell r="B243" t="str">
            <v>7610 Totalt</v>
          </cell>
          <cell r="D243">
            <v>0</v>
          </cell>
          <cell r="E243">
            <v>0</v>
          </cell>
          <cell r="F243">
            <v>-32.700000000000003</v>
          </cell>
          <cell r="G243">
            <v>0</v>
          </cell>
          <cell r="H243">
            <v>0</v>
          </cell>
          <cell r="I243">
            <v>0</v>
          </cell>
          <cell r="J243">
            <v>-79.8</v>
          </cell>
          <cell r="K243">
            <v>0</v>
          </cell>
          <cell r="L243">
            <v>0</v>
          </cell>
          <cell r="O243">
            <v>0</v>
          </cell>
        </row>
        <row r="244">
          <cell r="A244" t="str">
            <v>T-KAP</v>
          </cell>
          <cell r="B244">
            <v>7615</v>
          </cell>
          <cell r="C244" t="str">
            <v>Tryck av årsredovisning</v>
          </cell>
          <cell r="D244">
            <v>0</v>
          </cell>
          <cell r="E244">
            <v>0</v>
          </cell>
          <cell r="F244">
            <v>0</v>
          </cell>
          <cell r="G244">
            <v>-100.6</v>
          </cell>
          <cell r="H244">
            <v>-61</v>
          </cell>
          <cell r="I244">
            <v>0</v>
          </cell>
          <cell r="J244">
            <v>0</v>
          </cell>
          <cell r="K244">
            <v>0</v>
          </cell>
          <cell r="L244">
            <v>0</v>
          </cell>
          <cell r="M244">
            <v>0</v>
          </cell>
          <cell r="N244">
            <v>0</v>
          </cell>
          <cell r="O244">
            <v>0</v>
          </cell>
        </row>
        <row r="245">
          <cell r="A245" t="str">
            <v>T-FOND</v>
          </cell>
          <cell r="B245">
            <v>7615</v>
          </cell>
          <cell r="C245" t="str">
            <v>Tryck av årsredovisning</v>
          </cell>
          <cell r="D245">
            <v>0</v>
          </cell>
          <cell r="E245">
            <v>0</v>
          </cell>
          <cell r="F245">
            <v>-44.3</v>
          </cell>
          <cell r="G245">
            <v>-62.4</v>
          </cell>
          <cell r="H245">
            <v>0</v>
          </cell>
          <cell r="I245">
            <v>0</v>
          </cell>
          <cell r="J245">
            <v>0</v>
          </cell>
          <cell r="K245">
            <v>0</v>
          </cell>
          <cell r="L245">
            <v>-15.7</v>
          </cell>
          <cell r="M245">
            <v>0</v>
          </cell>
          <cell r="N245">
            <v>0</v>
          </cell>
          <cell r="O245">
            <v>0</v>
          </cell>
        </row>
        <row r="246">
          <cell r="B246" t="str">
            <v>7615 Totalt</v>
          </cell>
          <cell r="D246">
            <v>0</v>
          </cell>
          <cell r="E246">
            <v>0</v>
          </cell>
          <cell r="F246">
            <v>-44.3</v>
          </cell>
          <cell r="G246">
            <v>-163</v>
          </cell>
          <cell r="H246">
            <v>-61</v>
          </cell>
          <cell r="I246">
            <v>0</v>
          </cell>
          <cell r="J246">
            <v>0</v>
          </cell>
          <cell r="K246">
            <v>0</v>
          </cell>
          <cell r="L246">
            <v>-15.7</v>
          </cell>
          <cell r="O246">
            <v>0</v>
          </cell>
        </row>
        <row r="247">
          <cell r="A247" t="str">
            <v>T-KAP</v>
          </cell>
          <cell r="B247">
            <v>7620</v>
          </cell>
          <cell r="C247" t="str">
            <v>Börsinformation, SIX</v>
          </cell>
          <cell r="D247">
            <v>-10.6</v>
          </cell>
          <cell r="E247">
            <v>-10.6</v>
          </cell>
          <cell r="F247">
            <v>-10.6</v>
          </cell>
          <cell r="G247">
            <v>-10.6</v>
          </cell>
          <cell r="H247">
            <v>-10.6</v>
          </cell>
          <cell r="I247">
            <v>-21.2</v>
          </cell>
          <cell r="J247">
            <v>0</v>
          </cell>
          <cell r="K247">
            <v>-10.6</v>
          </cell>
          <cell r="L247">
            <v>-10.6</v>
          </cell>
          <cell r="M247">
            <v>0</v>
          </cell>
          <cell r="N247">
            <v>0</v>
          </cell>
          <cell r="O247">
            <v>0</v>
          </cell>
        </row>
        <row r="248">
          <cell r="A248" t="str">
            <v>T-FOND</v>
          </cell>
          <cell r="B248">
            <v>7620</v>
          </cell>
          <cell r="C248" t="str">
            <v>Börsinformation, SIX</v>
          </cell>
          <cell r="D248">
            <v>-26.6</v>
          </cell>
          <cell r="E248">
            <v>-26.6</v>
          </cell>
          <cell r="F248">
            <v>-26.6</v>
          </cell>
          <cell r="G248">
            <v>-26.5</v>
          </cell>
          <cell r="H248">
            <v>-26.5</v>
          </cell>
          <cell r="I248">
            <v>-26.5</v>
          </cell>
          <cell r="J248">
            <v>-26.5</v>
          </cell>
          <cell r="K248">
            <v>-26.5</v>
          </cell>
          <cell r="L248">
            <v>-26.5</v>
          </cell>
          <cell r="M248">
            <v>0</v>
          </cell>
          <cell r="N248">
            <v>0</v>
          </cell>
          <cell r="O248">
            <v>0</v>
          </cell>
        </row>
        <row r="249">
          <cell r="B249" t="str">
            <v>7620 Totalt</v>
          </cell>
          <cell r="D249">
            <v>-37.200000000000003</v>
          </cell>
          <cell r="E249">
            <v>-37.200000000000003</v>
          </cell>
          <cell r="F249">
            <v>-37.200000000000003</v>
          </cell>
          <cell r="G249">
            <v>-37.1</v>
          </cell>
          <cell r="H249">
            <v>-37.1</v>
          </cell>
          <cell r="I249">
            <v>-47.7</v>
          </cell>
          <cell r="J249">
            <v>-26.5</v>
          </cell>
          <cell r="K249">
            <v>-37.1</v>
          </cell>
          <cell r="L249">
            <v>-37.1</v>
          </cell>
          <cell r="O249">
            <v>0</v>
          </cell>
        </row>
        <row r="250">
          <cell r="A250" t="str">
            <v>T-FOND</v>
          </cell>
          <cell r="B250">
            <v>7621</v>
          </cell>
          <cell r="C250" t="str">
            <v>Penny, drift &amp; underhåll mm</v>
          </cell>
          <cell r="D250">
            <v>-2.6</v>
          </cell>
          <cell r="E250">
            <v>-2.6</v>
          </cell>
          <cell r="F250">
            <v>-2.6</v>
          </cell>
          <cell r="G250">
            <v>-2.6</v>
          </cell>
          <cell r="H250">
            <v>-2.6</v>
          </cell>
          <cell r="I250">
            <v>-2.6</v>
          </cell>
          <cell r="J250">
            <v>-2.6</v>
          </cell>
          <cell r="K250">
            <v>-2.6</v>
          </cell>
          <cell r="L250">
            <v>-2.6</v>
          </cell>
          <cell r="M250">
            <v>0</v>
          </cell>
          <cell r="N250">
            <v>0</v>
          </cell>
          <cell r="O250">
            <v>0</v>
          </cell>
        </row>
        <row r="251">
          <cell r="B251" t="str">
            <v>7621 Totalt</v>
          </cell>
          <cell r="D251">
            <v>-2.6</v>
          </cell>
          <cell r="E251">
            <v>-2.6</v>
          </cell>
          <cell r="F251">
            <v>-2.6</v>
          </cell>
          <cell r="G251">
            <v>-2.6</v>
          </cell>
          <cell r="H251">
            <v>-2.6</v>
          </cell>
          <cell r="I251">
            <v>-2.6</v>
          </cell>
          <cell r="J251">
            <v>-2.6</v>
          </cell>
          <cell r="K251">
            <v>-2.6</v>
          </cell>
          <cell r="L251">
            <v>-2.6</v>
          </cell>
          <cell r="O251">
            <v>0</v>
          </cell>
        </row>
        <row r="252">
          <cell r="A252" t="str">
            <v>T-KAP</v>
          </cell>
          <cell r="B252">
            <v>7622</v>
          </cell>
          <cell r="C252" t="str">
            <v>Kundsystem, drift &amp; underh, mm</v>
          </cell>
          <cell r="D252">
            <v>-7.9</v>
          </cell>
          <cell r="E252">
            <v>-7.9</v>
          </cell>
          <cell r="F252">
            <v>-7.9</v>
          </cell>
          <cell r="G252">
            <v>-7.9</v>
          </cell>
          <cell r="H252">
            <v>-7.9</v>
          </cell>
          <cell r="I252">
            <v>-15.9</v>
          </cell>
          <cell r="J252">
            <v>0</v>
          </cell>
          <cell r="K252">
            <v>-7.9</v>
          </cell>
          <cell r="L252">
            <v>-7.9</v>
          </cell>
          <cell r="M252">
            <v>0</v>
          </cell>
          <cell r="N252">
            <v>0</v>
          </cell>
          <cell r="O252">
            <v>0</v>
          </cell>
        </row>
        <row r="253">
          <cell r="A253" t="str">
            <v>T-FOND</v>
          </cell>
          <cell r="B253">
            <v>7622</v>
          </cell>
          <cell r="C253" t="str">
            <v>Optima, drift &amp; underhåll mm</v>
          </cell>
          <cell r="D253">
            <v>-23.7</v>
          </cell>
          <cell r="E253">
            <v>-1.6</v>
          </cell>
          <cell r="F253">
            <v>0</v>
          </cell>
          <cell r="G253">
            <v>0</v>
          </cell>
          <cell r="H253">
            <v>0</v>
          </cell>
          <cell r="I253">
            <v>0</v>
          </cell>
          <cell r="J253">
            <v>0</v>
          </cell>
          <cell r="K253">
            <v>0</v>
          </cell>
          <cell r="L253">
            <v>0</v>
          </cell>
          <cell r="M253">
            <v>0</v>
          </cell>
          <cell r="N253">
            <v>0</v>
          </cell>
          <cell r="O253">
            <v>0</v>
          </cell>
        </row>
        <row r="254">
          <cell r="B254" t="str">
            <v>7622 Totalt</v>
          </cell>
          <cell r="D254">
            <v>-31.6</v>
          </cell>
          <cell r="E254">
            <v>-9.5</v>
          </cell>
          <cell r="F254">
            <v>-7.9</v>
          </cell>
          <cell r="G254">
            <v>-7.9</v>
          </cell>
          <cell r="H254">
            <v>-7.9</v>
          </cell>
          <cell r="I254">
            <v>-15.9</v>
          </cell>
          <cell r="J254">
            <v>0</v>
          </cell>
          <cell r="K254">
            <v>-7.9</v>
          </cell>
          <cell r="L254">
            <v>-7.9</v>
          </cell>
          <cell r="O254">
            <v>0</v>
          </cell>
        </row>
        <row r="255">
          <cell r="A255" t="str">
            <v>T-FOND</v>
          </cell>
          <cell r="B255">
            <v>7623</v>
          </cell>
          <cell r="C255" t="str">
            <v>Vikingen, drift &amp; underhåll mm</v>
          </cell>
          <cell r="D255">
            <v>0</v>
          </cell>
          <cell r="E255">
            <v>-1</v>
          </cell>
          <cell r="F255">
            <v>-1</v>
          </cell>
          <cell r="G255">
            <v>-1</v>
          </cell>
          <cell r="H255">
            <v>-1</v>
          </cell>
          <cell r="I255">
            <v>-1</v>
          </cell>
          <cell r="J255">
            <v>-1</v>
          </cell>
          <cell r="K255">
            <v>-1</v>
          </cell>
          <cell r="L255">
            <v>-1</v>
          </cell>
          <cell r="M255">
            <v>0</v>
          </cell>
          <cell r="N255">
            <v>0</v>
          </cell>
          <cell r="O255">
            <v>0</v>
          </cell>
        </row>
        <row r="256">
          <cell r="B256" t="str">
            <v>7623 Totalt</v>
          </cell>
          <cell r="D256">
            <v>0</v>
          </cell>
          <cell r="E256">
            <v>-1</v>
          </cell>
          <cell r="F256">
            <v>-1</v>
          </cell>
          <cell r="G256">
            <v>-1</v>
          </cell>
          <cell r="H256">
            <v>-1</v>
          </cell>
          <cell r="I256">
            <v>-1</v>
          </cell>
          <cell r="J256">
            <v>-1</v>
          </cell>
          <cell r="K256">
            <v>-1</v>
          </cell>
          <cell r="L256">
            <v>-1</v>
          </cell>
          <cell r="O256">
            <v>0</v>
          </cell>
        </row>
        <row r="257">
          <cell r="A257" t="str">
            <v>T-FOND</v>
          </cell>
          <cell r="B257">
            <v>7624</v>
          </cell>
          <cell r="C257" t="str">
            <v>PM-terminal, drift &amp; underhåll</v>
          </cell>
          <cell r="D257">
            <v>-2.7</v>
          </cell>
          <cell r="E257">
            <v>-1.4</v>
          </cell>
          <cell r="F257">
            <v>-1.4</v>
          </cell>
          <cell r="G257">
            <v>-1.4</v>
          </cell>
          <cell r="H257">
            <v>-1.4</v>
          </cell>
          <cell r="I257">
            <v>-1.4</v>
          </cell>
          <cell r="J257">
            <v>-1.4</v>
          </cell>
          <cell r="K257">
            <v>-4.4000000000000004</v>
          </cell>
          <cell r="L257">
            <v>-4.4000000000000004</v>
          </cell>
          <cell r="M257">
            <v>0</v>
          </cell>
          <cell r="N257">
            <v>0</v>
          </cell>
          <cell r="O257">
            <v>0</v>
          </cell>
        </row>
        <row r="258">
          <cell r="B258" t="str">
            <v>7624 Totalt</v>
          </cell>
          <cell r="D258">
            <v>-2.7</v>
          </cell>
          <cell r="E258">
            <v>-1.4</v>
          </cell>
          <cell r="F258">
            <v>-1.4</v>
          </cell>
          <cell r="G258">
            <v>-1.4</v>
          </cell>
          <cell r="H258">
            <v>-1.4</v>
          </cell>
          <cell r="I258">
            <v>-1.4</v>
          </cell>
          <cell r="J258">
            <v>-1.4</v>
          </cell>
          <cell r="K258">
            <v>-4.4000000000000004</v>
          </cell>
          <cell r="L258">
            <v>-4.4000000000000004</v>
          </cell>
          <cell r="O258">
            <v>0</v>
          </cell>
        </row>
        <row r="259">
          <cell r="A259" t="str">
            <v>T-FOND</v>
          </cell>
          <cell r="B259">
            <v>7625</v>
          </cell>
          <cell r="C259" t="str">
            <v>Telerate, Dow Jones</v>
          </cell>
          <cell r="D259">
            <v>0</v>
          </cell>
          <cell r="E259">
            <v>-15.1</v>
          </cell>
          <cell r="F259">
            <v>-1.8</v>
          </cell>
          <cell r="G259">
            <v>-10.199999999999999</v>
          </cell>
          <cell r="H259">
            <v>-12.3</v>
          </cell>
          <cell r="I259">
            <v>-10.199999999999999</v>
          </cell>
          <cell r="J259">
            <v>-10.7</v>
          </cell>
          <cell r="K259">
            <v>-10.7</v>
          </cell>
          <cell r="L259">
            <v>-10.7</v>
          </cell>
          <cell r="M259">
            <v>0</v>
          </cell>
          <cell r="N259">
            <v>0</v>
          </cell>
          <cell r="O259">
            <v>0</v>
          </cell>
        </row>
        <row r="260">
          <cell r="B260" t="str">
            <v>7625 Totalt</v>
          </cell>
          <cell r="D260">
            <v>0</v>
          </cell>
          <cell r="E260">
            <v>-15.1</v>
          </cell>
          <cell r="F260">
            <v>-1.8</v>
          </cell>
          <cell r="G260">
            <v>-10.199999999999999</v>
          </cell>
          <cell r="H260">
            <v>-12.3</v>
          </cell>
          <cell r="I260">
            <v>-10.199999999999999</v>
          </cell>
          <cell r="J260">
            <v>-10.7</v>
          </cell>
          <cell r="K260">
            <v>-10.7</v>
          </cell>
          <cell r="L260">
            <v>-10.7</v>
          </cell>
          <cell r="O260">
            <v>0</v>
          </cell>
        </row>
        <row r="261">
          <cell r="A261" t="str">
            <v>T-FOND</v>
          </cell>
          <cell r="B261">
            <v>7630</v>
          </cell>
          <cell r="C261" t="str">
            <v>Fondbolagens Förening</v>
          </cell>
          <cell r="D261">
            <v>-3.1</v>
          </cell>
          <cell r="E261">
            <v>-3.1</v>
          </cell>
          <cell r="F261">
            <v>-3.1</v>
          </cell>
          <cell r="G261">
            <v>-3.1</v>
          </cell>
          <cell r="H261">
            <v>-3.1</v>
          </cell>
          <cell r="I261">
            <v>-3.1</v>
          </cell>
          <cell r="J261">
            <v>-9.4</v>
          </cell>
          <cell r="K261">
            <v>-9.4</v>
          </cell>
          <cell r="L261">
            <v>-9.4</v>
          </cell>
          <cell r="M261">
            <v>0</v>
          </cell>
          <cell r="N261">
            <v>0</v>
          </cell>
          <cell r="O261">
            <v>0</v>
          </cell>
        </row>
        <row r="262">
          <cell r="B262" t="str">
            <v>7630 Totalt</v>
          </cell>
          <cell r="D262">
            <v>-3.1</v>
          </cell>
          <cell r="E262">
            <v>-3.1</v>
          </cell>
          <cell r="F262">
            <v>-3.1</v>
          </cell>
          <cell r="G262">
            <v>-3.1</v>
          </cell>
          <cell r="H262">
            <v>-3.1</v>
          </cell>
          <cell r="I262">
            <v>-3.1</v>
          </cell>
          <cell r="J262">
            <v>-9.4</v>
          </cell>
          <cell r="K262">
            <v>-9.4</v>
          </cell>
          <cell r="L262">
            <v>-9.4</v>
          </cell>
          <cell r="O262">
            <v>0</v>
          </cell>
        </row>
        <row r="263">
          <cell r="A263" t="str">
            <v>T-KAP</v>
          </cell>
          <cell r="B263">
            <v>7635</v>
          </cell>
          <cell r="C263" t="str">
            <v>Finansinspektionen</v>
          </cell>
          <cell r="D263">
            <v>-11.2</v>
          </cell>
          <cell r="E263">
            <v>0</v>
          </cell>
          <cell r="F263">
            <v>0</v>
          </cell>
          <cell r="G263">
            <v>0</v>
          </cell>
          <cell r="H263">
            <v>0</v>
          </cell>
          <cell r="I263">
            <v>0</v>
          </cell>
          <cell r="J263">
            <v>0</v>
          </cell>
          <cell r="K263">
            <v>0</v>
          </cell>
          <cell r="L263">
            <v>0</v>
          </cell>
          <cell r="M263">
            <v>0</v>
          </cell>
          <cell r="N263">
            <v>0</v>
          </cell>
          <cell r="O263">
            <v>0</v>
          </cell>
        </row>
        <row r="264">
          <cell r="B264" t="str">
            <v>7635 Totalt</v>
          </cell>
          <cell r="D264">
            <v>-11.2</v>
          </cell>
          <cell r="E264">
            <v>0</v>
          </cell>
          <cell r="F264">
            <v>0</v>
          </cell>
          <cell r="G264">
            <v>0</v>
          </cell>
          <cell r="H264">
            <v>0</v>
          </cell>
          <cell r="I264">
            <v>0</v>
          </cell>
          <cell r="J264">
            <v>0</v>
          </cell>
          <cell r="K264">
            <v>0</v>
          </cell>
          <cell r="L264">
            <v>0</v>
          </cell>
          <cell r="O264">
            <v>0</v>
          </cell>
        </row>
        <row r="265">
          <cell r="A265" t="str">
            <v>T-KAP</v>
          </cell>
          <cell r="B265">
            <v>7640</v>
          </cell>
          <cell r="C265" t="str">
            <v>Kompensation kunder</v>
          </cell>
          <cell r="D265">
            <v>-13.9</v>
          </cell>
          <cell r="E265">
            <v>0</v>
          </cell>
          <cell r="F265">
            <v>-1.5</v>
          </cell>
          <cell r="G265">
            <v>-6</v>
          </cell>
          <cell r="H265">
            <v>0</v>
          </cell>
          <cell r="I265">
            <v>0</v>
          </cell>
          <cell r="J265">
            <v>0</v>
          </cell>
          <cell r="K265">
            <v>0</v>
          </cell>
          <cell r="L265">
            <v>-0.3</v>
          </cell>
          <cell r="M265">
            <v>0</v>
          </cell>
          <cell r="N265">
            <v>0</v>
          </cell>
          <cell r="O265">
            <v>0</v>
          </cell>
        </row>
        <row r="266">
          <cell r="A266" t="str">
            <v>T-FOND</v>
          </cell>
          <cell r="B266">
            <v>7640</v>
          </cell>
          <cell r="C266" t="str">
            <v>Kompensation kunder</v>
          </cell>
          <cell r="D266">
            <v>-1.7</v>
          </cell>
          <cell r="E266">
            <v>0</v>
          </cell>
          <cell r="F266">
            <v>0</v>
          </cell>
          <cell r="G266">
            <v>-6</v>
          </cell>
          <cell r="H266">
            <v>0</v>
          </cell>
          <cell r="I266">
            <v>-0.1</v>
          </cell>
          <cell r="J266">
            <v>0</v>
          </cell>
          <cell r="K266">
            <v>0</v>
          </cell>
          <cell r="L266">
            <v>0</v>
          </cell>
          <cell r="M266">
            <v>0</v>
          </cell>
          <cell r="N266">
            <v>0</v>
          </cell>
          <cell r="O266">
            <v>0</v>
          </cell>
        </row>
        <row r="267">
          <cell r="B267" t="str">
            <v>7640 Totalt</v>
          </cell>
          <cell r="D267">
            <v>-15.6</v>
          </cell>
          <cell r="E267">
            <v>0</v>
          </cell>
          <cell r="F267">
            <v>-1.5</v>
          </cell>
          <cell r="G267">
            <v>-12</v>
          </cell>
          <cell r="H267">
            <v>0</v>
          </cell>
          <cell r="I267">
            <v>-0.1</v>
          </cell>
          <cell r="J267">
            <v>0</v>
          </cell>
          <cell r="K267">
            <v>0</v>
          </cell>
          <cell r="L267">
            <v>-0.3</v>
          </cell>
          <cell r="O267">
            <v>0</v>
          </cell>
        </row>
        <row r="268">
          <cell r="A268" t="str">
            <v>T-KAP</v>
          </cell>
          <cell r="B268">
            <v>7645</v>
          </cell>
          <cell r="C268" t="str">
            <v>Stig Nordek, övrigt</v>
          </cell>
          <cell r="D268">
            <v>0</v>
          </cell>
          <cell r="E268">
            <v>-1.9</v>
          </cell>
          <cell r="F268">
            <v>0</v>
          </cell>
          <cell r="G268">
            <v>0</v>
          </cell>
          <cell r="H268">
            <v>0</v>
          </cell>
          <cell r="I268">
            <v>0</v>
          </cell>
          <cell r="J268">
            <v>0</v>
          </cell>
          <cell r="K268">
            <v>0</v>
          </cell>
          <cell r="L268">
            <v>0</v>
          </cell>
          <cell r="M268">
            <v>0</v>
          </cell>
          <cell r="N268">
            <v>0</v>
          </cell>
          <cell r="O268">
            <v>0</v>
          </cell>
        </row>
        <row r="269">
          <cell r="A269" t="str">
            <v>T-FOND</v>
          </cell>
          <cell r="B269">
            <v>7645</v>
          </cell>
          <cell r="C269" t="str">
            <v>Stig Nordek, övrigt</v>
          </cell>
          <cell r="D269">
            <v>0</v>
          </cell>
          <cell r="E269">
            <v>-33.200000000000003</v>
          </cell>
          <cell r="F269">
            <v>0</v>
          </cell>
          <cell r="G269">
            <v>0</v>
          </cell>
          <cell r="H269">
            <v>0</v>
          </cell>
          <cell r="I269">
            <v>0</v>
          </cell>
          <cell r="J269">
            <v>0</v>
          </cell>
          <cell r="K269">
            <v>0</v>
          </cell>
          <cell r="L269">
            <v>0</v>
          </cell>
          <cell r="M269">
            <v>0</v>
          </cell>
          <cell r="N269">
            <v>0</v>
          </cell>
          <cell r="O269">
            <v>0</v>
          </cell>
        </row>
        <row r="270">
          <cell r="B270" t="str">
            <v>7645 Totalt</v>
          </cell>
          <cell r="D270">
            <v>0</v>
          </cell>
          <cell r="E270">
            <v>-35.1</v>
          </cell>
          <cell r="F270">
            <v>0</v>
          </cell>
          <cell r="G270">
            <v>0</v>
          </cell>
          <cell r="H270">
            <v>0</v>
          </cell>
          <cell r="I270">
            <v>0</v>
          </cell>
          <cell r="J270">
            <v>0</v>
          </cell>
          <cell r="K270">
            <v>0</v>
          </cell>
          <cell r="L270">
            <v>0</v>
          </cell>
          <cell r="O270">
            <v>0</v>
          </cell>
        </row>
        <row r="271">
          <cell r="A271" t="str">
            <v>TAB</v>
          </cell>
          <cell r="B271">
            <v>7650</v>
          </cell>
          <cell r="C271" t="str">
            <v>Främmande tjänster för kund</v>
          </cell>
          <cell r="D271">
            <v>0</v>
          </cell>
          <cell r="E271">
            <v>0</v>
          </cell>
          <cell r="F271">
            <v>0</v>
          </cell>
          <cell r="G271">
            <v>0</v>
          </cell>
          <cell r="H271">
            <v>0</v>
          </cell>
          <cell r="I271">
            <v>-8</v>
          </cell>
          <cell r="J271">
            <v>0</v>
          </cell>
          <cell r="K271">
            <v>0</v>
          </cell>
          <cell r="L271">
            <v>0</v>
          </cell>
          <cell r="M271">
            <v>0</v>
          </cell>
          <cell r="N271">
            <v>0</v>
          </cell>
          <cell r="O271">
            <v>0</v>
          </cell>
        </row>
        <row r="272">
          <cell r="A272" t="str">
            <v>T-KAP</v>
          </cell>
          <cell r="B272">
            <v>7650</v>
          </cell>
          <cell r="C272" t="str">
            <v>Främmande tjänster för kund</v>
          </cell>
          <cell r="D272">
            <v>-2.8</v>
          </cell>
          <cell r="E272">
            <v>-17.2</v>
          </cell>
          <cell r="F272">
            <v>-4.0999999999999996</v>
          </cell>
          <cell r="G272">
            <v>-6.2</v>
          </cell>
          <cell r="H272">
            <v>0</v>
          </cell>
          <cell r="I272">
            <v>-13.3</v>
          </cell>
          <cell r="J272">
            <v>-36.9</v>
          </cell>
          <cell r="K272">
            <v>0</v>
          </cell>
          <cell r="L272">
            <v>-13.3</v>
          </cell>
          <cell r="M272">
            <v>0</v>
          </cell>
          <cell r="N272">
            <v>0</v>
          </cell>
          <cell r="O272">
            <v>0</v>
          </cell>
        </row>
        <row r="273">
          <cell r="A273" t="str">
            <v>T-FOND</v>
          </cell>
          <cell r="B273">
            <v>7650</v>
          </cell>
          <cell r="C273" t="str">
            <v>Främmande tjänster för kund</v>
          </cell>
          <cell r="D273">
            <v>0</v>
          </cell>
          <cell r="E273">
            <v>-1.5</v>
          </cell>
          <cell r="F273">
            <v>0</v>
          </cell>
          <cell r="G273">
            <v>0</v>
          </cell>
          <cell r="H273">
            <v>0</v>
          </cell>
          <cell r="I273">
            <v>0</v>
          </cell>
          <cell r="J273">
            <v>0</v>
          </cell>
          <cell r="K273">
            <v>0</v>
          </cell>
          <cell r="L273">
            <v>0</v>
          </cell>
          <cell r="M273">
            <v>0</v>
          </cell>
          <cell r="N273">
            <v>0</v>
          </cell>
          <cell r="O273">
            <v>0</v>
          </cell>
        </row>
        <row r="274">
          <cell r="B274" t="str">
            <v>7650 Totalt</v>
          </cell>
          <cell r="D274">
            <v>-2.8</v>
          </cell>
          <cell r="E274">
            <v>-18.7</v>
          </cell>
          <cell r="F274">
            <v>-4.0999999999999996</v>
          </cell>
          <cell r="G274">
            <v>-6.2</v>
          </cell>
          <cell r="H274">
            <v>0</v>
          </cell>
          <cell r="I274">
            <v>-21.3</v>
          </cell>
          <cell r="J274">
            <v>-36.9</v>
          </cell>
          <cell r="K274">
            <v>0</v>
          </cell>
          <cell r="L274">
            <v>-13.3</v>
          </cell>
          <cell r="O274">
            <v>0</v>
          </cell>
        </row>
        <row r="275">
          <cell r="A275" t="str">
            <v>T-FOND</v>
          </cell>
          <cell r="B275">
            <v>7655</v>
          </cell>
          <cell r="C275" t="str">
            <v>Revision, fonder</v>
          </cell>
          <cell r="D275">
            <v>0</v>
          </cell>
          <cell r="E275">
            <v>0</v>
          </cell>
          <cell r="F275">
            <v>0</v>
          </cell>
          <cell r="G275">
            <v>0</v>
          </cell>
          <cell r="H275">
            <v>7.7</v>
          </cell>
          <cell r="I275">
            <v>0</v>
          </cell>
          <cell r="J275">
            <v>0</v>
          </cell>
          <cell r="K275">
            <v>0</v>
          </cell>
          <cell r="L275">
            <v>0</v>
          </cell>
          <cell r="M275">
            <v>0</v>
          </cell>
          <cell r="N275">
            <v>0</v>
          </cell>
          <cell r="O275">
            <v>0</v>
          </cell>
        </row>
        <row r="276">
          <cell r="B276" t="str">
            <v>7655 Totalt</v>
          </cell>
          <cell r="D276">
            <v>0</v>
          </cell>
          <cell r="E276">
            <v>0</v>
          </cell>
          <cell r="F276">
            <v>0</v>
          </cell>
          <cell r="G276">
            <v>0</v>
          </cell>
          <cell r="H276">
            <v>7.7</v>
          </cell>
          <cell r="I276">
            <v>0</v>
          </cell>
          <cell r="J276">
            <v>0</v>
          </cell>
          <cell r="K276">
            <v>0</v>
          </cell>
          <cell r="L276">
            <v>0</v>
          </cell>
          <cell r="O276">
            <v>0</v>
          </cell>
        </row>
        <row r="277">
          <cell r="A277" t="str">
            <v>TAB</v>
          </cell>
          <cell r="B277">
            <v>7660</v>
          </cell>
          <cell r="C277" t="str">
            <v>Bankprovisioner</v>
          </cell>
          <cell r="D277">
            <v>-2.6</v>
          </cell>
          <cell r="E277">
            <v>-0.1</v>
          </cell>
          <cell r="F277">
            <v>-0.1</v>
          </cell>
          <cell r="G277">
            <v>-0.8</v>
          </cell>
          <cell r="H277">
            <v>0</v>
          </cell>
          <cell r="I277">
            <v>-0.2</v>
          </cell>
          <cell r="J277">
            <v>-0.1</v>
          </cell>
          <cell r="K277">
            <v>-0.1</v>
          </cell>
          <cell r="L277">
            <v>-1.1000000000000001</v>
          </cell>
          <cell r="M277">
            <v>0</v>
          </cell>
          <cell r="N277">
            <v>0</v>
          </cell>
          <cell r="O277">
            <v>0</v>
          </cell>
        </row>
        <row r="278">
          <cell r="A278" t="str">
            <v>T-KAP</v>
          </cell>
          <cell r="B278">
            <v>7660</v>
          </cell>
          <cell r="C278" t="str">
            <v>Bankprovisioner</v>
          </cell>
          <cell r="D278">
            <v>-2.4</v>
          </cell>
          <cell r="E278">
            <v>-0.4</v>
          </cell>
          <cell r="F278">
            <v>-6.4</v>
          </cell>
          <cell r="G278">
            <v>-0.2</v>
          </cell>
          <cell r="H278">
            <v>-0.3</v>
          </cell>
          <cell r="I278">
            <v>-6.8</v>
          </cell>
          <cell r="J278">
            <v>-5.2</v>
          </cell>
          <cell r="K278">
            <v>-1.1000000000000001</v>
          </cell>
          <cell r="L278">
            <v>-0.2</v>
          </cell>
          <cell r="M278">
            <v>0</v>
          </cell>
          <cell r="N278">
            <v>0</v>
          </cell>
          <cell r="O278">
            <v>0</v>
          </cell>
        </row>
        <row r="279">
          <cell r="A279" t="str">
            <v>T-FOND</v>
          </cell>
          <cell r="B279">
            <v>7660</v>
          </cell>
          <cell r="C279" t="str">
            <v>Bankprovisioner</v>
          </cell>
          <cell r="D279">
            <v>-2.2000000000000002</v>
          </cell>
          <cell r="E279">
            <v>0</v>
          </cell>
          <cell r="F279">
            <v>0</v>
          </cell>
          <cell r="G279">
            <v>-0.4</v>
          </cell>
          <cell r="H279">
            <v>-0.1</v>
          </cell>
          <cell r="I279">
            <v>-0.4</v>
          </cell>
          <cell r="J279">
            <v>-0.3</v>
          </cell>
          <cell r="K279">
            <v>-0.5</v>
          </cell>
          <cell r="L279">
            <v>-0.1</v>
          </cell>
          <cell r="M279">
            <v>0</v>
          </cell>
          <cell r="N279">
            <v>0</v>
          </cell>
          <cell r="O279">
            <v>0</v>
          </cell>
        </row>
        <row r="280">
          <cell r="B280" t="str">
            <v>7660 Totalt</v>
          </cell>
          <cell r="D280">
            <v>-7.2</v>
          </cell>
          <cell r="E280">
            <v>-0.5</v>
          </cell>
          <cell r="F280">
            <v>-6.5</v>
          </cell>
          <cell r="G280">
            <v>-1.4</v>
          </cell>
          <cell r="H280">
            <v>-0.4</v>
          </cell>
          <cell r="I280">
            <v>-7.4</v>
          </cell>
          <cell r="J280">
            <v>-5.6</v>
          </cell>
          <cell r="K280">
            <v>-1.7000000000000002</v>
          </cell>
          <cell r="L280">
            <v>-1.4000000000000001</v>
          </cell>
          <cell r="O280">
            <v>0</v>
          </cell>
        </row>
        <row r="281">
          <cell r="A281" t="str">
            <v>T-FOND</v>
          </cell>
          <cell r="B281">
            <v>7661</v>
          </cell>
          <cell r="C281" t="str">
            <v>Depåavgifter Finland</v>
          </cell>
          <cell r="D281">
            <v>0</v>
          </cell>
          <cell r="E281">
            <v>0</v>
          </cell>
          <cell r="F281">
            <v>0</v>
          </cell>
          <cell r="G281">
            <v>0</v>
          </cell>
          <cell r="H281">
            <v>0</v>
          </cell>
          <cell r="I281">
            <v>0</v>
          </cell>
          <cell r="J281">
            <v>0</v>
          </cell>
          <cell r="K281">
            <v>-35.6</v>
          </cell>
          <cell r="L281">
            <v>0</v>
          </cell>
          <cell r="M281">
            <v>0</v>
          </cell>
          <cell r="N281">
            <v>0</v>
          </cell>
          <cell r="O281">
            <v>0</v>
          </cell>
        </row>
        <row r="282">
          <cell r="B282" t="str">
            <v>7661 Totalt</v>
          </cell>
          <cell r="D282">
            <v>0</v>
          </cell>
          <cell r="E282">
            <v>0</v>
          </cell>
          <cell r="F282">
            <v>0</v>
          </cell>
          <cell r="G282">
            <v>0</v>
          </cell>
          <cell r="H282">
            <v>0</v>
          </cell>
          <cell r="I282">
            <v>0</v>
          </cell>
          <cell r="J282">
            <v>0</v>
          </cell>
          <cell r="K282">
            <v>-35.6</v>
          </cell>
          <cell r="L282">
            <v>0</v>
          </cell>
          <cell r="O282">
            <v>0</v>
          </cell>
        </row>
        <row r="283">
          <cell r="A283" t="str">
            <v>T-KAP</v>
          </cell>
          <cell r="B283">
            <v>7665</v>
          </cell>
          <cell r="C283" t="str">
            <v>Anvisningsprovisioner</v>
          </cell>
          <cell r="D283">
            <v>0</v>
          </cell>
          <cell r="E283">
            <v>-11.1</v>
          </cell>
          <cell r="F283">
            <v>0</v>
          </cell>
          <cell r="G283">
            <v>-1.9</v>
          </cell>
          <cell r="H283">
            <v>0</v>
          </cell>
          <cell r="I283">
            <v>-30.1</v>
          </cell>
          <cell r="J283">
            <v>-16.899999999999999</v>
          </cell>
          <cell r="K283">
            <v>0</v>
          </cell>
          <cell r="L283">
            <v>0</v>
          </cell>
          <cell r="M283">
            <v>0</v>
          </cell>
          <cell r="N283">
            <v>0</v>
          </cell>
          <cell r="O283">
            <v>0</v>
          </cell>
        </row>
        <row r="284">
          <cell r="B284" t="str">
            <v>7665 Totalt</v>
          </cell>
          <cell r="D284">
            <v>0</v>
          </cell>
          <cell r="E284">
            <v>-11.1</v>
          </cell>
          <cell r="F284">
            <v>0</v>
          </cell>
          <cell r="G284">
            <v>-1.9</v>
          </cell>
          <cell r="H284">
            <v>0</v>
          </cell>
          <cell r="I284">
            <v>-30.1</v>
          </cell>
          <cell r="J284">
            <v>-16.899999999999999</v>
          </cell>
          <cell r="K284">
            <v>0</v>
          </cell>
          <cell r="L284">
            <v>0</v>
          </cell>
          <cell r="O284">
            <v>0</v>
          </cell>
        </row>
        <row r="285">
          <cell r="A285" t="str">
            <v>TAB</v>
          </cell>
          <cell r="B285">
            <v>7670</v>
          </cell>
          <cell r="C285" t="str">
            <v>Tidningar, facklitteratur</v>
          </cell>
          <cell r="D285">
            <v>0</v>
          </cell>
          <cell r="E285">
            <v>-0.3</v>
          </cell>
          <cell r="F285">
            <v>0</v>
          </cell>
          <cell r="G285">
            <v>0</v>
          </cell>
          <cell r="H285">
            <v>0</v>
          </cell>
          <cell r="I285">
            <v>0</v>
          </cell>
          <cell r="J285">
            <v>0</v>
          </cell>
          <cell r="K285">
            <v>-3.2</v>
          </cell>
          <cell r="L285">
            <v>-0.9</v>
          </cell>
          <cell r="M285">
            <v>0</v>
          </cell>
          <cell r="N285">
            <v>0</v>
          </cell>
          <cell r="O285">
            <v>0</v>
          </cell>
        </row>
        <row r="286">
          <cell r="A286" t="str">
            <v>T-KAP</v>
          </cell>
          <cell r="B286">
            <v>7670</v>
          </cell>
          <cell r="C286" t="str">
            <v>Tidningar, facklitteratur</v>
          </cell>
          <cell r="D286">
            <v>-0.3</v>
          </cell>
          <cell r="E286">
            <v>-3.1</v>
          </cell>
          <cell r="F286">
            <v>-0.9</v>
          </cell>
          <cell r="G286">
            <v>-8.3000000000000007</v>
          </cell>
          <cell r="H286">
            <v>-3.5</v>
          </cell>
          <cell r="I286">
            <v>0</v>
          </cell>
          <cell r="J286">
            <v>-0.2</v>
          </cell>
          <cell r="K286">
            <v>0</v>
          </cell>
          <cell r="L286">
            <v>-2.8</v>
          </cell>
          <cell r="M286">
            <v>0</v>
          </cell>
          <cell r="N286">
            <v>0</v>
          </cell>
          <cell r="O286">
            <v>0</v>
          </cell>
        </row>
        <row r="287">
          <cell r="A287" t="str">
            <v>T-FOND</v>
          </cell>
          <cell r="B287">
            <v>7670</v>
          </cell>
          <cell r="C287" t="str">
            <v>Tidningar, facklitteratur</v>
          </cell>
          <cell r="D287">
            <v>-2.4</v>
          </cell>
          <cell r="E287">
            <v>-11.1</v>
          </cell>
          <cell r="F287">
            <v>-6.2</v>
          </cell>
          <cell r="G287">
            <v>-7.6</v>
          </cell>
          <cell r="H287">
            <v>-2.5</v>
          </cell>
          <cell r="I287">
            <v>-1.6</v>
          </cell>
          <cell r="J287">
            <v>-5</v>
          </cell>
          <cell r="K287">
            <v>-2.9</v>
          </cell>
          <cell r="L287">
            <v>-1.6</v>
          </cell>
          <cell r="M287">
            <v>0</v>
          </cell>
          <cell r="N287">
            <v>0</v>
          </cell>
          <cell r="O287">
            <v>0</v>
          </cell>
        </row>
        <row r="288">
          <cell r="B288" t="str">
            <v>7670 Totalt</v>
          </cell>
          <cell r="D288">
            <v>-2.6999999999999997</v>
          </cell>
          <cell r="E288">
            <v>-14.5</v>
          </cell>
          <cell r="F288">
            <v>-7.1000000000000005</v>
          </cell>
          <cell r="G288">
            <v>-15.9</v>
          </cell>
          <cell r="H288">
            <v>-6</v>
          </cell>
          <cell r="I288">
            <v>-1.6</v>
          </cell>
          <cell r="J288">
            <v>-5.2</v>
          </cell>
          <cell r="K288">
            <v>-6.1</v>
          </cell>
          <cell r="L288">
            <v>-5.3</v>
          </cell>
          <cell r="O288">
            <v>0</v>
          </cell>
        </row>
        <row r="289">
          <cell r="A289" t="str">
            <v>TAB</v>
          </cell>
          <cell r="B289">
            <v>7680</v>
          </cell>
          <cell r="C289" t="str">
            <v>Föreningsavgifter, EJ avdrag</v>
          </cell>
          <cell r="D289">
            <v>-3.7</v>
          </cell>
          <cell r="E289">
            <v>0</v>
          </cell>
          <cell r="F289">
            <v>0</v>
          </cell>
          <cell r="G289">
            <v>0</v>
          </cell>
          <cell r="H289">
            <v>0</v>
          </cell>
          <cell r="I289">
            <v>0</v>
          </cell>
          <cell r="J289">
            <v>0</v>
          </cell>
          <cell r="K289">
            <v>0</v>
          </cell>
          <cell r="L289">
            <v>0</v>
          </cell>
          <cell r="M289">
            <v>0</v>
          </cell>
          <cell r="N289">
            <v>0</v>
          </cell>
          <cell r="O289">
            <v>0</v>
          </cell>
        </row>
        <row r="290">
          <cell r="A290" t="str">
            <v>T-KAP</v>
          </cell>
          <cell r="B290">
            <v>7680</v>
          </cell>
          <cell r="C290" t="str">
            <v>Föreningsavgifter, EJ avdrag</v>
          </cell>
          <cell r="D290">
            <v>0</v>
          </cell>
          <cell r="E290">
            <v>0</v>
          </cell>
          <cell r="F290">
            <v>0</v>
          </cell>
          <cell r="G290">
            <v>-3</v>
          </cell>
          <cell r="H290">
            <v>0</v>
          </cell>
          <cell r="I290">
            <v>0</v>
          </cell>
          <cell r="J290">
            <v>0</v>
          </cell>
          <cell r="K290">
            <v>0</v>
          </cell>
          <cell r="L290">
            <v>0</v>
          </cell>
          <cell r="M290">
            <v>0</v>
          </cell>
          <cell r="N290">
            <v>0</v>
          </cell>
          <cell r="O290">
            <v>0</v>
          </cell>
        </row>
        <row r="291">
          <cell r="A291" t="str">
            <v>T-FOND</v>
          </cell>
          <cell r="B291">
            <v>7680</v>
          </cell>
          <cell r="C291" t="str">
            <v>Föreningsavgifter, EJ avdrag</v>
          </cell>
          <cell r="D291">
            <v>0</v>
          </cell>
          <cell r="E291">
            <v>0</v>
          </cell>
          <cell r="F291">
            <v>0</v>
          </cell>
          <cell r="G291">
            <v>0</v>
          </cell>
          <cell r="H291">
            <v>0</v>
          </cell>
          <cell r="I291">
            <v>-0.4</v>
          </cell>
          <cell r="J291">
            <v>0</v>
          </cell>
          <cell r="K291">
            <v>0</v>
          </cell>
          <cell r="L291">
            <v>0</v>
          </cell>
          <cell r="M291">
            <v>0</v>
          </cell>
          <cell r="N291">
            <v>0</v>
          </cell>
          <cell r="O291">
            <v>0</v>
          </cell>
        </row>
        <row r="292">
          <cell r="B292" t="str">
            <v>7680 Totalt</v>
          </cell>
          <cell r="D292">
            <v>-3.7</v>
          </cell>
          <cell r="E292">
            <v>0</v>
          </cell>
          <cell r="F292">
            <v>0</v>
          </cell>
          <cell r="G292">
            <v>-3</v>
          </cell>
          <cell r="H292">
            <v>0</v>
          </cell>
          <cell r="I292">
            <v>-0.4</v>
          </cell>
          <cell r="J292">
            <v>0</v>
          </cell>
          <cell r="K292">
            <v>0</v>
          </cell>
          <cell r="L292">
            <v>0</v>
          </cell>
          <cell r="O292">
            <v>0</v>
          </cell>
        </row>
        <row r="293">
          <cell r="A293" t="str">
            <v>T-KAP</v>
          </cell>
          <cell r="B293">
            <v>7681</v>
          </cell>
          <cell r="C293" t="str">
            <v>Föreningsavgifter, avdragsgill</v>
          </cell>
          <cell r="D293">
            <v>0</v>
          </cell>
          <cell r="E293">
            <v>0</v>
          </cell>
          <cell r="F293">
            <v>0</v>
          </cell>
          <cell r="G293">
            <v>-0.3</v>
          </cell>
          <cell r="H293">
            <v>0</v>
          </cell>
          <cell r="I293">
            <v>0</v>
          </cell>
          <cell r="J293">
            <v>0</v>
          </cell>
          <cell r="K293">
            <v>0</v>
          </cell>
          <cell r="L293">
            <v>0</v>
          </cell>
          <cell r="M293">
            <v>0</v>
          </cell>
          <cell r="N293">
            <v>0</v>
          </cell>
          <cell r="O293">
            <v>0</v>
          </cell>
        </row>
        <row r="294">
          <cell r="B294" t="str">
            <v>7681 Totalt</v>
          </cell>
          <cell r="D294">
            <v>0</v>
          </cell>
          <cell r="E294">
            <v>0</v>
          </cell>
          <cell r="F294">
            <v>0</v>
          </cell>
          <cell r="G294">
            <v>-0.3</v>
          </cell>
          <cell r="H294">
            <v>0</v>
          </cell>
          <cell r="I294">
            <v>0</v>
          </cell>
          <cell r="J294">
            <v>0</v>
          </cell>
          <cell r="K294">
            <v>0</v>
          </cell>
          <cell r="L294">
            <v>0</v>
          </cell>
          <cell r="O294">
            <v>0</v>
          </cell>
        </row>
        <row r="295">
          <cell r="A295" t="str">
            <v>TAB</v>
          </cell>
          <cell r="B295">
            <v>7690</v>
          </cell>
          <cell r="C295" t="str">
            <v>Diverse övr. kostn</v>
          </cell>
          <cell r="D295">
            <v>-0.5</v>
          </cell>
          <cell r="E295">
            <v>0</v>
          </cell>
          <cell r="F295">
            <v>-1.3</v>
          </cell>
          <cell r="G295">
            <v>-2.1</v>
          </cell>
          <cell r="H295">
            <v>-14.7</v>
          </cell>
          <cell r="I295">
            <v>0.9</v>
          </cell>
          <cell r="J295">
            <v>0</v>
          </cell>
          <cell r="K295">
            <v>0</v>
          </cell>
          <cell r="L295">
            <v>-3.5</v>
          </cell>
          <cell r="M295">
            <v>0</v>
          </cell>
          <cell r="N295">
            <v>0</v>
          </cell>
          <cell r="O295">
            <v>0</v>
          </cell>
        </row>
        <row r="296">
          <cell r="A296" t="str">
            <v>T-KAP</v>
          </cell>
          <cell r="B296">
            <v>7690</v>
          </cell>
          <cell r="C296" t="str">
            <v>Diverse övr. kostn</v>
          </cell>
          <cell r="D296">
            <v>-1.2</v>
          </cell>
          <cell r="E296">
            <v>-1.8</v>
          </cell>
          <cell r="F296">
            <v>-1.4</v>
          </cell>
          <cell r="G296">
            <v>-8</v>
          </cell>
          <cell r="H296">
            <v>-1.1000000000000001</v>
          </cell>
          <cell r="I296">
            <v>-3</v>
          </cell>
          <cell r="J296">
            <v>0</v>
          </cell>
          <cell r="K296">
            <v>-0.1</v>
          </cell>
          <cell r="L296">
            <v>-11.1</v>
          </cell>
          <cell r="M296">
            <v>0</v>
          </cell>
          <cell r="N296">
            <v>0</v>
          </cell>
          <cell r="O296">
            <v>0</v>
          </cell>
        </row>
        <row r="297">
          <cell r="A297" t="str">
            <v>T-FOND</v>
          </cell>
          <cell r="B297">
            <v>7690</v>
          </cell>
          <cell r="C297" t="str">
            <v>Diverse övr. kostn</v>
          </cell>
          <cell r="D297">
            <v>-4.5</v>
          </cell>
          <cell r="E297">
            <v>0.2</v>
          </cell>
          <cell r="F297">
            <v>0</v>
          </cell>
          <cell r="G297">
            <v>-9.9</v>
          </cell>
          <cell r="H297">
            <v>-3.5</v>
          </cell>
          <cell r="I297">
            <v>-0.9</v>
          </cell>
          <cell r="J297">
            <v>-2.8</v>
          </cell>
          <cell r="K297">
            <v>0</v>
          </cell>
          <cell r="L297">
            <v>-1</v>
          </cell>
          <cell r="M297">
            <v>0</v>
          </cell>
          <cell r="N297">
            <v>0</v>
          </cell>
          <cell r="O297">
            <v>0</v>
          </cell>
        </row>
        <row r="298">
          <cell r="B298" t="str">
            <v>7690 Totalt</v>
          </cell>
          <cell r="D298">
            <v>-6.2</v>
          </cell>
          <cell r="E298">
            <v>-1.6</v>
          </cell>
          <cell r="F298">
            <v>-2.7</v>
          </cell>
          <cell r="G298">
            <v>-20</v>
          </cell>
          <cell r="H298">
            <v>-19.299999999999997</v>
          </cell>
          <cell r="I298">
            <v>-3</v>
          </cell>
          <cell r="J298">
            <v>-2.8</v>
          </cell>
          <cell r="K298">
            <v>-0.1</v>
          </cell>
          <cell r="L298">
            <v>-15.6</v>
          </cell>
          <cell r="O298">
            <v>0</v>
          </cell>
        </row>
        <row r="299">
          <cell r="A299" t="str">
            <v>T-FOND</v>
          </cell>
          <cell r="B299">
            <v>7691</v>
          </cell>
          <cell r="C299" t="str">
            <v>Diverse övr. kostn EJ avdrag</v>
          </cell>
          <cell r="D299">
            <v>0</v>
          </cell>
          <cell r="E299">
            <v>-2.7</v>
          </cell>
          <cell r="F299">
            <v>0</v>
          </cell>
          <cell r="G299">
            <v>0</v>
          </cell>
          <cell r="H299">
            <v>0</v>
          </cell>
          <cell r="I299">
            <v>0</v>
          </cell>
          <cell r="J299">
            <v>0</v>
          </cell>
          <cell r="K299">
            <v>0</v>
          </cell>
          <cell r="L299">
            <v>0</v>
          </cell>
          <cell r="M299">
            <v>0</v>
          </cell>
          <cell r="N299">
            <v>0</v>
          </cell>
          <cell r="O299">
            <v>0</v>
          </cell>
        </row>
        <row r="300">
          <cell r="B300" t="str">
            <v>7691 Totalt</v>
          </cell>
          <cell r="D300">
            <v>0</v>
          </cell>
          <cell r="E300">
            <v>-2.7</v>
          </cell>
          <cell r="F300">
            <v>0</v>
          </cell>
          <cell r="G300">
            <v>0</v>
          </cell>
          <cell r="H300">
            <v>0</v>
          </cell>
          <cell r="I300">
            <v>0</v>
          </cell>
          <cell r="J300">
            <v>0</v>
          </cell>
          <cell r="K300">
            <v>0</v>
          </cell>
          <cell r="L300">
            <v>0</v>
          </cell>
          <cell r="O300">
            <v>0</v>
          </cell>
        </row>
        <row r="301">
          <cell r="A301" t="str">
            <v>TAB</v>
          </cell>
          <cell r="B301">
            <v>7810</v>
          </cell>
          <cell r="C301" t="str">
            <v>Resultat avyttr av inventarier</v>
          </cell>
          <cell r="D301">
            <v>0</v>
          </cell>
          <cell r="E301">
            <v>0</v>
          </cell>
          <cell r="F301">
            <v>0</v>
          </cell>
          <cell r="G301">
            <v>0</v>
          </cell>
          <cell r="H301">
            <v>0</v>
          </cell>
          <cell r="I301">
            <v>0</v>
          </cell>
          <cell r="J301">
            <v>0</v>
          </cell>
          <cell r="K301">
            <v>86.1</v>
          </cell>
          <cell r="L301">
            <v>0</v>
          </cell>
          <cell r="M301">
            <v>0</v>
          </cell>
          <cell r="N301">
            <v>0</v>
          </cell>
          <cell r="O301">
            <v>0</v>
          </cell>
        </row>
        <row r="302">
          <cell r="A302" t="str">
            <v>T-KAP</v>
          </cell>
          <cell r="B302">
            <v>7810</v>
          </cell>
          <cell r="C302" t="str">
            <v>Resultat förs inventarier</v>
          </cell>
          <cell r="D302">
            <v>0</v>
          </cell>
          <cell r="E302">
            <v>0</v>
          </cell>
          <cell r="F302">
            <v>0</v>
          </cell>
          <cell r="G302">
            <v>0</v>
          </cell>
          <cell r="H302">
            <v>0</v>
          </cell>
          <cell r="I302">
            <v>0</v>
          </cell>
          <cell r="J302">
            <v>0</v>
          </cell>
          <cell r="K302">
            <v>63.3</v>
          </cell>
          <cell r="L302">
            <v>0</v>
          </cell>
          <cell r="M302">
            <v>0</v>
          </cell>
          <cell r="N302">
            <v>0</v>
          </cell>
          <cell r="O302">
            <v>0</v>
          </cell>
        </row>
        <row r="303">
          <cell r="A303" t="str">
            <v>T-FOND</v>
          </cell>
          <cell r="B303">
            <v>7810</v>
          </cell>
          <cell r="C303" t="str">
            <v>Resultat avyttring inventarier</v>
          </cell>
          <cell r="D303">
            <v>0</v>
          </cell>
          <cell r="E303">
            <v>0</v>
          </cell>
          <cell r="F303">
            <v>0</v>
          </cell>
          <cell r="G303">
            <v>0</v>
          </cell>
          <cell r="H303">
            <v>0</v>
          </cell>
          <cell r="I303">
            <v>0</v>
          </cell>
          <cell r="J303">
            <v>163.1</v>
          </cell>
          <cell r="K303">
            <v>0</v>
          </cell>
          <cell r="L303">
            <v>0</v>
          </cell>
          <cell r="M303">
            <v>0</v>
          </cell>
          <cell r="N303">
            <v>0</v>
          </cell>
          <cell r="O303">
            <v>0</v>
          </cell>
        </row>
        <row r="304">
          <cell r="B304" t="str">
            <v>7810 Totalt</v>
          </cell>
          <cell r="D304">
            <v>0</v>
          </cell>
          <cell r="E304">
            <v>0</v>
          </cell>
          <cell r="F304">
            <v>0</v>
          </cell>
          <cell r="G304">
            <v>0</v>
          </cell>
          <cell r="H304">
            <v>0</v>
          </cell>
          <cell r="I304">
            <v>0</v>
          </cell>
          <cell r="J304">
            <v>163.1</v>
          </cell>
          <cell r="K304">
            <v>149.39999999999998</v>
          </cell>
          <cell r="L304">
            <v>0</v>
          </cell>
          <cell r="O304">
            <v>0</v>
          </cell>
        </row>
        <row r="305">
          <cell r="A305" t="str">
            <v>TAB</v>
          </cell>
          <cell r="B305">
            <v>7919</v>
          </cell>
          <cell r="C305" t="str">
            <v>Avskrivningar datautrustning</v>
          </cell>
          <cell r="D305">
            <v>-7.4</v>
          </cell>
          <cell r="E305">
            <v>-7.4</v>
          </cell>
          <cell r="F305">
            <v>-9.1</v>
          </cell>
          <cell r="G305">
            <v>-9.1</v>
          </cell>
          <cell r="H305">
            <v>-9.1</v>
          </cell>
          <cell r="I305">
            <v>-9.1</v>
          </cell>
          <cell r="J305">
            <v>-9.1</v>
          </cell>
          <cell r="K305">
            <v>-9.1</v>
          </cell>
          <cell r="L305">
            <v>-10</v>
          </cell>
          <cell r="M305">
            <v>0</v>
          </cell>
          <cell r="N305">
            <v>0</v>
          </cell>
          <cell r="O305">
            <v>0</v>
          </cell>
        </row>
        <row r="306">
          <cell r="A306" t="str">
            <v>T-KAP</v>
          </cell>
          <cell r="B306">
            <v>7919</v>
          </cell>
          <cell r="C306" t="str">
            <v>Avskrivningar datautrustning</v>
          </cell>
          <cell r="D306">
            <v>-15.2</v>
          </cell>
          <cell r="E306">
            <v>-15.2</v>
          </cell>
          <cell r="F306">
            <v>-12.9</v>
          </cell>
          <cell r="G306">
            <v>-11.4</v>
          </cell>
          <cell r="H306">
            <v>-11.4</v>
          </cell>
          <cell r="I306">
            <v>-11.4</v>
          </cell>
          <cell r="J306">
            <v>-13.1</v>
          </cell>
          <cell r="K306">
            <v>-12.3</v>
          </cell>
          <cell r="L306">
            <v>-12.3</v>
          </cell>
          <cell r="M306">
            <v>0</v>
          </cell>
          <cell r="N306">
            <v>0</v>
          </cell>
          <cell r="O306">
            <v>0</v>
          </cell>
        </row>
        <row r="307">
          <cell r="A307" t="str">
            <v>T-FOND</v>
          </cell>
          <cell r="B307">
            <v>7919</v>
          </cell>
          <cell r="C307" t="str">
            <v>Avskrivningar datautrustning</v>
          </cell>
          <cell r="D307">
            <v>-10.4</v>
          </cell>
          <cell r="E307">
            <v>-10.4</v>
          </cell>
          <cell r="F307">
            <v>-10.4</v>
          </cell>
          <cell r="G307">
            <v>-11</v>
          </cell>
          <cell r="H307">
            <v>-12.5</v>
          </cell>
          <cell r="I307">
            <v>-11.5</v>
          </cell>
          <cell r="J307">
            <v>-11.5</v>
          </cell>
          <cell r="K307">
            <v>-11.7</v>
          </cell>
          <cell r="L307">
            <v>-14.4</v>
          </cell>
          <cell r="M307">
            <v>0</v>
          </cell>
          <cell r="N307">
            <v>0</v>
          </cell>
          <cell r="O307">
            <v>0</v>
          </cell>
        </row>
        <row r="308">
          <cell r="B308" t="str">
            <v>7919 Totalt</v>
          </cell>
          <cell r="D308">
            <v>-33</v>
          </cell>
          <cell r="E308">
            <v>-33</v>
          </cell>
          <cell r="F308">
            <v>-32.4</v>
          </cell>
          <cell r="G308">
            <v>-31.5</v>
          </cell>
          <cell r="H308">
            <v>-33</v>
          </cell>
          <cell r="I308">
            <v>-32</v>
          </cell>
          <cell r="J308">
            <v>-33.700000000000003</v>
          </cell>
          <cell r="K308">
            <v>-33.099999999999994</v>
          </cell>
          <cell r="L308">
            <v>-36.700000000000003</v>
          </cell>
          <cell r="O308">
            <v>0</v>
          </cell>
        </row>
        <row r="309">
          <cell r="A309" t="str">
            <v>T-KAP</v>
          </cell>
          <cell r="B309">
            <v>7929</v>
          </cell>
          <cell r="C309" t="str">
            <v>Avskrivningar Programvara</v>
          </cell>
          <cell r="D309">
            <v>-18.600000000000001</v>
          </cell>
          <cell r="E309">
            <v>-18.600000000000001</v>
          </cell>
          <cell r="F309">
            <v>-18.600000000000001</v>
          </cell>
          <cell r="G309">
            <v>-18.600000000000001</v>
          </cell>
          <cell r="H309">
            <v>-18.600000000000001</v>
          </cell>
          <cell r="I309">
            <v>-18.600000000000001</v>
          </cell>
          <cell r="J309">
            <v>-18.600000000000001</v>
          </cell>
          <cell r="K309">
            <v>-18.600000000000001</v>
          </cell>
          <cell r="L309">
            <v>-18.600000000000001</v>
          </cell>
          <cell r="M309">
            <v>0</v>
          </cell>
          <cell r="N309">
            <v>0</v>
          </cell>
          <cell r="O309">
            <v>0</v>
          </cell>
        </row>
        <row r="310">
          <cell r="B310" t="str">
            <v>7929 Totalt</v>
          </cell>
          <cell r="D310">
            <v>-18.600000000000001</v>
          </cell>
          <cell r="E310">
            <v>-18.600000000000001</v>
          </cell>
          <cell r="F310">
            <v>-18.600000000000001</v>
          </cell>
          <cell r="G310">
            <v>-18.600000000000001</v>
          </cell>
          <cell r="H310">
            <v>-18.600000000000001</v>
          </cell>
          <cell r="I310">
            <v>-18.600000000000001</v>
          </cell>
          <cell r="J310">
            <v>-18.600000000000001</v>
          </cell>
          <cell r="K310">
            <v>-18.600000000000001</v>
          </cell>
          <cell r="L310">
            <v>-18.600000000000001</v>
          </cell>
          <cell r="O310">
            <v>0</v>
          </cell>
        </row>
        <row r="311">
          <cell r="A311" t="str">
            <v>TAB</v>
          </cell>
          <cell r="B311">
            <v>7949</v>
          </cell>
          <cell r="C311" t="str">
            <v>Avskrivningar bilar</v>
          </cell>
          <cell r="D311">
            <v>-3.3</v>
          </cell>
          <cell r="E311">
            <v>-3.3</v>
          </cell>
          <cell r="F311">
            <v>-3.3</v>
          </cell>
          <cell r="G311">
            <v>-3.3</v>
          </cell>
          <cell r="H311">
            <v>-3.3</v>
          </cell>
          <cell r="I311">
            <v>-3.3</v>
          </cell>
          <cell r="J311">
            <v>-3.3</v>
          </cell>
          <cell r="K311">
            <v>-5.5</v>
          </cell>
          <cell r="L311">
            <v>-5.5</v>
          </cell>
          <cell r="M311">
            <v>0</v>
          </cell>
          <cell r="N311">
            <v>0</v>
          </cell>
          <cell r="O311">
            <v>0</v>
          </cell>
        </row>
        <row r="312">
          <cell r="A312" t="str">
            <v>T-KAP</v>
          </cell>
          <cell r="B312">
            <v>7949</v>
          </cell>
          <cell r="C312" t="str">
            <v>Avskrivningar bilar</v>
          </cell>
          <cell r="D312">
            <v>-8.1999999999999993</v>
          </cell>
          <cell r="E312">
            <v>-8.1999999999999993</v>
          </cell>
          <cell r="F312">
            <v>-13.2</v>
          </cell>
          <cell r="G312">
            <v>-13.2</v>
          </cell>
          <cell r="H312">
            <v>-13.2</v>
          </cell>
          <cell r="I312">
            <v>-13.2</v>
          </cell>
          <cell r="J312">
            <v>-13.2</v>
          </cell>
          <cell r="K312">
            <v>-14.3</v>
          </cell>
          <cell r="L312">
            <v>-14.3</v>
          </cell>
          <cell r="M312">
            <v>0</v>
          </cell>
          <cell r="N312">
            <v>0</v>
          </cell>
          <cell r="O312">
            <v>0</v>
          </cell>
        </row>
        <row r="313">
          <cell r="A313" t="str">
            <v>T-FOND</v>
          </cell>
          <cell r="B313">
            <v>7949</v>
          </cell>
          <cell r="C313" t="str">
            <v>Avskrivningar bilar</v>
          </cell>
          <cell r="D313">
            <v>-5.7</v>
          </cell>
          <cell r="E313">
            <v>-5.7</v>
          </cell>
          <cell r="F313">
            <v>-5.7</v>
          </cell>
          <cell r="G313">
            <v>-5.7</v>
          </cell>
          <cell r="H313">
            <v>-9.6999999999999993</v>
          </cell>
          <cell r="I313">
            <v>-9.6999999999999993</v>
          </cell>
          <cell r="J313">
            <v>-14.8</v>
          </cell>
          <cell r="K313">
            <v>-9.1</v>
          </cell>
          <cell r="L313">
            <v>-9.1</v>
          </cell>
          <cell r="M313">
            <v>0</v>
          </cell>
          <cell r="N313">
            <v>0</v>
          </cell>
          <cell r="O313">
            <v>0</v>
          </cell>
        </row>
        <row r="314">
          <cell r="B314" t="str">
            <v>7949 Totalt</v>
          </cell>
          <cell r="D314">
            <v>-17.2</v>
          </cell>
          <cell r="E314">
            <v>-17.2</v>
          </cell>
          <cell r="F314">
            <v>-22.2</v>
          </cell>
          <cell r="G314">
            <v>-22.2</v>
          </cell>
          <cell r="H314">
            <v>-26.2</v>
          </cell>
          <cell r="I314">
            <v>-26.2</v>
          </cell>
          <cell r="J314">
            <v>-31.3</v>
          </cell>
          <cell r="K314">
            <v>-28.9</v>
          </cell>
          <cell r="L314">
            <v>-28.9</v>
          </cell>
          <cell r="O314">
            <v>0</v>
          </cell>
        </row>
        <row r="315">
          <cell r="A315" t="str">
            <v>T-KAP</v>
          </cell>
          <cell r="B315">
            <v>7999</v>
          </cell>
          <cell r="C315" t="str">
            <v>Avskrivningar övrigt</v>
          </cell>
          <cell r="D315">
            <v>-8.1</v>
          </cell>
          <cell r="E315">
            <v>-8.1999999999999993</v>
          </cell>
          <cell r="F315">
            <v>-8.1999999999999993</v>
          </cell>
          <cell r="G315">
            <v>-8.1999999999999993</v>
          </cell>
          <cell r="H315">
            <v>-8.1999999999999993</v>
          </cell>
          <cell r="I315">
            <v>-8.1999999999999993</v>
          </cell>
          <cell r="J315">
            <v>-8.1999999999999993</v>
          </cell>
          <cell r="K315">
            <v>-8.1999999999999993</v>
          </cell>
          <cell r="L315">
            <v>-8.1999999999999993</v>
          </cell>
          <cell r="M315">
            <v>0</v>
          </cell>
          <cell r="N315">
            <v>0</v>
          </cell>
          <cell r="O315">
            <v>0</v>
          </cell>
        </row>
        <row r="316">
          <cell r="A316" t="str">
            <v>T-FOND</v>
          </cell>
          <cell r="B316">
            <v>7999</v>
          </cell>
          <cell r="C316" t="str">
            <v>Avskrivningar övrigt</v>
          </cell>
          <cell r="D316">
            <v>-2.5</v>
          </cell>
          <cell r="E316">
            <v>-2.5</v>
          </cell>
          <cell r="F316">
            <v>0</v>
          </cell>
          <cell r="G316">
            <v>-2.5</v>
          </cell>
          <cell r="H316">
            <v>-2.5</v>
          </cell>
          <cell r="I316">
            <v>-2.5</v>
          </cell>
          <cell r="J316">
            <v>-2.5</v>
          </cell>
          <cell r="K316">
            <v>-2.5</v>
          </cell>
          <cell r="L316">
            <v>-2.5</v>
          </cell>
          <cell r="M316">
            <v>0</v>
          </cell>
          <cell r="N316">
            <v>0</v>
          </cell>
          <cell r="O316">
            <v>0</v>
          </cell>
        </row>
        <row r="317">
          <cell r="B317" t="str">
            <v>7999 Totalt</v>
          </cell>
          <cell r="D317">
            <v>-10.6</v>
          </cell>
          <cell r="E317">
            <v>-10.7</v>
          </cell>
          <cell r="F317">
            <v>-8.1999999999999993</v>
          </cell>
          <cell r="G317">
            <v>-10.7</v>
          </cell>
          <cell r="H317">
            <v>-10.7</v>
          </cell>
          <cell r="I317">
            <v>-10.7</v>
          </cell>
          <cell r="J317">
            <v>-10.7</v>
          </cell>
          <cell r="K317">
            <v>-10.7</v>
          </cell>
          <cell r="L317">
            <v>-10.7</v>
          </cell>
          <cell r="O317">
            <v>0</v>
          </cell>
        </row>
        <row r="318">
          <cell r="A318" t="str">
            <v>TAB</v>
          </cell>
          <cell r="B318">
            <v>8020</v>
          </cell>
          <cell r="C318" t="str">
            <v>Ränteintäkter</v>
          </cell>
          <cell r="D318">
            <v>3.9</v>
          </cell>
          <cell r="E318">
            <v>1.3</v>
          </cell>
          <cell r="F318">
            <v>474.6</v>
          </cell>
          <cell r="G318">
            <v>3.5</v>
          </cell>
          <cell r="H318">
            <v>0.6</v>
          </cell>
          <cell r="I318">
            <v>0.5</v>
          </cell>
          <cell r="J318">
            <v>2.2000000000000002</v>
          </cell>
          <cell r="K318">
            <v>1.8</v>
          </cell>
          <cell r="L318">
            <v>1.5</v>
          </cell>
          <cell r="M318">
            <v>0</v>
          </cell>
          <cell r="N318">
            <v>0</v>
          </cell>
          <cell r="O318">
            <v>0</v>
          </cell>
        </row>
        <row r="319">
          <cell r="A319" t="str">
            <v>T-KAP</v>
          </cell>
          <cell r="B319">
            <v>8020</v>
          </cell>
          <cell r="C319" t="str">
            <v>Ränteintäkter</v>
          </cell>
          <cell r="D319">
            <v>11.1</v>
          </cell>
          <cell r="E319">
            <v>14.3</v>
          </cell>
          <cell r="F319">
            <v>10.6</v>
          </cell>
          <cell r="G319">
            <v>4.0999999999999996</v>
          </cell>
          <cell r="H319">
            <v>6</v>
          </cell>
          <cell r="I319">
            <v>12.8</v>
          </cell>
          <cell r="J319">
            <v>11.7</v>
          </cell>
          <cell r="K319">
            <v>10.199999999999999</v>
          </cell>
          <cell r="L319">
            <v>6.4</v>
          </cell>
          <cell r="M319">
            <v>0</v>
          </cell>
          <cell r="N319">
            <v>0</v>
          </cell>
          <cell r="O319">
            <v>0</v>
          </cell>
        </row>
        <row r="320">
          <cell r="A320" t="str">
            <v>T-FOND</v>
          </cell>
          <cell r="B320">
            <v>8020</v>
          </cell>
          <cell r="C320" t="str">
            <v>Ränteintäkter</v>
          </cell>
          <cell r="D320">
            <v>3.9</v>
          </cell>
          <cell r="E320">
            <v>4.0999999999999996</v>
          </cell>
          <cell r="F320">
            <v>4</v>
          </cell>
          <cell r="G320">
            <v>3.1</v>
          </cell>
          <cell r="H320">
            <v>2.1</v>
          </cell>
          <cell r="I320">
            <v>1.9</v>
          </cell>
          <cell r="J320">
            <v>2.7</v>
          </cell>
          <cell r="K320">
            <v>3.2</v>
          </cell>
          <cell r="L320">
            <v>3.5</v>
          </cell>
          <cell r="M320">
            <v>0</v>
          </cell>
          <cell r="N320">
            <v>0</v>
          </cell>
          <cell r="O320">
            <v>0</v>
          </cell>
        </row>
        <row r="321">
          <cell r="B321" t="str">
            <v>8020 Totalt</v>
          </cell>
          <cell r="D321">
            <v>18.899999999999999</v>
          </cell>
          <cell r="E321">
            <v>19.700000000000003</v>
          </cell>
          <cell r="F321">
            <v>489.20000000000005</v>
          </cell>
          <cell r="G321">
            <v>10.7</v>
          </cell>
          <cell r="H321">
            <v>8.6999999999999993</v>
          </cell>
          <cell r="I321">
            <v>15.200000000000001</v>
          </cell>
          <cell r="J321">
            <v>16.599999999999998</v>
          </cell>
          <cell r="K321">
            <v>15.2</v>
          </cell>
          <cell r="L321">
            <v>11.4</v>
          </cell>
          <cell r="O321">
            <v>0</v>
          </cell>
        </row>
        <row r="322">
          <cell r="A322" t="str">
            <v>TAB</v>
          </cell>
          <cell r="B322">
            <v>8050</v>
          </cell>
          <cell r="C322" t="str">
            <v>Orealiserat resultat räntefond</v>
          </cell>
          <cell r="D322">
            <v>49</v>
          </cell>
          <cell r="E322">
            <v>40.299999999999997</v>
          </cell>
          <cell r="F322">
            <v>-423.5</v>
          </cell>
          <cell r="G322">
            <v>116.6</v>
          </cell>
          <cell r="H322">
            <v>44.1</v>
          </cell>
          <cell r="I322">
            <v>23.5</v>
          </cell>
          <cell r="J322">
            <v>21.2</v>
          </cell>
          <cell r="K322">
            <v>23</v>
          </cell>
          <cell r="L322">
            <v>22.8</v>
          </cell>
          <cell r="M322">
            <v>0</v>
          </cell>
          <cell r="N322">
            <v>0</v>
          </cell>
          <cell r="O322">
            <v>0</v>
          </cell>
        </row>
        <row r="323">
          <cell r="B323" t="str">
            <v>8050 Totalt</v>
          </cell>
          <cell r="D323">
            <v>49</v>
          </cell>
          <cell r="E323">
            <v>40.299999999999997</v>
          </cell>
          <cell r="F323">
            <v>-423.5</v>
          </cell>
          <cell r="G323">
            <v>116.6</v>
          </cell>
          <cell r="H323">
            <v>44.1</v>
          </cell>
          <cell r="I323">
            <v>23.5</v>
          </cell>
          <cell r="J323">
            <v>21.2</v>
          </cell>
          <cell r="K323">
            <v>23</v>
          </cell>
          <cell r="L323">
            <v>22.8</v>
          </cell>
          <cell r="O323">
            <v>0</v>
          </cell>
        </row>
        <row r="324">
          <cell r="A324" t="str">
            <v>TAB</v>
          </cell>
          <cell r="B324">
            <v>8060</v>
          </cell>
          <cell r="C324" t="str">
            <v>Reavinst värdepapper</v>
          </cell>
          <cell r="D324">
            <v>0</v>
          </cell>
          <cell r="E324">
            <v>0</v>
          </cell>
          <cell r="F324">
            <v>0</v>
          </cell>
          <cell r="G324">
            <v>0</v>
          </cell>
          <cell r="H324">
            <v>0</v>
          </cell>
          <cell r="I324">
            <v>29.1</v>
          </cell>
          <cell r="J324">
            <v>0</v>
          </cell>
          <cell r="K324">
            <v>0</v>
          </cell>
          <cell r="L324">
            <v>0</v>
          </cell>
          <cell r="M324">
            <v>0</v>
          </cell>
          <cell r="N324">
            <v>0</v>
          </cell>
          <cell r="O324">
            <v>0</v>
          </cell>
        </row>
        <row r="325">
          <cell r="B325" t="str">
            <v>8060 Totalt</v>
          </cell>
          <cell r="D325">
            <v>0</v>
          </cell>
          <cell r="E325">
            <v>0</v>
          </cell>
          <cell r="F325">
            <v>0</v>
          </cell>
          <cell r="G325">
            <v>0</v>
          </cell>
          <cell r="H325">
            <v>0</v>
          </cell>
          <cell r="I325">
            <v>29.1</v>
          </cell>
          <cell r="J325">
            <v>0</v>
          </cell>
          <cell r="K325">
            <v>0</v>
          </cell>
          <cell r="L325">
            <v>0</v>
          </cell>
          <cell r="O325">
            <v>0</v>
          </cell>
        </row>
        <row r="326">
          <cell r="A326" t="str">
            <v>TAB</v>
          </cell>
          <cell r="B326">
            <v>8120</v>
          </cell>
          <cell r="C326" t="str">
            <v>Räntekostnader</v>
          </cell>
          <cell r="D326">
            <v>-20.8</v>
          </cell>
          <cell r="E326">
            <v>-20.8</v>
          </cell>
          <cell r="F326">
            <v>-20.8</v>
          </cell>
          <cell r="G326">
            <v>-95.8</v>
          </cell>
          <cell r="H326">
            <v>-11.5</v>
          </cell>
          <cell r="I326">
            <v>-11.5</v>
          </cell>
          <cell r="J326">
            <v>-11.5</v>
          </cell>
          <cell r="K326">
            <v>-11.5</v>
          </cell>
          <cell r="L326">
            <v>-11.5</v>
          </cell>
          <cell r="M326">
            <v>0</v>
          </cell>
          <cell r="N326">
            <v>0</v>
          </cell>
          <cell r="O326">
            <v>0</v>
          </cell>
        </row>
        <row r="327">
          <cell r="A327" t="str">
            <v>T-KAP</v>
          </cell>
          <cell r="B327">
            <v>8120</v>
          </cell>
          <cell r="C327" t="str">
            <v>Räntekostnader</v>
          </cell>
          <cell r="D327">
            <v>0</v>
          </cell>
          <cell r="E327">
            <v>0</v>
          </cell>
          <cell r="F327">
            <v>-0.1</v>
          </cell>
          <cell r="G327">
            <v>0</v>
          </cell>
          <cell r="H327">
            <v>0</v>
          </cell>
          <cell r="I327">
            <v>0</v>
          </cell>
          <cell r="J327">
            <v>0</v>
          </cell>
          <cell r="K327">
            <v>0</v>
          </cell>
          <cell r="L327">
            <v>-0.1</v>
          </cell>
          <cell r="M327">
            <v>0</v>
          </cell>
          <cell r="N327">
            <v>0</v>
          </cell>
          <cell r="O327">
            <v>0</v>
          </cell>
        </row>
        <row r="328">
          <cell r="B328" t="str">
            <v>8120 Totalt</v>
          </cell>
          <cell r="D328">
            <v>-20.8</v>
          </cell>
          <cell r="E328">
            <v>-20.8</v>
          </cell>
          <cell r="F328">
            <v>-20.900000000000002</v>
          </cell>
          <cell r="G328">
            <v>-95.8</v>
          </cell>
          <cell r="H328">
            <v>-11.5</v>
          </cell>
          <cell r="I328">
            <v>-11.5</v>
          </cell>
          <cell r="J328">
            <v>-11.5</v>
          </cell>
          <cell r="K328">
            <v>-11.5</v>
          </cell>
          <cell r="L328">
            <v>-11.6</v>
          </cell>
          <cell r="O328">
            <v>0</v>
          </cell>
        </row>
        <row r="329">
          <cell r="A329" t="str">
            <v>TAB</v>
          </cell>
          <cell r="B329">
            <v>8160</v>
          </cell>
          <cell r="C329" t="str">
            <v>Reaförlust värdepapper</v>
          </cell>
          <cell r="D329">
            <v>0</v>
          </cell>
          <cell r="E329">
            <v>0</v>
          </cell>
          <cell r="F329">
            <v>0</v>
          </cell>
          <cell r="G329">
            <v>-83</v>
          </cell>
          <cell r="H329">
            <v>-25</v>
          </cell>
          <cell r="I329">
            <v>0</v>
          </cell>
          <cell r="J329">
            <v>0</v>
          </cell>
          <cell r="K329">
            <v>0</v>
          </cell>
          <cell r="L329">
            <v>0</v>
          </cell>
          <cell r="M329">
            <v>0</v>
          </cell>
          <cell r="N329">
            <v>0</v>
          </cell>
          <cell r="O329">
            <v>0</v>
          </cell>
        </row>
        <row r="330">
          <cell r="B330" t="str">
            <v>8160 Totalt</v>
          </cell>
          <cell r="D330">
            <v>0</v>
          </cell>
          <cell r="E330">
            <v>0</v>
          </cell>
          <cell r="F330">
            <v>0</v>
          </cell>
          <cell r="G330">
            <v>-83</v>
          </cell>
          <cell r="H330">
            <v>-25</v>
          </cell>
          <cell r="I330">
            <v>0</v>
          </cell>
          <cell r="J330">
            <v>0</v>
          </cell>
          <cell r="K330">
            <v>0</v>
          </cell>
          <cell r="L330">
            <v>0</v>
          </cell>
          <cell r="O330">
            <v>0</v>
          </cell>
        </row>
        <row r="331">
          <cell r="A331" t="str">
            <v>TAB</v>
          </cell>
          <cell r="B331">
            <v>8191</v>
          </cell>
          <cell r="C331" t="str">
            <v>Inlösen av konvertibler</v>
          </cell>
          <cell r="D331">
            <v>0</v>
          </cell>
          <cell r="E331">
            <v>0</v>
          </cell>
          <cell r="F331">
            <v>0</v>
          </cell>
          <cell r="G331">
            <v>-225</v>
          </cell>
          <cell r="H331">
            <v>0</v>
          </cell>
          <cell r="I331">
            <v>0</v>
          </cell>
          <cell r="J331">
            <v>0</v>
          </cell>
          <cell r="K331">
            <v>0</v>
          </cell>
          <cell r="L331">
            <v>0</v>
          </cell>
          <cell r="M331">
            <v>0</v>
          </cell>
          <cell r="N331">
            <v>0</v>
          </cell>
          <cell r="O331">
            <v>0</v>
          </cell>
        </row>
        <row r="332">
          <cell r="B332" t="str">
            <v>8191 Totalt</v>
          </cell>
          <cell r="D332">
            <v>0</v>
          </cell>
          <cell r="E332">
            <v>0</v>
          </cell>
          <cell r="F332">
            <v>0</v>
          </cell>
          <cell r="G332">
            <v>-225</v>
          </cell>
          <cell r="H332">
            <v>0</v>
          </cell>
          <cell r="I332">
            <v>0</v>
          </cell>
          <cell r="J332">
            <v>0</v>
          </cell>
          <cell r="K332">
            <v>0</v>
          </cell>
          <cell r="L332">
            <v>0</v>
          </cell>
          <cell r="O332">
            <v>0</v>
          </cell>
        </row>
        <row r="333">
          <cell r="A333" t="str">
            <v>TAB</v>
          </cell>
          <cell r="B333">
            <v>8192</v>
          </cell>
          <cell r="C333" t="str">
            <v>Inlösen av optioner</v>
          </cell>
          <cell r="D333">
            <v>0</v>
          </cell>
          <cell r="E333">
            <v>0</v>
          </cell>
          <cell r="F333">
            <v>0</v>
          </cell>
          <cell r="G333">
            <v>-159.1</v>
          </cell>
          <cell r="H333">
            <v>0</v>
          </cell>
          <cell r="I333">
            <v>0</v>
          </cell>
          <cell r="J333">
            <v>0</v>
          </cell>
          <cell r="K333">
            <v>0</v>
          </cell>
          <cell r="L333">
            <v>0</v>
          </cell>
          <cell r="M333">
            <v>0</v>
          </cell>
          <cell r="N333">
            <v>0</v>
          </cell>
          <cell r="O333">
            <v>0</v>
          </cell>
        </row>
        <row r="334">
          <cell r="B334" t="str">
            <v>8192 Totalt</v>
          </cell>
          <cell r="D334">
            <v>0</v>
          </cell>
          <cell r="E334">
            <v>0</v>
          </cell>
          <cell r="F334">
            <v>0</v>
          </cell>
          <cell r="G334">
            <v>-159.1</v>
          </cell>
          <cell r="H334">
            <v>0</v>
          </cell>
          <cell r="I334">
            <v>0</v>
          </cell>
          <cell r="J334">
            <v>0</v>
          </cell>
          <cell r="K334">
            <v>0</v>
          </cell>
          <cell r="L334">
            <v>0</v>
          </cell>
          <cell r="O334">
            <v>0</v>
          </cell>
        </row>
        <row r="335">
          <cell r="B335" t="str">
            <v>Totalt</v>
          </cell>
          <cell r="D335">
            <v>-45.200000000000102</v>
          </cell>
          <cell r="E335">
            <v>498.39999999999912</v>
          </cell>
          <cell r="F335">
            <v>-765.5</v>
          </cell>
          <cell r="G335">
            <v>36.200000000000585</v>
          </cell>
          <cell r="H335">
            <v>-336.19999999999965</v>
          </cell>
          <cell r="I335">
            <v>3593.3</v>
          </cell>
          <cell r="J335">
            <v>1092.9000000000003</v>
          </cell>
          <cell r="K335">
            <v>-152.10000000000008</v>
          </cell>
          <cell r="L335">
            <v>-395.1999999999997</v>
          </cell>
          <cell r="O335">
            <v>0</v>
          </cell>
        </row>
      </sheetData>
      <sheetData sheetId="25"/>
      <sheetData sheetId="26"/>
      <sheetData sheetId="27"/>
      <sheetData sheetId="28" refreshError="1">
        <row r="2">
          <cell r="AD2">
            <v>36400</v>
          </cell>
        </row>
      </sheetData>
      <sheetData sheetId="29"/>
      <sheetData sheetId="30"/>
      <sheetData sheetId="31"/>
      <sheetData sheetId="32"/>
      <sheetData sheetId="33"/>
      <sheetData sheetId="34"/>
      <sheetData sheetId="35"/>
      <sheetData sheetId="36"/>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
      <sheetName val="Blad2"/>
    </sheetNames>
    <sheetDataSet>
      <sheetData sheetId="0">
        <row r="11">
          <cell r="X11" t="str">
            <v>REGIONS</v>
          </cell>
          <cell r="Y11" t="str">
            <v xml:space="preserve"> Regions IMPAIRED</v>
          </cell>
          <cell r="Z11" t="str">
            <v>BPS</v>
          </cell>
          <cell r="AB11" t="str">
            <v>PLOT</v>
          </cell>
        </row>
        <row r="12">
          <cell r="X12" t="str">
            <v>DK   Århus</v>
          </cell>
          <cell r="Y12">
            <v>312381.31486821815</v>
          </cell>
          <cell r="Z12">
            <v>92.872623849890587</v>
          </cell>
          <cell r="AB12">
            <v>27</v>
          </cell>
        </row>
        <row r="13">
          <cell r="X13" t="str">
            <v>DK   København</v>
          </cell>
          <cell r="Y13">
            <v>250066.63523573201</v>
          </cell>
          <cell r="Z13">
            <v>52.683335605973426</v>
          </cell>
          <cell r="AB13">
            <v>26</v>
          </cell>
        </row>
        <row r="14">
          <cell r="X14" t="str">
            <v>DK   Fyn</v>
          </cell>
          <cell r="Y14">
            <v>237137.02032056873</v>
          </cell>
          <cell r="Z14">
            <v>151.54612091863368</v>
          </cell>
          <cell r="AB14">
            <v>25</v>
          </cell>
        </row>
        <row r="15">
          <cell r="X15" t="str">
            <v>DK   Sydsjælland</v>
          </cell>
          <cell r="Y15">
            <v>195719.25504660991</v>
          </cell>
          <cell r="Z15">
            <v>380.77932019652286</v>
          </cell>
          <cell r="AB15">
            <v>24</v>
          </cell>
        </row>
        <row r="16">
          <cell r="X16" t="str">
            <v>DK   København Vest</v>
          </cell>
          <cell r="Y16">
            <v>181811.98283146671</v>
          </cell>
          <cell r="Z16">
            <v>299.2454731440717</v>
          </cell>
          <cell r="AB16">
            <v>23</v>
          </cell>
          <cell r="AG16">
            <v>1</v>
          </cell>
        </row>
        <row r="17">
          <cell r="X17" t="str">
            <v>DK   Randers/Djursland</v>
          </cell>
          <cell r="Y17">
            <v>176815.65260545904</v>
          </cell>
          <cell r="Z17">
            <v>246.29372383099951</v>
          </cell>
          <cell r="AB17">
            <v>22</v>
          </cell>
        </row>
        <row r="18">
          <cell r="X18" t="str">
            <v>DK   Sønderjylland</v>
          </cell>
          <cell r="Y18">
            <v>174500.15907719135</v>
          </cell>
          <cell r="Z18">
            <v>451.5731979710356</v>
          </cell>
          <cell r="AB18">
            <v>21</v>
          </cell>
        </row>
        <row r="19">
          <cell r="X19" t="str">
            <v>DK   Midt- og Vestjylland</v>
          </cell>
          <cell r="Y19">
            <v>171620.42961571997</v>
          </cell>
          <cell r="Z19">
            <v>200.72295525139265</v>
          </cell>
          <cell r="AB19">
            <v>20</v>
          </cell>
        </row>
        <row r="20">
          <cell r="X20" t="str">
            <v>DK   Hillerød/Helsingør</v>
          </cell>
          <cell r="Y20">
            <v>168306.69733753605</v>
          </cell>
          <cell r="Z20">
            <v>170.59839368361978</v>
          </cell>
          <cell r="AB20">
            <v>19</v>
          </cell>
        </row>
        <row r="21">
          <cell r="X21" t="str">
            <v>DK   Syd- og Vestjylland</v>
          </cell>
          <cell r="Y21">
            <v>161651.32975655555</v>
          </cell>
          <cell r="Z21">
            <v>258.63552020552942</v>
          </cell>
          <cell r="AB21">
            <v>18</v>
          </cell>
        </row>
        <row r="22">
          <cell r="X22" t="str">
            <v>DK   Østjylland</v>
          </cell>
          <cell r="Y22">
            <v>158695.59533230501</v>
          </cell>
          <cell r="Z22">
            <v>274.04069783851412</v>
          </cell>
          <cell r="AB22">
            <v>17</v>
          </cell>
        </row>
        <row r="23">
          <cell r="X23" t="str">
            <v>DK   København Nord/Hørsholm</v>
          </cell>
          <cell r="Y23">
            <v>135809.24109717659</v>
          </cell>
          <cell r="Z23">
            <v>227.61375817134476</v>
          </cell>
          <cell r="AB23">
            <v>16</v>
          </cell>
        </row>
        <row r="24">
          <cell r="X24" t="str">
            <v>DK   Nordjylland</v>
          </cell>
          <cell r="Y24">
            <v>111298.28274428274</v>
          </cell>
          <cell r="Z24">
            <v>101.06327879128011</v>
          </cell>
          <cell r="AB24">
            <v>15</v>
          </cell>
        </row>
        <row r="25">
          <cell r="X25" t="str">
            <v>DK   Nordvestjylland</v>
          </cell>
          <cell r="Y25">
            <v>103882.29562068272</v>
          </cell>
          <cell r="Z25">
            <v>176.18161611042075</v>
          </cell>
          <cell r="AB25">
            <v>14</v>
          </cell>
        </row>
        <row r="26">
          <cell r="X26" t="str">
            <v>DK   Vestsjælland</v>
          </cell>
          <cell r="Y26">
            <v>103340.20092549126</v>
          </cell>
          <cell r="Z26">
            <v>577.02732604639073</v>
          </cell>
          <cell r="AB26">
            <v>13</v>
          </cell>
        </row>
        <row r="27">
          <cell r="X27" t="str">
            <v>DK   Lolland-Falster</v>
          </cell>
          <cell r="Y27">
            <v>95915.380457380481</v>
          </cell>
          <cell r="Z27">
            <v>208.85494463842454</v>
          </cell>
          <cell r="AB27">
            <v>12</v>
          </cell>
        </row>
        <row r="28">
          <cell r="X28" t="str">
            <v>DK   Roskilde/Frederikssund</v>
          </cell>
          <cell r="Y28">
            <v>64933.361679297159</v>
          </cell>
          <cell r="Z28">
            <v>337.16253711968699</v>
          </cell>
          <cell r="AB28">
            <v>11</v>
          </cell>
        </row>
        <row r="29">
          <cell r="X29" t="str">
            <v>DK   Køge</v>
          </cell>
          <cell r="Y29">
            <v>63452.524176782244</v>
          </cell>
          <cell r="Z29">
            <v>170.39734135014476</v>
          </cell>
          <cell r="AB29">
            <v>10</v>
          </cell>
        </row>
        <row r="30">
          <cell r="X30" t="str">
            <v>DK   Silkeborg</v>
          </cell>
          <cell r="Y30">
            <v>55295.195359130848</v>
          </cell>
          <cell r="Z30">
            <v>127.09489914801179</v>
          </cell>
          <cell r="AB30">
            <v>9</v>
          </cell>
        </row>
        <row r="31">
          <cell r="X31" t="str">
            <v>DK   Viborg</v>
          </cell>
          <cell r="Y31">
            <v>50508.445845349073</v>
          </cell>
          <cell r="Z31">
            <v>-49.43116173399266</v>
          </cell>
          <cell r="AB31">
            <v>8</v>
          </cell>
        </row>
        <row r="32">
          <cell r="X32" t="str">
            <v>DK   CMB</v>
          </cell>
          <cell r="Y32">
            <v>51.883441754409496</v>
          </cell>
          <cell r="Z32">
            <v>0</v>
          </cell>
          <cell r="AB32">
            <v>7</v>
          </cell>
        </row>
        <row r="33">
          <cell r="X33" t="str">
            <v>DK   Bornholm</v>
          </cell>
          <cell r="Y33">
            <v>0</v>
          </cell>
          <cell r="Z33">
            <v>0</v>
          </cell>
          <cell r="AB33">
            <v>6</v>
          </cell>
        </row>
        <row r="34">
          <cell r="X34">
            <v>0</v>
          </cell>
          <cell r="Y34">
            <v>0</v>
          </cell>
          <cell r="Z34">
            <v>0</v>
          </cell>
          <cell r="AB34">
            <v>0</v>
          </cell>
        </row>
        <row r="35">
          <cell r="X35">
            <v>0</v>
          </cell>
          <cell r="Y35">
            <v>0</v>
          </cell>
          <cell r="Z35">
            <v>0</v>
          </cell>
          <cell r="AB35">
            <v>0</v>
          </cell>
        </row>
        <row r="36">
          <cell r="X36">
            <v>0</v>
          </cell>
          <cell r="Y36">
            <v>0</v>
          </cell>
          <cell r="Z36">
            <v>0</v>
          </cell>
          <cell r="AB36">
            <v>0</v>
          </cell>
        </row>
        <row r="37">
          <cell r="X37">
            <v>0</v>
          </cell>
          <cell r="Y37">
            <v>0</v>
          </cell>
          <cell r="Z37">
            <v>0</v>
          </cell>
          <cell r="AB37">
            <v>0</v>
          </cell>
        </row>
        <row r="38">
          <cell r="X38">
            <v>0</v>
          </cell>
          <cell r="Y38">
            <v>0</v>
          </cell>
          <cell r="AB38">
            <v>0</v>
          </cell>
        </row>
      </sheetData>
      <sheetData sheetId="1"/>
    </sheetDataSet>
  </externalBook>
</externalLink>
</file>

<file path=xl/persons/person.xml><?xml version="1.0" encoding="utf-8"?>
<personList xmlns="http://schemas.microsoft.com/office/spreadsheetml/2018/threadedcomments" xmlns:x="http://schemas.openxmlformats.org/spreadsheetml/2006/main">
  <person displayName="Qiu, Tian" id="{EDC2CBA3-2C24-4726-AC57-7A3D6232DD58}" userId="Qiu, Tian" providerId="None"/>
  <person displayName="Qiu, Tian" id="{6ED1BC26-EEB5-4162-AAF1-39D4266AAC7F}" userId="Tian.Qiu@nordea.com" providerId="PeoplePicker"/>
  <person displayName="Ninic, Ognjen" id="{5DB84EA1-F7E1-4DF4-8391-A77F63FBD481}" userId="ognjen.ninic@nordea.com" providerId="PeoplePicker"/>
  <person displayName="Ådahl, Marianne" id="{9D597B34-FE7A-4FF5-A406-F38C4C107C5F}" userId="Marianne.Adahl@nordea.com" providerId="PeoplePicker"/>
  <person displayName="Tesfamariam, Diana" id="{483AA94E-67F3-472B-A6F6-AB18B84FFC4B}" userId="Diana.Tesfamariam@nordea.com" providerId="PeoplePicker"/>
  <person displayName="Brinkmann-Löffler, Katrin" id="{B701E63E-B647-4EA9-BD32-34D8ED907C51}" userId="Katrin.Brinkmann-Loffler@nordea.com" providerId="PeoplePicker"/>
  <person displayName="Ninic, Ognjen" id="{6E268CE7-3A9F-4E61-9159-703FE366E47E}" userId="S::ognjen.ninic@nordea.com::9c635705-24d7-41ce-9faf-2f55a3738294" providerId="AD"/>
  <person displayName="Perez Oceja, Guillermo" id="{27302F3C-062D-44BA-8949-F91268C3D972}" userId="S::Guillermo.Perez.Oceja@nordea.com::390f63ac-b74b-4e57-ae69-250a7dfb00ad"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Nordea">
    <a:dk1>
      <a:sysClr val="windowText" lastClr="000000"/>
    </a:dk1>
    <a:lt1>
      <a:sysClr val="window" lastClr="FFFFFF"/>
    </a:lt1>
    <a:dk2>
      <a:srgbClr val="00005E"/>
    </a:dk2>
    <a:lt2>
      <a:srgbClr val="0000A0"/>
    </a:lt2>
    <a:accent1>
      <a:srgbClr val="0000A0"/>
    </a:accent1>
    <a:accent2>
      <a:srgbClr val="3399FF"/>
    </a:accent2>
    <a:accent3>
      <a:srgbClr val="99CCFF"/>
    </a:accent3>
    <a:accent4>
      <a:srgbClr val="FBD9CA"/>
    </a:accent4>
    <a:accent5>
      <a:srgbClr val="C9C7C7"/>
    </a:accent5>
    <a:accent6>
      <a:srgbClr val="474748"/>
    </a:accent6>
    <a:hlink>
      <a:srgbClr val="000000"/>
    </a:hlink>
    <a:folHlink>
      <a:srgbClr val="3399FF"/>
    </a:folHlink>
  </a:clrScheme>
  <a:fontScheme name="Nordea">
    <a:majorFont>
      <a:latin typeface="Arial"/>
      <a:ea typeface=""/>
      <a:cs typeface=""/>
    </a:majorFont>
    <a:minorFont>
      <a:latin typeface="Arial"/>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readedComments/threadedComment1.xml><?xml version="1.0" encoding="utf-8"?>
<ThreadedComments xmlns="http://schemas.microsoft.com/office/spreadsheetml/2018/threadedcomments" xmlns:x="http://schemas.openxmlformats.org/spreadsheetml/2006/main">
  <threadedComment ref="E8" dT="2021-02-17T14:13:04.64" personId="{27302F3C-062D-44BA-8949-F91268C3D972}" id="{5268CFB7-4A4A-437B-926D-1BFF8512A78C}">
    <text>Please use same format for negative numbers across templates, i.e. () or -</text>
  </threadedComment>
</ThreadedComments>
</file>

<file path=xl/threadedComments/threadedComment2.xml><?xml version="1.0" encoding="utf-8"?>
<ThreadedComments xmlns="http://schemas.microsoft.com/office/spreadsheetml/2018/threadedcomments" xmlns:x="http://schemas.openxmlformats.org/spreadsheetml/2006/main">
  <threadedComment ref="E11" dT="2021-02-22T15:53:25.77" personId="{EDC2CBA3-2C24-4726-AC57-7A3D6232DD58}" id="{4411CFBA-2C79-4251-B74C-259BCE065F51}">
    <text>the yellow marked cells: increased exposure in high PD buckets. What are the drivers in terms of for example sectors?</text>
  </threadedComment>
  <threadedComment ref="E11" dT="2021-02-22T15:53:40.59" personId="{EDC2CBA3-2C24-4726-AC57-7A3D6232DD58}" id="{436DA24D-4193-4C70-8780-EBB521E85E37}" parentId="{4411CFBA-2C79-4251-B74C-259BCE065F51}">
    <text>@Tesfamariam, Diana</text>
    <mentions>
      <mention mentionpersonId="{483AA94E-67F3-472B-A6F6-AB18B84FFC4B}" mentionId="{33A08F45-834C-4D2D-AA6A-3789A11BFFEE}" startIndex="0" length="19"/>
    </mentions>
  </threadedComment>
</ThreadedComments>
</file>

<file path=xl/threadedComments/threadedComment3.xml><?xml version="1.0" encoding="utf-8"?>
<ThreadedComments xmlns="http://schemas.microsoft.com/office/spreadsheetml/2018/threadedcomments" xmlns:x="http://schemas.openxmlformats.org/spreadsheetml/2006/main">
  <threadedComment ref="A2" dT="2021-02-22T16:02:48.19" personId="{EDC2CBA3-2C24-4726-AC57-7A3D6232DD58}" id="{0CE48B48-FFE0-43F0-AD15-354BCEB7DD99}">
    <text>@Ninic, Ognjen can you add an explanation of why we have a higher model PD than the ADF?</text>
    <mentions>
      <mention mentionpersonId="{5DB84EA1-F7E1-4DF4-8391-A77F63FBD481}" mentionId="{64C0012B-03DB-49DF-8C59-AB8643D95830}" startIndex="0" length="14"/>
    </mentions>
  </threadedComment>
  <threadedComment ref="A2" dT="2021-02-22T16:03:46.11" personId="{EDC2CBA3-2C24-4726-AC57-7A3D6232DD58}" id="{8596F11F-9330-4643-A0D5-D6F76E8CA6DA}" parentId="{0CE48B48-FFE0-43F0-AD15-354BCEB7DD99}">
    <text>not in the official comment here but through email if possible?</text>
  </threadedComment>
  <threadedComment ref="A2" dT="2021-02-22T16:45:21.55" personId="{6E268CE7-3A9F-4E61-9159-703FE366E47E}" id="{B602E940-107E-41B4-A607-F42E3ED7165D}" parentId="{0CE48B48-FFE0-43F0-AD15-354BCEB7DD99}">
    <text>@Qiu, Tian do you mean why the ADF (6.8%) is higher than the PD (4.7%) that is highlighted in yellow on row 12? I don't know, but comparing to last year we had the same levels. Do we have a comment for that for last year?</text>
    <mentions>
      <mention mentionpersonId="{6ED1BC26-EEB5-4162-AAF1-39D4266AAC7F}" mentionId="{A21CDFD9-8B89-4B5C-9952-01321AE48F0D}" startIndex="0" length="10"/>
    </mentions>
  </threadedComment>
</ThreadedComments>
</file>

<file path=xl/threadedComments/threadedComment4.xml><?xml version="1.0" encoding="utf-8"?>
<ThreadedComments xmlns="http://schemas.microsoft.com/office/spreadsheetml/2018/threadedcomments" xmlns:x="http://schemas.openxmlformats.org/spreadsheetml/2006/main">
  <threadedComment ref="G69" dT="2021-02-22T16:09:31.84" personId="{EDC2CBA3-2C24-4726-AC57-7A3D6232DD58}" id="{F581FDA4-57AF-4FE8-9B73-1B78DDA183CB}">
    <text>why so high? possible add drivers @Ådahl, Marianne</text>
    <mentions>
      <mention mentionpersonId="{9D597B34-FE7A-4FF5-A406-F38C4C107C5F}" mentionId="{1E782FF2-DD59-4D3D-8138-FC760B777128}" startIndex="34" length="16"/>
    </mentions>
  </threadedComment>
</ThreadedComments>
</file>

<file path=xl/threadedComments/threadedComment5.xml><?xml version="1.0" encoding="utf-8"?>
<ThreadedComments xmlns="http://schemas.microsoft.com/office/spreadsheetml/2018/threadedcomments" xmlns:x="http://schemas.openxmlformats.org/spreadsheetml/2006/main">
  <threadedComment ref="A1" dT="2021-02-22T16:38:07.74" personId="{EDC2CBA3-2C24-4726-AC57-7A3D6232DD58}" id="{14579B09-230F-4387-BAEA-1B44AD1852C5}">
    <text>@Brinkmann-Löffler, Katrin is it possible to add a definition of the financial buffer here to give some more background?</text>
    <mentions>
      <mention mentionpersonId="{B701E63E-B647-4EA9-BD32-34D8ED907C51}" mentionId="{BD7D690D-266A-46AD-B8C2-3DD18DB3BB11}" startIndex="0" length="26"/>
    </mentions>
  </threadedComment>
</ThreadedComments>
</file>

<file path=xl/threadedComments/threadedComment6.xml><?xml version="1.0" encoding="utf-8"?>
<ThreadedComments xmlns="http://schemas.microsoft.com/office/spreadsheetml/2018/threadedcomments" xmlns:x="http://schemas.openxmlformats.org/spreadsheetml/2006/main">
  <threadedComment ref="B35" dT="2021-02-11T11:24:15.02" personId="{EDC2CBA3-2C24-4726-AC57-7A3D6232DD58}" id="{9984DB63-59EA-4CF1-847A-9F8D951937FE}">
    <text>@Ådahl, Marianne can you write a bit in the footnote why we restated, for both covid 1 and covid 2 templates</text>
    <mentions>
      <mention mentionpersonId="{9D597B34-FE7A-4FF5-A406-F38C4C107C5F}" mentionId="{717FFEDD-21B0-406D-AF28-43891FF0F35C}" startIndex="0" length="16"/>
    </mentions>
  </threadedComment>
</ThreadedComments>
</file>

<file path=xl/threadedComments/threadedComment7.xml><?xml version="1.0" encoding="utf-8"?>
<ThreadedComments xmlns="http://schemas.microsoft.com/office/spreadsheetml/2018/threadedcomments" xmlns:x="http://schemas.openxmlformats.org/spreadsheetml/2006/main">
  <threadedComment ref="B54" dT="2021-02-11T11:55:46.82" personId="{EDC2CBA3-2C24-4726-AC57-7A3D6232DD58}" id="{E9D59069-48D2-4662-95EE-23940F4853F1}">
    <text>@Ådahl, Marianne same as covid 1</text>
    <mentions>
      <mention mentionpersonId="{9D597B34-FE7A-4FF5-A406-F38C4C107C5F}" mentionId="{94AC2D7C-3BFF-4F1B-8A00-0BECB97CA135}" startIndex="0" length="16"/>
    </mentions>
  </threadedComment>
</ThreadedComments>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2" Type="http://schemas.openxmlformats.org/officeDocument/2006/relationships/customProperty" Target="../customProperty99.bin"/><Relationship Id="rId1" Type="http://schemas.openxmlformats.org/officeDocument/2006/relationships/printerSettings" Target="../printerSettings/printerSettings100.bin"/></Relationships>
</file>

<file path=xl/worksheets/_rels/sheet101.xml.rels><?xml version="1.0" encoding="UTF-8" standalone="yes"?>
<Relationships xmlns="http://schemas.openxmlformats.org/package/2006/relationships"><Relationship Id="rId2" Type="http://schemas.openxmlformats.org/officeDocument/2006/relationships/customProperty" Target="../customProperty100.bin"/><Relationship Id="rId1" Type="http://schemas.openxmlformats.org/officeDocument/2006/relationships/printerSettings" Target="../printerSettings/printerSettings101.bin"/></Relationships>
</file>

<file path=xl/worksheets/_rels/sheet102.xml.rels><?xml version="1.0" encoding="UTF-8" standalone="yes"?>
<Relationships xmlns="http://schemas.openxmlformats.org/package/2006/relationships"><Relationship Id="rId2" Type="http://schemas.openxmlformats.org/officeDocument/2006/relationships/customProperty" Target="../customProperty101.bin"/><Relationship Id="rId1" Type="http://schemas.openxmlformats.org/officeDocument/2006/relationships/printerSettings" Target="../printerSettings/printerSettings102.bin"/></Relationships>
</file>

<file path=xl/worksheets/_rels/sheet103.xml.rels><?xml version="1.0" encoding="UTF-8" standalone="yes"?>
<Relationships xmlns="http://schemas.openxmlformats.org/package/2006/relationships"><Relationship Id="rId2" Type="http://schemas.openxmlformats.org/officeDocument/2006/relationships/customProperty" Target="../customProperty102.bin"/><Relationship Id="rId1" Type="http://schemas.openxmlformats.org/officeDocument/2006/relationships/printerSettings" Target="../printerSettings/printerSettings103.bin"/></Relationships>
</file>

<file path=xl/worksheets/_rels/sheet104.xml.rels><?xml version="1.0" encoding="UTF-8" standalone="yes"?>
<Relationships xmlns="http://schemas.openxmlformats.org/package/2006/relationships"><Relationship Id="rId2" Type="http://schemas.openxmlformats.org/officeDocument/2006/relationships/customProperty" Target="../customProperty103.bin"/><Relationship Id="rId1" Type="http://schemas.openxmlformats.org/officeDocument/2006/relationships/printerSettings" Target="../printerSettings/printerSettings104.bin"/></Relationships>
</file>

<file path=xl/worksheets/_rels/sheet105.xml.rels><?xml version="1.0" encoding="UTF-8" standalone="yes"?>
<Relationships xmlns="http://schemas.openxmlformats.org/package/2006/relationships"><Relationship Id="rId2" Type="http://schemas.openxmlformats.org/officeDocument/2006/relationships/customProperty" Target="../customProperty104.bin"/><Relationship Id="rId1" Type="http://schemas.openxmlformats.org/officeDocument/2006/relationships/printerSettings" Target="../printerSettings/printerSettings105.bin"/></Relationships>
</file>

<file path=xl/worksheets/_rels/sheet106.xml.rels><?xml version="1.0" encoding="UTF-8" standalone="yes"?>
<Relationships xmlns="http://schemas.openxmlformats.org/package/2006/relationships"><Relationship Id="rId2" Type="http://schemas.openxmlformats.org/officeDocument/2006/relationships/customProperty" Target="../customProperty105.bin"/><Relationship Id="rId1" Type="http://schemas.openxmlformats.org/officeDocument/2006/relationships/printerSettings" Target="../printerSettings/printerSettings106.bin"/></Relationships>
</file>

<file path=xl/worksheets/_rels/sheet107.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106.bin"/><Relationship Id="rId1" Type="http://schemas.openxmlformats.org/officeDocument/2006/relationships/printerSettings" Target="../printerSettings/printerSettings107.bin"/><Relationship Id="rId6" Type="http://schemas.microsoft.com/office/2017/10/relationships/threadedComment" Target="../threadedComments/threadedComment5.xml"/><Relationship Id="rId5" Type="http://schemas.openxmlformats.org/officeDocument/2006/relationships/comments" Target="../comments6.xml"/><Relationship Id="rId4" Type="http://schemas.openxmlformats.org/officeDocument/2006/relationships/vmlDrawing" Target="../drawings/vmlDrawing6.vml"/></Relationships>
</file>

<file path=xl/worksheets/_rels/sheet108.xml.rels><?xml version="1.0" encoding="UTF-8" standalone="yes"?>
<Relationships xmlns="http://schemas.openxmlformats.org/package/2006/relationships"><Relationship Id="rId2" Type="http://schemas.openxmlformats.org/officeDocument/2006/relationships/customProperty" Target="../customProperty107.bin"/><Relationship Id="rId1" Type="http://schemas.openxmlformats.org/officeDocument/2006/relationships/printerSettings" Target="../printerSettings/printerSettings108.bin"/></Relationships>
</file>

<file path=xl/worksheets/_rels/sheet109.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customProperty" Target="../customProperty108.bin"/><Relationship Id="rId1" Type="http://schemas.openxmlformats.org/officeDocument/2006/relationships/printerSettings" Target="../printerSettings/printerSettings109.bin"/><Relationship Id="rId5" Type="http://schemas.microsoft.com/office/2017/10/relationships/threadedComment" Target="../threadedComments/threadedComment6.xml"/><Relationship Id="rId4" Type="http://schemas.openxmlformats.org/officeDocument/2006/relationships/comments" Target="../comments7.xml"/></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110.bin"/><Relationship Id="rId4" Type="http://schemas.microsoft.com/office/2017/10/relationships/threadedComment" Target="../threadedComments/threadedComment7.xml"/></Relationships>
</file>

<file path=xl/worksheets/_rels/sheet111.xml.rels><?xml version="1.0" encoding="UTF-8" standalone="yes"?>
<Relationships xmlns="http://schemas.openxmlformats.org/package/2006/relationships"><Relationship Id="rId2" Type="http://schemas.openxmlformats.org/officeDocument/2006/relationships/customProperty" Target="../customProperty109.bin"/><Relationship Id="rId1" Type="http://schemas.openxmlformats.org/officeDocument/2006/relationships/printerSettings" Target="../printerSettings/printerSettings111.bin"/></Relationships>
</file>

<file path=xl/worksheets/_rels/sheet12.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9.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0.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1.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22.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23.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customProperty" Target="../customProperty24.bin"/><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5.bin"/><Relationship Id="rId1" Type="http://schemas.openxmlformats.org/officeDocument/2006/relationships/printerSettings" Target="../printerSettings/printerSettings25.bin"/><Relationship Id="rId6" Type="http://schemas.microsoft.com/office/2017/10/relationships/threadedComment" Target="../threadedComments/threadedComment2.xm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7.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8.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customProperty" Target="../customProperty29.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30.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customProperty" Target="../customProperty31.bin"/><Relationship Id="rId1" Type="http://schemas.openxmlformats.org/officeDocument/2006/relationships/printerSettings" Target="../printerSettings/printerSettings31.bin"/><Relationship Id="rId6" Type="http://schemas.microsoft.com/office/2019/04/relationships/documenttask" Target="../documenttasks/documenttask1.xml"/><Relationship Id="rId5" Type="http://schemas.microsoft.com/office/2017/10/relationships/threadedComment" Target="../threadedComments/threadedComment3.xml"/><Relationship Id="rId4" Type="http://schemas.openxmlformats.org/officeDocument/2006/relationships/comments" Target="../comments3.xml"/></Relationships>
</file>

<file path=xl/worksheets/_rels/sheet32.xml.rels><?xml version="1.0" encoding="UTF-8" standalone="yes"?>
<Relationships xmlns="http://schemas.openxmlformats.org/package/2006/relationships"><Relationship Id="rId2" Type="http://schemas.openxmlformats.org/officeDocument/2006/relationships/customProperty" Target="../customProperty32.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customProperty" Target="../customProperty33.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customProperty" Target="../customProperty34.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customProperty" Target="../customProperty35.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customProperty" Target="../customProperty36.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customProperty" Target="../customProperty37.bin"/><Relationship Id="rId1" Type="http://schemas.openxmlformats.org/officeDocument/2006/relationships/printerSettings" Target="../printerSettings/printerSettings37.bin"/><Relationship Id="rId5" Type="http://schemas.microsoft.com/office/2017/10/relationships/threadedComment" Target="../threadedComments/threadedComment4.xml"/><Relationship Id="rId4" Type="http://schemas.openxmlformats.org/officeDocument/2006/relationships/comments" Target="../comments4.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38.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39.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40.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customProperty" Target="../customProperty41.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42.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customProperty" Target="../customProperty43.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44.bin"/><Relationship Id="rId1" Type="http://schemas.openxmlformats.org/officeDocument/2006/relationships/printerSettings" Target="../printerSettings/printerSettings44.bin"/><Relationship Id="rId5" Type="http://schemas.openxmlformats.org/officeDocument/2006/relationships/comments" Target="../comments5.xml"/><Relationship Id="rId4" Type="http://schemas.openxmlformats.org/officeDocument/2006/relationships/vmlDrawing" Target="../drawings/vmlDrawing5.vml"/></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4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customProperty" Target="../customProperty4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customProperty" Target="../customProperty4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customProperty" Target="../customProperty4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customProperty" Target="../customProperty4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ustomProperty" Target="../customProperty5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customProperty" Target="../customProperty5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customProperty" Target="../customProperty5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5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customProperty" Target="../customProperty54.bin"/><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customProperty" Target="../customProperty55.bin"/><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customProperty" Target="../customProperty56.bin"/><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customProperty" Target="../customProperty57.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customProperty" Target="../customProperty58.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customProperty" Target="../customProperty59.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customProperty" Target="../customProperty6.bin"/><Relationship Id="rId1" Type="http://schemas.openxmlformats.org/officeDocument/2006/relationships/printerSettings" Target="../printerSettings/printerSettings6.bin"/><Relationship Id="rId5" Type="http://schemas.microsoft.com/office/2017/10/relationships/threadedComment" Target="../threadedComments/threadedComment1.xml"/><Relationship Id="rId4" Type="http://schemas.openxmlformats.org/officeDocument/2006/relationships/comments" Target="../comments1.xml"/></Relationships>
</file>

<file path=xl/worksheets/_rels/sheet60.xml.rels><?xml version="1.0" encoding="UTF-8" standalone="yes"?>
<Relationships xmlns="http://schemas.openxmlformats.org/package/2006/relationships"><Relationship Id="rId2" Type="http://schemas.openxmlformats.org/officeDocument/2006/relationships/customProperty" Target="../customProperty60.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customProperty" Target="../customProperty61.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customProperty" Target="../customProperty62.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customProperty" Target="../customProperty63.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customProperty" Target="../customProperty64.bin"/><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customProperty" Target="../customProperty65.bin"/><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customProperty" Target="../customProperty66.bin"/><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67.bin"/><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68.bin"/><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customProperty" Target="../customProperty69.bin"/><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7.bin"/><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customProperty" Target="../customProperty70.bin"/><Relationship Id="rId1" Type="http://schemas.openxmlformats.org/officeDocument/2006/relationships/printerSettings" Target="../printerSettings/printerSettings70.bin"/></Relationships>
</file>

<file path=xl/worksheets/_rels/sheet71.xml.rels><?xml version="1.0" encoding="UTF-8" standalone="yes"?>
<Relationships xmlns="http://schemas.openxmlformats.org/package/2006/relationships"><Relationship Id="rId2" Type="http://schemas.openxmlformats.org/officeDocument/2006/relationships/customProperty" Target="../customProperty71.bin"/><Relationship Id="rId1" Type="http://schemas.openxmlformats.org/officeDocument/2006/relationships/printerSettings" Target="../printerSettings/printerSettings71.bin"/></Relationships>
</file>

<file path=xl/worksheets/_rels/sheet72.xml.rels><?xml version="1.0" encoding="UTF-8" standalone="yes"?>
<Relationships xmlns="http://schemas.openxmlformats.org/package/2006/relationships"><Relationship Id="rId2" Type="http://schemas.openxmlformats.org/officeDocument/2006/relationships/customProperty" Target="../customProperty72.bin"/><Relationship Id="rId1" Type="http://schemas.openxmlformats.org/officeDocument/2006/relationships/printerSettings" Target="../printerSettings/printerSettings72.bin"/></Relationships>
</file>

<file path=xl/worksheets/_rels/sheet73.xml.rels><?xml version="1.0" encoding="UTF-8" standalone="yes"?>
<Relationships xmlns="http://schemas.openxmlformats.org/package/2006/relationships"><Relationship Id="rId2" Type="http://schemas.openxmlformats.org/officeDocument/2006/relationships/customProperty" Target="../customProperty73.bin"/><Relationship Id="rId1" Type="http://schemas.openxmlformats.org/officeDocument/2006/relationships/printerSettings" Target="../printerSettings/printerSettings73.bin"/></Relationships>
</file>

<file path=xl/worksheets/_rels/sheet74.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74.bin"/><Relationship Id="rId1" Type="http://schemas.openxmlformats.org/officeDocument/2006/relationships/printerSettings" Target="../printerSettings/printerSettings74.bin"/></Relationships>
</file>

<file path=xl/worksheets/_rels/sheet75.xml.rels><?xml version="1.0" encoding="UTF-8" standalone="yes"?>
<Relationships xmlns="http://schemas.openxmlformats.org/package/2006/relationships"><Relationship Id="rId2" Type="http://schemas.openxmlformats.org/officeDocument/2006/relationships/customProperty" Target="../customProperty75.bin"/><Relationship Id="rId1" Type="http://schemas.openxmlformats.org/officeDocument/2006/relationships/printerSettings" Target="../printerSettings/printerSettings75.bin"/></Relationships>
</file>

<file path=xl/worksheets/_rels/sheet76.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76.bin"/></Relationships>
</file>

<file path=xl/worksheets/_rels/sheet77.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76.bin"/><Relationship Id="rId1" Type="http://schemas.openxmlformats.org/officeDocument/2006/relationships/printerSettings" Target="../printerSettings/printerSettings77.bin"/></Relationships>
</file>

<file path=xl/worksheets/_rels/sheet78.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77.bin"/><Relationship Id="rId1" Type="http://schemas.openxmlformats.org/officeDocument/2006/relationships/printerSettings" Target="../printerSettings/printerSettings78.bin"/></Relationships>
</file>

<file path=xl/worksheets/_rels/sheet79.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customProperty" Target="../customProperty78.bin"/><Relationship Id="rId1" Type="http://schemas.openxmlformats.org/officeDocument/2006/relationships/printerSettings" Target="../printerSettings/printerSettings79.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79.bin"/><Relationship Id="rId1" Type="http://schemas.openxmlformats.org/officeDocument/2006/relationships/printerSettings" Target="../printerSettings/printerSettings80.bin"/></Relationships>
</file>

<file path=xl/worksheets/_rels/sheet81.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80.bin"/><Relationship Id="rId1" Type="http://schemas.openxmlformats.org/officeDocument/2006/relationships/printerSettings" Target="../printerSettings/printerSettings81.bin"/></Relationships>
</file>

<file path=xl/worksheets/_rels/sheet82.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81.bin"/><Relationship Id="rId1" Type="http://schemas.openxmlformats.org/officeDocument/2006/relationships/printerSettings" Target="../printerSettings/printerSettings82.bin"/></Relationships>
</file>

<file path=xl/worksheets/_rels/sheet83.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82.bin"/><Relationship Id="rId1" Type="http://schemas.openxmlformats.org/officeDocument/2006/relationships/printerSettings" Target="../printerSettings/printerSettings83.bin"/></Relationships>
</file>

<file path=xl/worksheets/_rels/sheet84.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83.bin"/><Relationship Id="rId1" Type="http://schemas.openxmlformats.org/officeDocument/2006/relationships/printerSettings" Target="../printerSettings/printerSettings84.bin"/></Relationships>
</file>

<file path=xl/worksheets/_rels/sheet85.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84.bin"/><Relationship Id="rId1" Type="http://schemas.openxmlformats.org/officeDocument/2006/relationships/printerSettings" Target="../printerSettings/printerSettings85.bin"/></Relationships>
</file>

<file path=xl/worksheets/_rels/sheet86.xml.rels><?xml version="1.0" encoding="UTF-8" standalone="yes"?>
<Relationships xmlns="http://schemas.openxmlformats.org/package/2006/relationships"><Relationship Id="rId2" Type="http://schemas.openxmlformats.org/officeDocument/2006/relationships/customProperty" Target="../customProperty85.bin"/><Relationship Id="rId1" Type="http://schemas.openxmlformats.org/officeDocument/2006/relationships/printerSettings" Target="../printerSettings/printerSettings86.bin"/></Relationships>
</file>

<file path=xl/worksheets/_rels/sheet87.xml.rels><?xml version="1.0" encoding="UTF-8" standalone="yes"?>
<Relationships xmlns="http://schemas.openxmlformats.org/package/2006/relationships"><Relationship Id="rId2" Type="http://schemas.openxmlformats.org/officeDocument/2006/relationships/customProperty" Target="../customProperty86.bin"/><Relationship Id="rId1" Type="http://schemas.openxmlformats.org/officeDocument/2006/relationships/printerSettings" Target="../printerSettings/printerSettings87.bin"/></Relationships>
</file>

<file path=xl/worksheets/_rels/sheet88.xml.rels><?xml version="1.0" encoding="UTF-8" standalone="yes"?>
<Relationships xmlns="http://schemas.openxmlformats.org/package/2006/relationships"><Relationship Id="rId2" Type="http://schemas.openxmlformats.org/officeDocument/2006/relationships/customProperty" Target="../customProperty87.bin"/><Relationship Id="rId1" Type="http://schemas.openxmlformats.org/officeDocument/2006/relationships/printerSettings" Target="../printerSettings/printerSettings88.bin"/></Relationships>
</file>

<file path=xl/worksheets/_rels/sheet89.xml.rels><?xml version="1.0" encoding="UTF-8" standalone="yes"?>
<Relationships xmlns="http://schemas.openxmlformats.org/package/2006/relationships"><Relationship Id="rId2" Type="http://schemas.openxmlformats.org/officeDocument/2006/relationships/customProperty" Target="../customProperty88.bin"/><Relationship Id="rId1" Type="http://schemas.openxmlformats.org/officeDocument/2006/relationships/printerSettings" Target="../printerSettings/printerSettings89.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9.bin"/><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2" Type="http://schemas.openxmlformats.org/officeDocument/2006/relationships/customProperty" Target="../customProperty89.bin"/><Relationship Id="rId1" Type="http://schemas.openxmlformats.org/officeDocument/2006/relationships/printerSettings" Target="../printerSettings/printerSettings90.bin"/></Relationships>
</file>

<file path=xl/worksheets/_rels/sheet91.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90.bin"/><Relationship Id="rId1" Type="http://schemas.openxmlformats.org/officeDocument/2006/relationships/printerSettings" Target="../printerSettings/printerSettings91.bin"/></Relationships>
</file>

<file path=xl/worksheets/_rels/sheet92.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91.bin"/><Relationship Id="rId1" Type="http://schemas.openxmlformats.org/officeDocument/2006/relationships/printerSettings" Target="../printerSettings/printerSettings92.bin"/></Relationships>
</file>

<file path=xl/worksheets/_rels/sheet93.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92.bin"/><Relationship Id="rId1" Type="http://schemas.openxmlformats.org/officeDocument/2006/relationships/printerSettings" Target="../printerSettings/printerSettings93.bin"/></Relationships>
</file>

<file path=xl/worksheets/_rels/sheet94.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93.bin"/><Relationship Id="rId1" Type="http://schemas.openxmlformats.org/officeDocument/2006/relationships/printerSettings" Target="../printerSettings/printerSettings94.bin"/></Relationships>
</file>

<file path=xl/worksheets/_rels/sheet95.xml.rels><?xml version="1.0" encoding="UTF-8" standalone="yes"?>
<Relationships xmlns="http://schemas.openxmlformats.org/package/2006/relationships"><Relationship Id="rId2" Type="http://schemas.openxmlformats.org/officeDocument/2006/relationships/customProperty" Target="../customProperty94.bin"/><Relationship Id="rId1" Type="http://schemas.openxmlformats.org/officeDocument/2006/relationships/printerSettings" Target="../printerSettings/printerSettings95.bin"/></Relationships>
</file>

<file path=xl/worksheets/_rels/sheet96.xml.rels><?xml version="1.0" encoding="UTF-8" standalone="yes"?>
<Relationships xmlns="http://schemas.openxmlformats.org/package/2006/relationships"><Relationship Id="rId2" Type="http://schemas.openxmlformats.org/officeDocument/2006/relationships/customProperty" Target="../customProperty95.bin"/><Relationship Id="rId1" Type="http://schemas.openxmlformats.org/officeDocument/2006/relationships/printerSettings" Target="../printerSettings/printerSettings96.bin"/></Relationships>
</file>

<file path=xl/worksheets/_rels/sheet97.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96.bin"/><Relationship Id="rId1" Type="http://schemas.openxmlformats.org/officeDocument/2006/relationships/printerSettings" Target="../printerSettings/printerSettings97.bin"/></Relationships>
</file>

<file path=xl/worksheets/_rels/sheet98.xml.rels><?xml version="1.0" encoding="UTF-8" standalone="yes"?>
<Relationships xmlns="http://schemas.openxmlformats.org/package/2006/relationships"><Relationship Id="rId2" Type="http://schemas.openxmlformats.org/officeDocument/2006/relationships/customProperty" Target="../customProperty97.bin"/><Relationship Id="rId1" Type="http://schemas.openxmlformats.org/officeDocument/2006/relationships/printerSettings" Target="../printerSettings/printerSettings98.bin"/></Relationships>
</file>

<file path=xl/worksheets/_rels/sheet99.xml.rels><?xml version="1.0" encoding="UTF-8" standalone="yes"?>
<Relationships xmlns="http://schemas.openxmlformats.org/package/2006/relationships"><Relationship Id="rId2" Type="http://schemas.openxmlformats.org/officeDocument/2006/relationships/customProperty" Target="../customProperty98.bin"/><Relationship Id="rId1" Type="http://schemas.openxmlformats.org/officeDocument/2006/relationships/printerSettings" Target="../printerSettings/printerSettings9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49B4CE-B29D-47B1-A668-5EA93C6C4CC0}">
  <sheetPr>
    <tabColor theme="4" tint="-0.499984740745262"/>
    <pageSetUpPr fitToPage="1"/>
  </sheetPr>
  <dimension ref="A1:Q53"/>
  <sheetViews>
    <sheetView showGridLines="0" showWhiteSpace="0" view="pageBreakPreview" zoomScaleNormal="100" zoomScaleSheetLayoutView="100" workbookViewId="0">
      <selection activeCell="S8" sqref="S8"/>
    </sheetView>
  </sheetViews>
  <sheetFormatPr defaultColWidth="9.140625" defaultRowHeight="15"/>
  <cols>
    <col min="1" max="8" width="7.42578125" style="392" customWidth="1"/>
    <col min="9" max="9" width="13.42578125" style="392" customWidth="1"/>
    <col min="10" max="17" width="7.42578125" style="392" customWidth="1"/>
    <col min="18" max="16383" width="9.140625" style="392"/>
    <col min="16384" max="16384" width="3.140625" style="392" customWidth="1"/>
  </cols>
  <sheetData>
    <row r="1" spans="1:17" ht="32.25" customHeight="1">
      <c r="A1" s="2779" t="s">
        <v>0</v>
      </c>
      <c r="B1" s="2779"/>
      <c r="C1" s="2779"/>
      <c r="D1" s="2779"/>
      <c r="E1" s="2779"/>
      <c r="F1" s="2779"/>
      <c r="G1" s="2702"/>
      <c r="H1" s="2513"/>
      <c r="I1" s="2513"/>
      <c r="J1" s="2780" t="s">
        <v>1</v>
      </c>
      <c r="K1" s="2780"/>
      <c r="L1" s="2781"/>
      <c r="M1" s="2781"/>
      <c r="N1" s="2781"/>
      <c r="O1" s="2781"/>
      <c r="P1" s="696"/>
      <c r="Q1" s="2513"/>
    </row>
    <row r="2" spans="1:17" ht="14.45" customHeight="1">
      <c r="A2" s="2782" t="s">
        <v>2</v>
      </c>
      <c r="B2" s="2782"/>
      <c r="C2" s="2782"/>
      <c r="D2" s="2782"/>
      <c r="E2" s="2782"/>
      <c r="F2" s="2782"/>
      <c r="G2" s="2782"/>
      <c r="H2" s="2782"/>
      <c r="I2" s="697"/>
      <c r="J2" s="2782" t="s">
        <v>3</v>
      </c>
      <c r="K2" s="2782"/>
      <c r="L2" s="2782"/>
      <c r="M2" s="2782"/>
      <c r="N2" s="2782"/>
      <c r="O2" s="2782"/>
      <c r="P2" s="2782"/>
      <c r="Q2" s="2782"/>
    </row>
    <row r="3" spans="1:17">
      <c r="A3" s="2782"/>
      <c r="B3" s="2782"/>
      <c r="C3" s="2782"/>
      <c r="D3" s="2782"/>
      <c r="E3" s="2782"/>
      <c r="F3" s="2782"/>
      <c r="G3" s="2782"/>
      <c r="H3" s="2782"/>
      <c r="I3" s="697"/>
      <c r="J3" s="2782"/>
      <c r="K3" s="2782"/>
      <c r="L3" s="2782"/>
      <c r="M3" s="2782"/>
      <c r="N3" s="2782"/>
      <c r="O3" s="2782"/>
      <c r="P3" s="2782"/>
      <c r="Q3" s="2782"/>
    </row>
    <row r="4" spans="1:17">
      <c r="A4" s="2782"/>
      <c r="B4" s="2782"/>
      <c r="C4" s="2782"/>
      <c r="D4" s="2782"/>
      <c r="E4" s="2782"/>
      <c r="F4" s="2782"/>
      <c r="G4" s="2782"/>
      <c r="H4" s="2782"/>
      <c r="I4" s="697"/>
      <c r="J4" s="2782"/>
      <c r="K4" s="2782"/>
      <c r="L4" s="2782"/>
      <c r="M4" s="2782"/>
      <c r="N4" s="2782"/>
      <c r="O4" s="2782"/>
      <c r="P4" s="2782"/>
      <c r="Q4" s="2782"/>
    </row>
    <row r="5" spans="1:17">
      <c r="A5" s="2782"/>
      <c r="B5" s="2782"/>
      <c r="C5" s="2782"/>
      <c r="D5" s="2782"/>
      <c r="E5" s="2782"/>
      <c r="F5" s="2782"/>
      <c r="G5" s="2782"/>
      <c r="H5" s="2782"/>
      <c r="I5" s="697"/>
      <c r="J5" s="2782"/>
      <c r="K5" s="2782"/>
      <c r="L5" s="2782"/>
      <c r="M5" s="2782"/>
      <c r="N5" s="2782"/>
      <c r="O5" s="2782"/>
      <c r="P5" s="2782"/>
      <c r="Q5" s="2782"/>
    </row>
    <row r="6" spans="1:17">
      <c r="A6" s="2783"/>
      <c r="B6" s="2783"/>
      <c r="C6" s="2783"/>
      <c r="D6" s="2783"/>
      <c r="E6" s="2783"/>
      <c r="F6" s="2783"/>
      <c r="G6" s="2783"/>
      <c r="H6" s="2783"/>
      <c r="I6" s="697"/>
      <c r="J6" s="2783"/>
      <c r="K6" s="2783"/>
      <c r="L6" s="2783"/>
      <c r="M6" s="2783"/>
      <c r="N6" s="2783"/>
      <c r="O6" s="2783"/>
      <c r="P6" s="2783"/>
      <c r="Q6" s="2783"/>
    </row>
    <row r="7" spans="1:17">
      <c r="A7" s="2783"/>
      <c r="B7" s="2783"/>
      <c r="C7" s="2783"/>
      <c r="D7" s="2783"/>
      <c r="E7" s="2783"/>
      <c r="F7" s="2783"/>
      <c r="G7" s="2783"/>
      <c r="H7" s="2783"/>
      <c r="I7" s="697"/>
      <c r="J7" s="2783"/>
      <c r="K7" s="2783"/>
      <c r="L7" s="2783"/>
      <c r="M7" s="2783"/>
      <c r="N7" s="2783"/>
      <c r="O7" s="2783"/>
      <c r="P7" s="2783"/>
      <c r="Q7" s="2783"/>
    </row>
    <row r="8" spans="1:17" ht="197.45" customHeight="1">
      <c r="A8" s="2783"/>
      <c r="B8" s="2783"/>
      <c r="C8" s="2783"/>
      <c r="D8" s="2783"/>
      <c r="E8" s="2783"/>
      <c r="F8" s="2783"/>
      <c r="G8" s="2783"/>
      <c r="H8" s="2783"/>
      <c r="I8" s="697"/>
      <c r="J8" s="2783"/>
      <c r="K8" s="2783"/>
      <c r="L8" s="2783"/>
      <c r="M8" s="2783"/>
      <c r="N8" s="2783"/>
      <c r="O8" s="2783"/>
      <c r="P8" s="2783"/>
      <c r="Q8" s="2783"/>
    </row>
    <row r="9" spans="1:17">
      <c r="A9" s="698"/>
      <c r="B9" s="2513"/>
      <c r="C9" s="2513"/>
      <c r="D9" s="2513"/>
      <c r="E9" s="2513"/>
      <c r="F9" s="2513"/>
      <c r="G9" s="2513"/>
      <c r="H9" s="2513"/>
      <c r="I9" s="2513"/>
      <c r="J9" s="699"/>
      <c r="K9" s="2513"/>
      <c r="L9" s="2513"/>
      <c r="M9" s="2513"/>
      <c r="N9" s="2513"/>
      <c r="O9" s="2513"/>
      <c r="P9" s="2513"/>
      <c r="Q9" s="2513"/>
    </row>
    <row r="22" ht="21" customHeight="1"/>
    <row r="23" s="2513" customFormat="1" ht="21" customHeight="1"/>
    <row r="24" s="2513" customFormat="1" ht="21" customHeight="1"/>
    <row r="25" s="2513" customFormat="1" ht="21" customHeight="1"/>
    <row r="26" s="2513" customFormat="1" ht="21" customHeight="1"/>
    <row r="27" s="2513" customFormat="1" ht="32.25" customHeight="1"/>
    <row r="28" s="2513" customFormat="1" ht="32.25" customHeight="1"/>
    <row r="29" ht="48" customHeight="1"/>
    <row r="30" s="2513" customFormat="1" ht="48" customHeight="1"/>
    <row r="31" ht="48" customHeight="1"/>
    <row r="32" ht="108.75" customHeight="1"/>
    <row r="33" spans="1:17" ht="15" customHeight="1">
      <c r="A33" s="2784" t="s">
        <v>4</v>
      </c>
      <c r="B33" s="2784"/>
      <c r="C33" s="2784"/>
      <c r="D33" s="2784"/>
      <c r="E33" s="2784"/>
      <c r="F33" s="2784"/>
      <c r="G33" s="2784"/>
      <c r="H33" s="2784"/>
      <c r="I33" s="2771"/>
      <c r="J33" s="2784" t="s">
        <v>5</v>
      </c>
      <c r="K33" s="2784"/>
      <c r="L33" s="2784"/>
      <c r="M33" s="2784"/>
      <c r="N33" s="2784"/>
      <c r="O33" s="2784"/>
      <c r="P33" s="2784"/>
      <c r="Q33" s="2784"/>
    </row>
    <row r="34" spans="1:17">
      <c r="A34" s="2785"/>
      <c r="B34" s="2785"/>
      <c r="C34" s="2785"/>
      <c r="D34" s="2785"/>
      <c r="E34" s="2785"/>
      <c r="F34" s="2785"/>
      <c r="G34" s="2785"/>
      <c r="H34" s="2785"/>
      <c r="I34" s="2772"/>
      <c r="J34" s="2785"/>
      <c r="K34" s="2785"/>
      <c r="L34" s="2785"/>
      <c r="M34" s="2785"/>
      <c r="N34" s="2785"/>
      <c r="O34" s="2785"/>
      <c r="P34" s="2785"/>
      <c r="Q34" s="2785"/>
    </row>
    <row r="35" spans="1:17">
      <c r="A35" s="2785"/>
      <c r="B35" s="2785"/>
      <c r="C35" s="2785"/>
      <c r="D35" s="2785"/>
      <c r="E35" s="2785"/>
      <c r="F35" s="2785"/>
      <c r="G35" s="2785"/>
      <c r="H35" s="2785"/>
      <c r="I35" s="2772"/>
      <c r="J35" s="2785"/>
      <c r="K35" s="2785"/>
      <c r="L35" s="2785"/>
      <c r="M35" s="2785"/>
      <c r="N35" s="2785"/>
      <c r="O35" s="2785"/>
      <c r="P35" s="2785"/>
      <c r="Q35" s="2785"/>
    </row>
    <row r="36" spans="1:17">
      <c r="A36" s="2785"/>
      <c r="B36" s="2785"/>
      <c r="C36" s="2785"/>
      <c r="D36" s="2785"/>
      <c r="E36" s="2785"/>
      <c r="F36" s="2785"/>
      <c r="G36" s="2785"/>
      <c r="H36" s="2785"/>
      <c r="I36" s="2772"/>
      <c r="J36" s="2785"/>
      <c r="K36" s="2785"/>
      <c r="L36" s="2785"/>
      <c r="M36" s="2785"/>
      <c r="N36" s="2785"/>
      <c r="O36" s="2785"/>
      <c r="P36" s="2785"/>
      <c r="Q36" s="2785"/>
    </row>
    <row r="37" spans="1:17">
      <c r="A37" s="2785"/>
      <c r="B37" s="2785"/>
      <c r="C37" s="2785"/>
      <c r="D37" s="2785"/>
      <c r="E37" s="2785"/>
      <c r="F37" s="2785"/>
      <c r="G37" s="2785"/>
      <c r="H37" s="2785"/>
      <c r="I37" s="2772"/>
      <c r="J37" s="2785"/>
      <c r="K37" s="2785"/>
      <c r="L37" s="2785"/>
      <c r="M37" s="2785"/>
      <c r="N37" s="2785"/>
      <c r="O37" s="2785"/>
      <c r="P37" s="2785"/>
      <c r="Q37" s="2785"/>
    </row>
    <row r="38" spans="1:17">
      <c r="A38" s="2785"/>
      <c r="B38" s="2785"/>
      <c r="C38" s="2785"/>
      <c r="D38" s="2785"/>
      <c r="E38" s="2785"/>
      <c r="F38" s="2785"/>
      <c r="G38" s="2785"/>
      <c r="H38" s="2785"/>
      <c r="I38" s="2772"/>
      <c r="J38" s="2785"/>
      <c r="K38" s="2785"/>
      <c r="L38" s="2785"/>
      <c r="M38" s="2785"/>
      <c r="N38" s="2785"/>
      <c r="O38" s="2785"/>
      <c r="P38" s="2785"/>
      <c r="Q38" s="2785"/>
    </row>
    <row r="39" spans="1:17">
      <c r="A39" s="2785"/>
      <c r="B39" s="2785"/>
      <c r="C39" s="2785"/>
      <c r="D39" s="2785"/>
      <c r="E39" s="2785"/>
      <c r="F39" s="2785"/>
      <c r="G39" s="2785"/>
      <c r="H39" s="2785"/>
      <c r="I39" s="2772"/>
      <c r="J39" s="2785"/>
      <c r="K39" s="2785"/>
      <c r="L39" s="2785"/>
      <c r="M39" s="2785"/>
      <c r="N39" s="2785"/>
      <c r="O39" s="2785"/>
      <c r="P39" s="2785"/>
      <c r="Q39" s="2785"/>
    </row>
    <row r="40" spans="1:17">
      <c r="A40" s="2785"/>
      <c r="B40" s="2785"/>
      <c r="C40" s="2785"/>
      <c r="D40" s="2785"/>
      <c r="E40" s="2785"/>
      <c r="F40" s="2785"/>
      <c r="G40" s="2785"/>
      <c r="H40" s="2785"/>
      <c r="I40" s="2772"/>
      <c r="J40" s="2785"/>
      <c r="K40" s="2785"/>
      <c r="L40" s="2785"/>
      <c r="M40" s="2785"/>
      <c r="N40" s="2785"/>
      <c r="O40" s="2785"/>
      <c r="P40" s="2785"/>
      <c r="Q40" s="2785"/>
    </row>
    <row r="41" spans="1:17">
      <c r="A41" s="2785"/>
      <c r="B41" s="2785"/>
      <c r="C41" s="2785"/>
      <c r="D41" s="2785"/>
      <c r="E41" s="2785"/>
      <c r="F41" s="2785"/>
      <c r="G41" s="2785"/>
      <c r="H41" s="2785"/>
      <c r="I41" s="2772"/>
      <c r="J41" s="2785"/>
      <c r="K41" s="2785"/>
      <c r="L41" s="2785"/>
      <c r="M41" s="2785"/>
      <c r="N41" s="2785"/>
      <c r="O41" s="2785"/>
      <c r="P41" s="2785"/>
      <c r="Q41" s="2785"/>
    </row>
    <row r="42" spans="1:17">
      <c r="A42" s="2772"/>
      <c r="B42" s="2772"/>
      <c r="C42" s="2772"/>
      <c r="D42" s="2772"/>
      <c r="E42" s="2772"/>
      <c r="F42" s="2772"/>
      <c r="G42" s="2772"/>
      <c r="H42" s="2772"/>
      <c r="I42" s="2772"/>
      <c r="J42" s="2772"/>
      <c r="K42" s="2772"/>
      <c r="L42" s="2772"/>
      <c r="M42" s="2772"/>
      <c r="N42" s="2772"/>
      <c r="O42" s="2772"/>
      <c r="P42" s="2772"/>
      <c r="Q42" s="2772"/>
    </row>
    <row r="43" spans="1:17">
      <c r="A43" s="2772"/>
      <c r="B43" s="2772"/>
      <c r="C43" s="2772"/>
      <c r="D43" s="2772"/>
      <c r="E43" s="2772"/>
      <c r="F43" s="2772"/>
      <c r="G43" s="2772"/>
      <c r="H43" s="2772"/>
      <c r="I43" s="2772"/>
      <c r="J43" s="2772"/>
      <c r="K43" s="2772"/>
      <c r="L43" s="2772"/>
      <c r="M43" s="2772"/>
      <c r="N43" s="2772"/>
      <c r="O43" s="2772"/>
      <c r="P43" s="2772"/>
      <c r="Q43" s="2772"/>
    </row>
    <row r="44" spans="1:17">
      <c r="A44" s="2772"/>
      <c r="B44" s="2772"/>
      <c r="C44" s="2772"/>
      <c r="D44" s="2772"/>
      <c r="E44" s="2772"/>
      <c r="F44" s="2772"/>
      <c r="G44" s="2772"/>
      <c r="H44" s="2772"/>
      <c r="I44" s="2772"/>
      <c r="J44" s="2772"/>
      <c r="K44" s="2772"/>
      <c r="L44" s="2772"/>
      <c r="M44" s="2772"/>
      <c r="N44" s="2772"/>
      <c r="O44" s="2772"/>
      <c r="P44" s="2772"/>
      <c r="Q44" s="2772"/>
    </row>
    <row r="45" spans="1:17">
      <c r="A45" s="2772"/>
      <c r="B45" s="2772"/>
      <c r="C45" s="2772"/>
      <c r="D45" s="2772"/>
      <c r="E45" s="2772"/>
      <c r="F45" s="2772"/>
      <c r="G45" s="2772"/>
      <c r="H45" s="2772"/>
      <c r="I45" s="2772"/>
      <c r="J45" s="2772"/>
      <c r="K45" s="2772"/>
      <c r="L45" s="2772"/>
      <c r="M45" s="2772"/>
      <c r="N45" s="2772"/>
      <c r="O45" s="2772"/>
      <c r="P45" s="2772"/>
      <c r="Q45" s="2772"/>
    </row>
    <row r="46" spans="1:17">
      <c r="A46" s="2772"/>
      <c r="B46" s="2772"/>
      <c r="C46" s="2772"/>
      <c r="D46" s="2772"/>
      <c r="E46" s="2772"/>
      <c r="F46" s="2772"/>
      <c r="G46" s="2772"/>
      <c r="H46" s="2772"/>
      <c r="I46" s="2772"/>
      <c r="J46" s="2772"/>
      <c r="K46" s="2772"/>
      <c r="L46" s="2772"/>
      <c r="M46" s="2772"/>
      <c r="N46" s="2772"/>
      <c r="O46" s="2772"/>
      <c r="P46" s="2772"/>
      <c r="Q46" s="2772"/>
    </row>
    <row r="47" spans="1:17">
      <c r="A47" s="2772"/>
      <c r="B47" s="2772"/>
      <c r="C47" s="2772"/>
      <c r="D47" s="2772"/>
      <c r="E47" s="2772"/>
      <c r="F47" s="2772"/>
      <c r="G47" s="2772"/>
      <c r="H47" s="2772"/>
      <c r="I47" s="2772"/>
      <c r="J47" s="2772"/>
      <c r="K47" s="2772"/>
      <c r="L47" s="2772"/>
      <c r="M47" s="2772"/>
      <c r="N47" s="2772"/>
      <c r="O47" s="2772"/>
      <c r="P47" s="2772"/>
      <c r="Q47" s="2772"/>
    </row>
    <row r="48" spans="1:17">
      <c r="A48" s="2772"/>
      <c r="B48" s="2772"/>
      <c r="C48" s="2772"/>
      <c r="D48" s="2772"/>
      <c r="E48" s="2772"/>
      <c r="F48" s="2772"/>
      <c r="G48" s="2772"/>
      <c r="H48" s="2772"/>
      <c r="I48" s="2772"/>
      <c r="J48" s="2772"/>
      <c r="K48" s="2772"/>
      <c r="L48" s="2772"/>
      <c r="M48" s="2772"/>
      <c r="N48" s="2772"/>
      <c r="O48" s="2772"/>
      <c r="P48" s="2772"/>
      <c r="Q48" s="2772"/>
    </row>
    <row r="49" spans="1:17">
      <c r="A49" s="2772"/>
      <c r="B49" s="2772"/>
      <c r="C49" s="2772"/>
      <c r="D49" s="2772"/>
      <c r="E49" s="2772"/>
      <c r="F49" s="2772"/>
      <c r="G49" s="2772"/>
      <c r="H49" s="2772"/>
      <c r="I49" s="2772"/>
      <c r="J49" s="2772"/>
      <c r="K49" s="2772"/>
      <c r="L49" s="2772"/>
      <c r="M49" s="2772"/>
      <c r="N49" s="2772"/>
      <c r="O49" s="2772"/>
      <c r="P49" s="2772"/>
      <c r="Q49" s="2772"/>
    </row>
    <row r="50" spans="1:17">
      <c r="A50" s="2772"/>
      <c r="B50" s="2772"/>
      <c r="C50" s="2772"/>
      <c r="D50" s="2772"/>
      <c r="E50" s="2772"/>
      <c r="F50" s="2772"/>
      <c r="G50" s="2772"/>
      <c r="H50" s="2772"/>
      <c r="I50" s="2772"/>
      <c r="J50" s="2772"/>
      <c r="K50" s="2772"/>
      <c r="L50" s="2772"/>
      <c r="M50" s="2772"/>
      <c r="N50" s="2772"/>
      <c r="O50" s="2772"/>
      <c r="P50" s="2772"/>
      <c r="Q50" s="2772"/>
    </row>
    <row r="51" spans="1:17">
      <c r="A51" s="2772"/>
      <c r="B51" s="2772"/>
      <c r="C51" s="2772"/>
      <c r="D51" s="2772"/>
      <c r="E51" s="2772"/>
      <c r="F51" s="2772"/>
      <c r="G51" s="2772"/>
      <c r="H51" s="2772"/>
      <c r="I51" s="2772"/>
      <c r="J51" s="2772"/>
      <c r="K51" s="2772"/>
      <c r="L51" s="2772"/>
      <c r="M51" s="2772"/>
      <c r="N51" s="2772"/>
      <c r="O51" s="2772"/>
      <c r="P51" s="2772"/>
      <c r="Q51" s="2772"/>
    </row>
    <row r="52" spans="1:17">
      <c r="A52" s="2772"/>
      <c r="B52" s="2772"/>
      <c r="C52" s="2772"/>
      <c r="D52" s="2772"/>
      <c r="E52" s="2772"/>
      <c r="F52" s="2772"/>
      <c r="G52" s="2772"/>
      <c r="H52" s="2772"/>
      <c r="I52" s="2772"/>
      <c r="J52" s="2772"/>
      <c r="K52" s="2772"/>
      <c r="L52" s="2772"/>
      <c r="M52" s="2772"/>
      <c r="N52" s="2772"/>
      <c r="O52" s="2772"/>
      <c r="P52" s="2772"/>
      <c r="Q52" s="2772"/>
    </row>
    <row r="53" spans="1:17">
      <c r="A53" s="2772"/>
      <c r="B53" s="2772"/>
      <c r="C53" s="2772"/>
      <c r="D53" s="2772"/>
      <c r="E53" s="2772"/>
      <c r="F53" s="2772"/>
      <c r="G53" s="2772"/>
      <c r="H53" s="2772"/>
      <c r="I53" s="2772"/>
      <c r="J53" s="2772"/>
      <c r="K53" s="2772"/>
      <c r="L53" s="2772"/>
      <c r="M53" s="2772"/>
      <c r="N53" s="2772"/>
      <c r="O53" s="2772"/>
      <c r="P53" s="2772"/>
      <c r="Q53" s="2772"/>
    </row>
  </sheetData>
  <mergeCells count="6">
    <mergeCell ref="A1:F1"/>
    <mergeCell ref="J1:O1"/>
    <mergeCell ref="A2:H8"/>
    <mergeCell ref="J2:Q8"/>
    <mergeCell ref="A33:H41"/>
    <mergeCell ref="J33:Q41"/>
  </mergeCells>
  <pageMargins left="0.43307086614173229" right="0.23622047244094491" top="0.74803149606299213" bottom="0.74803149606299213" header="0.31496062992125984" footer="0.31496062992125984"/>
  <pageSetup paperSize="9" scale="70" orientation="portrait" r:id="rId1"/>
  <headerFooter>
    <oddFooter>&amp;C&amp;1#&amp;"Calibri"&amp;10&amp;K000000Confidential</oddFooter>
  </headerFooter>
  <customProperties>
    <customPr name="_pios_id" r:id="rId2"/>
  </customProperties>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F0642-9F99-43CF-A2FE-58014A3E82EC}">
  <dimension ref="A1:I114"/>
  <sheetViews>
    <sheetView showGridLines="0" view="pageBreakPreview" topLeftCell="B1" zoomScale="60" zoomScaleNormal="110" workbookViewId="0">
      <selection activeCell="C3" sqref="C3"/>
    </sheetView>
  </sheetViews>
  <sheetFormatPr defaultColWidth="9.140625" defaultRowHeight="12"/>
  <cols>
    <col min="1" max="1" width="9.140625" style="841" hidden="1" customWidth="1"/>
    <col min="2" max="2" width="3.140625" style="841" customWidth="1"/>
    <col min="3" max="3" width="67.140625" style="841" customWidth="1"/>
    <col min="4" max="5" width="10.28515625" style="857" customWidth="1"/>
    <col min="6" max="6" width="10.7109375" style="857" customWidth="1"/>
    <col min="7" max="7" width="10" style="857" customWidth="1"/>
    <col min="8" max="8" width="17" style="841" hidden="1" customWidth="1"/>
    <col min="9" max="16383" width="0" style="841" hidden="1" customWidth="1"/>
    <col min="16384" max="16384" width="0.28515625" style="841" customWidth="1"/>
  </cols>
  <sheetData>
    <row r="1" spans="2:8" ht="181.5" customHeight="1">
      <c r="B1" s="2803" t="s">
        <v>151</v>
      </c>
      <c r="C1" s="2803"/>
      <c r="D1" s="2803"/>
      <c r="E1" s="2803"/>
      <c r="F1" s="2803"/>
      <c r="G1" s="2803"/>
      <c r="H1" s="840"/>
    </row>
    <row r="2" spans="2:8" ht="38.25" customHeight="1">
      <c r="C2" s="842"/>
      <c r="D2" s="2804" t="s">
        <v>37</v>
      </c>
      <c r="E2" s="2804"/>
      <c r="F2" s="2805" t="s">
        <v>152</v>
      </c>
      <c r="G2" s="2805"/>
    </row>
    <row r="3" spans="2:8">
      <c r="C3" s="843" t="s">
        <v>59</v>
      </c>
      <c r="D3" s="844" t="s">
        <v>153</v>
      </c>
      <c r="E3" s="845" t="s">
        <v>154</v>
      </c>
      <c r="F3" s="844" t="s">
        <v>153</v>
      </c>
      <c r="G3" s="845" t="s">
        <v>154</v>
      </c>
    </row>
    <row r="4" spans="2:8">
      <c r="B4" s="846">
        <v>1</v>
      </c>
      <c r="C4" s="847" t="s">
        <v>155</v>
      </c>
      <c r="D4" s="848">
        <v>108932.80721568</v>
      </c>
      <c r="E4" s="2229">
        <v>104671.57012017</v>
      </c>
      <c r="F4" s="848">
        <v>8714.6245772544007</v>
      </c>
      <c r="G4" s="2230">
        <v>8373.7256096136007</v>
      </c>
    </row>
    <row r="5" spans="2:8">
      <c r="B5" s="849">
        <v>2</v>
      </c>
      <c r="C5" s="849" t="s">
        <v>156</v>
      </c>
      <c r="D5" s="850">
        <v>10518.903424160002</v>
      </c>
      <c r="E5" s="851">
        <v>9291.7607748199989</v>
      </c>
      <c r="F5" s="852">
        <v>841.51227393280021</v>
      </c>
      <c r="G5" s="853">
        <v>743.34086198559987</v>
      </c>
      <c r="H5" s="854"/>
    </row>
    <row r="6" spans="2:8">
      <c r="B6" s="849">
        <v>3</v>
      </c>
      <c r="C6" s="849" t="s">
        <v>157</v>
      </c>
      <c r="D6" s="850">
        <v>13510.587600160001</v>
      </c>
      <c r="E6" s="851">
        <v>12516.143086890002</v>
      </c>
      <c r="F6" s="852">
        <v>1080.8470080128002</v>
      </c>
      <c r="G6" s="853">
        <v>1001.2914469512002</v>
      </c>
      <c r="H6" s="855"/>
    </row>
    <row r="7" spans="2:8">
      <c r="B7" s="849">
        <v>4</v>
      </c>
      <c r="C7" s="849" t="s">
        <v>158</v>
      </c>
      <c r="D7" s="850">
        <v>84903.316191360005</v>
      </c>
      <c r="E7" s="851">
        <v>82863.666258459998</v>
      </c>
      <c r="F7" s="852">
        <v>6792.2652953088009</v>
      </c>
      <c r="G7" s="853">
        <v>6629.0933006768</v>
      </c>
    </row>
    <row r="8" spans="2:8">
      <c r="B8" s="856"/>
      <c r="C8" s="856" t="s">
        <v>159</v>
      </c>
      <c r="D8" s="850">
        <v>57669.766102469999</v>
      </c>
      <c r="E8" s="851">
        <v>55965.096010239999</v>
      </c>
      <c r="F8" s="852">
        <v>4613.5812881975999</v>
      </c>
      <c r="G8" s="853">
        <v>4477.2076808191996</v>
      </c>
    </row>
    <row r="9" spans="2:8">
      <c r="B9" s="856"/>
      <c r="C9" s="856" t="s">
        <v>160</v>
      </c>
      <c r="D9" s="850">
        <v>27233.550088890002</v>
      </c>
      <c r="E9" s="851">
        <v>26898.570248219999</v>
      </c>
      <c r="F9" s="852">
        <v>2178.6840071112001</v>
      </c>
      <c r="G9" s="853">
        <v>2151.8856198576</v>
      </c>
    </row>
    <row r="10" spans="2:8">
      <c r="B10" s="849">
        <v>5</v>
      </c>
      <c r="C10" s="849" t="s">
        <v>161</v>
      </c>
      <c r="D10" s="850"/>
      <c r="E10" s="851"/>
      <c r="F10" s="852" t="s">
        <v>44</v>
      </c>
      <c r="G10" s="853" t="s">
        <v>44</v>
      </c>
    </row>
    <row r="11" spans="2:8">
      <c r="B11" s="847">
        <v>6</v>
      </c>
      <c r="C11" s="847" t="s">
        <v>162</v>
      </c>
      <c r="D11" s="848">
        <v>6256.0949542500011</v>
      </c>
      <c r="E11" s="2229">
        <v>7109.2596408400004</v>
      </c>
      <c r="F11" s="848">
        <v>500.4875963400001</v>
      </c>
      <c r="G11" s="2230">
        <v>568.7407712672001</v>
      </c>
    </row>
    <row r="12" spans="2:8">
      <c r="B12" s="849">
        <v>7</v>
      </c>
      <c r="C12" s="849" t="s">
        <v>163</v>
      </c>
      <c r="D12" s="850">
        <v>516.78033640324918</v>
      </c>
      <c r="E12" s="851">
        <v>574.05724530929956</v>
      </c>
      <c r="F12" s="852">
        <v>41.342426912259938</v>
      </c>
      <c r="G12" s="853">
        <v>45.924579624743963</v>
      </c>
    </row>
    <row r="13" spans="2:8">
      <c r="B13" s="849">
        <v>8</v>
      </c>
      <c r="C13" s="849" t="s">
        <v>164</v>
      </c>
      <c r="D13" s="850"/>
      <c r="E13" s="851"/>
      <c r="F13" s="852"/>
      <c r="G13" s="853"/>
    </row>
    <row r="14" spans="2:8">
      <c r="B14" s="849">
        <v>9</v>
      </c>
      <c r="C14" s="849" t="s">
        <v>165</v>
      </c>
      <c r="D14" s="850"/>
      <c r="E14" s="851"/>
      <c r="F14" s="852"/>
      <c r="G14" s="853"/>
    </row>
    <row r="15" spans="2:8">
      <c r="B15" s="849">
        <v>10</v>
      </c>
      <c r="C15" s="849" t="s">
        <v>166</v>
      </c>
      <c r="D15" s="850">
        <v>4905.4232550467395</v>
      </c>
      <c r="E15" s="851">
        <v>5449</v>
      </c>
      <c r="F15" s="852">
        <v>392.43386040373917</v>
      </c>
      <c r="G15" s="853">
        <v>436</v>
      </c>
      <c r="H15" s="854"/>
    </row>
    <row r="16" spans="2:8">
      <c r="B16" s="849" t="s">
        <v>167</v>
      </c>
      <c r="C16" s="849" t="s">
        <v>168</v>
      </c>
      <c r="E16" s="851"/>
      <c r="G16" s="853"/>
    </row>
    <row r="17" spans="2:8" ht="15" customHeight="1">
      <c r="B17" s="858"/>
      <c r="C17" s="858" t="s">
        <v>169</v>
      </c>
      <c r="D17" s="850">
        <v>186.31137732000002</v>
      </c>
      <c r="E17" s="851">
        <v>452.71588560000004</v>
      </c>
      <c r="F17" s="852">
        <v>14.904910185600002</v>
      </c>
      <c r="G17" s="853">
        <v>36.217270848000005</v>
      </c>
    </row>
    <row r="18" spans="2:8" ht="23.25" customHeight="1">
      <c r="B18" s="859">
        <v>11</v>
      </c>
      <c r="C18" s="859" t="s">
        <v>170</v>
      </c>
      <c r="D18" s="860"/>
      <c r="E18" s="861"/>
      <c r="F18" s="862"/>
      <c r="G18" s="863"/>
    </row>
    <row r="19" spans="2:8">
      <c r="B19" s="849">
        <v>12</v>
      </c>
      <c r="C19" s="849" t="s">
        <v>171</v>
      </c>
      <c r="D19" s="850">
        <v>647.57998552000004</v>
      </c>
      <c r="E19" s="851">
        <v>633.44317653000007</v>
      </c>
      <c r="F19" s="852">
        <v>51.806398841600007</v>
      </c>
      <c r="G19" s="853">
        <v>50.675454122400005</v>
      </c>
    </row>
    <row r="20" spans="2:8">
      <c r="B20" s="847">
        <v>13</v>
      </c>
      <c r="C20" s="847" t="s">
        <v>172</v>
      </c>
      <c r="D20" s="848">
        <v>265.254473625</v>
      </c>
      <c r="E20" s="2229">
        <v>106.12903337499999</v>
      </c>
      <c r="F20" s="848">
        <v>21.220357889999999</v>
      </c>
      <c r="G20" s="2230">
        <v>8.4903226699999994</v>
      </c>
    </row>
    <row r="21" spans="2:8">
      <c r="B21" s="847">
        <v>14</v>
      </c>
      <c r="C21" s="847" t="s">
        <v>173</v>
      </c>
      <c r="D21" s="848">
        <v>879.60342374000004</v>
      </c>
      <c r="E21" s="2229">
        <v>882.71157961999995</v>
      </c>
      <c r="F21" s="848">
        <v>70.368273899200005</v>
      </c>
      <c r="G21" s="2230">
        <v>70.616926369599994</v>
      </c>
    </row>
    <row r="22" spans="2:8">
      <c r="B22" s="849">
        <v>15</v>
      </c>
      <c r="C22" s="849" t="s">
        <v>174</v>
      </c>
      <c r="D22" s="850">
        <v>879.60342374000004</v>
      </c>
      <c r="E22" s="851">
        <v>882.71157961999995</v>
      </c>
      <c r="F22" s="852">
        <v>70.368273899200005</v>
      </c>
      <c r="G22" s="853">
        <v>70.616926369599994</v>
      </c>
    </row>
    <row r="23" spans="2:8">
      <c r="B23" s="847">
        <v>16</v>
      </c>
      <c r="C23" s="847" t="s">
        <v>43</v>
      </c>
      <c r="D23" s="848">
        <v>6615.9171515918442</v>
      </c>
      <c r="E23" s="2229">
        <v>7536.5872525670002</v>
      </c>
      <c r="F23" s="848">
        <v>529.27337212734756</v>
      </c>
      <c r="G23" s="2230">
        <v>602.92698020536</v>
      </c>
    </row>
    <row r="24" spans="2:8">
      <c r="B24" s="849">
        <v>17</v>
      </c>
      <c r="C24" s="849" t="s">
        <v>156</v>
      </c>
      <c r="D24" s="850">
        <v>2944.9576640918435</v>
      </c>
      <c r="E24" s="851">
        <v>2755.6644275669996</v>
      </c>
      <c r="F24" s="852">
        <v>235.5966131273475</v>
      </c>
      <c r="G24" s="853">
        <v>220.45315420535997</v>
      </c>
    </row>
    <row r="25" spans="2:8">
      <c r="B25" s="849">
        <v>18</v>
      </c>
      <c r="C25" s="849" t="s">
        <v>175</v>
      </c>
      <c r="D25" s="850">
        <v>3670.9594875000003</v>
      </c>
      <c r="E25" s="851">
        <v>4780.9228249999996</v>
      </c>
      <c r="F25" s="852">
        <v>293.676759</v>
      </c>
      <c r="G25" s="853">
        <v>382.47382599999997</v>
      </c>
    </row>
    <row r="26" spans="2:8">
      <c r="B26" s="847">
        <v>19</v>
      </c>
      <c r="C26" s="847" t="s">
        <v>176</v>
      </c>
      <c r="D26" s="848"/>
      <c r="E26" s="2229"/>
      <c r="F26" s="848"/>
      <c r="G26" s="2230"/>
    </row>
    <row r="27" spans="2:8">
      <c r="B27" s="847">
        <v>20</v>
      </c>
      <c r="C27" s="847" t="s">
        <v>45</v>
      </c>
      <c r="D27" s="848">
        <v>14700.864000000001</v>
      </c>
      <c r="E27" s="2229">
        <v>14700.864000000001</v>
      </c>
      <c r="F27" s="848">
        <v>1176.0691200000001</v>
      </c>
      <c r="G27" s="2230">
        <v>1176.0691200000001</v>
      </c>
    </row>
    <row r="28" spans="2:8">
      <c r="B28" s="849">
        <v>21</v>
      </c>
      <c r="C28" s="849" t="s">
        <v>177</v>
      </c>
      <c r="D28" s="850">
        <v>14700.864000000001</v>
      </c>
      <c r="E28" s="851">
        <v>14700.864000000001</v>
      </c>
      <c r="F28" s="852">
        <v>1176.0691200000001</v>
      </c>
      <c r="G28" s="853">
        <v>1176.0691200000001</v>
      </c>
    </row>
    <row r="29" spans="2:8">
      <c r="B29" s="847">
        <v>22</v>
      </c>
      <c r="C29" s="847" t="s">
        <v>178</v>
      </c>
      <c r="D29" s="848">
        <v>5057.7477664799999</v>
      </c>
      <c r="E29" s="2229">
        <v>3556.0293987800005</v>
      </c>
      <c r="F29" s="848">
        <v>404.6198213184</v>
      </c>
      <c r="G29" s="2230">
        <v>284.48235190240007</v>
      </c>
    </row>
    <row r="30" spans="2:8">
      <c r="B30" s="847">
        <v>23</v>
      </c>
      <c r="C30" s="847" t="s">
        <v>179</v>
      </c>
      <c r="D30" s="848">
        <v>630.02757750000001</v>
      </c>
      <c r="E30" s="2229">
        <v>546.26710433000005</v>
      </c>
      <c r="F30" s="848">
        <v>50.402206200000002</v>
      </c>
      <c r="G30" s="2230">
        <v>43.701368346400002</v>
      </c>
      <c r="H30" s="854"/>
    </row>
    <row r="31" spans="2:8">
      <c r="B31" s="847">
        <v>24</v>
      </c>
      <c r="C31" s="847" t="s">
        <v>180</v>
      </c>
      <c r="D31" s="848">
        <v>12101.58798378</v>
      </c>
      <c r="E31" s="2229">
        <v>11450.01599039</v>
      </c>
      <c r="F31" s="848">
        <v>968.1270387024</v>
      </c>
      <c r="G31" s="2230">
        <v>916.00127923119999</v>
      </c>
      <c r="H31" s="854"/>
    </row>
    <row r="32" spans="2:8">
      <c r="B32" s="847">
        <v>25</v>
      </c>
      <c r="C32" s="847" t="s">
        <v>181</v>
      </c>
      <c r="D32" s="848"/>
      <c r="E32" s="2229"/>
      <c r="F32" s="848"/>
      <c r="G32" s="2230"/>
    </row>
    <row r="33" spans="2:8" ht="22.5" customHeight="1">
      <c r="B33" s="864">
        <v>27</v>
      </c>
      <c r="C33" s="865" t="s">
        <v>182</v>
      </c>
      <c r="D33" s="848">
        <v>155439.90454664687</v>
      </c>
      <c r="E33" s="2229">
        <v>150559.43412007199</v>
      </c>
      <c r="F33" s="848">
        <v>12435.19236373175</v>
      </c>
      <c r="G33" s="2230">
        <v>12044.75472960576</v>
      </c>
    </row>
    <row r="34" spans="2:8">
      <c r="C34" s="866"/>
      <c r="D34" s="867"/>
      <c r="E34" s="867"/>
      <c r="F34" s="867"/>
      <c r="G34" s="867"/>
      <c r="H34" s="854"/>
    </row>
    <row r="35" spans="2:8">
      <c r="C35" s="868"/>
    </row>
    <row r="36" spans="2:8">
      <c r="C36" s="868"/>
    </row>
    <row r="37" spans="2:8">
      <c r="C37" s="869"/>
    </row>
    <row r="38" spans="2:8">
      <c r="C38" s="870"/>
    </row>
    <row r="39" spans="2:8">
      <c r="C39" s="871"/>
    </row>
    <row r="40" spans="2:8">
      <c r="C40" s="872"/>
      <c r="D40" s="873"/>
    </row>
    <row r="41" spans="2:8">
      <c r="C41" s="871"/>
    </row>
    <row r="42" spans="2:8">
      <c r="C42" s="871"/>
    </row>
    <row r="43" spans="2:8">
      <c r="C43" s="874"/>
    </row>
    <row r="44" spans="2:8">
      <c r="C44" s="874"/>
    </row>
    <row r="45" spans="2:8">
      <c r="C45" s="874"/>
    </row>
    <row r="114" spans="9:9" ht="15">
      <c r="I114" s="875"/>
    </row>
  </sheetData>
  <mergeCells count="3">
    <mergeCell ref="B1:G1"/>
    <mergeCell ref="D2:E2"/>
    <mergeCell ref="F2:G2"/>
  </mergeCells>
  <pageMargins left="0.7" right="0.7" top="0.75" bottom="0.75" header="0.3" footer="0.3"/>
  <pageSetup scale="81" orientation="portrait" r:id="rId1"/>
  <headerFooter>
    <oddFooter>&amp;C&amp;1#&amp;"Calibri"&amp;10&amp;K000000Confidential</oddFooter>
  </headerFooter>
  <customProperties>
    <customPr name="_pios_id" r:id="rId2"/>
  </customPropertie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2F05FB6-2B0B-40FE-9F93-DCD435D724C5}">
  <dimension ref="A1:P111"/>
  <sheetViews>
    <sheetView showGridLines="0" view="pageLayout" zoomScaleNormal="100" workbookViewId="0">
      <selection activeCell="A2" sqref="A2:E2"/>
    </sheetView>
  </sheetViews>
  <sheetFormatPr defaultColWidth="9.140625" defaultRowHeight="12"/>
  <cols>
    <col min="1" max="1" width="30.28515625" style="414" customWidth="1"/>
    <col min="2" max="2" width="15.5703125" style="393" customWidth="1"/>
    <col min="3" max="5" width="15.7109375" style="393" customWidth="1"/>
    <col min="6" max="10" width="9.140625" style="393"/>
    <col min="11" max="11" width="21.7109375" style="393" customWidth="1"/>
    <col min="12" max="16384" width="9.140625" style="393"/>
  </cols>
  <sheetData>
    <row r="1" spans="1:16">
      <c r="A1" s="3063" t="s">
        <v>1911</v>
      </c>
      <c r="B1" s="3063"/>
      <c r="C1" s="3063"/>
      <c r="D1" s="3063"/>
      <c r="E1" s="3063"/>
    </row>
    <row r="2" spans="1:16" ht="34.5" customHeight="1">
      <c r="A2" s="3190" t="s">
        <v>1912</v>
      </c>
      <c r="B2" s="3191"/>
      <c r="C2" s="3191"/>
      <c r="D2" s="3191"/>
      <c r="E2" s="3191"/>
      <c r="F2" s="412"/>
    </row>
    <row r="3" spans="1:16">
      <c r="A3" s="2755"/>
      <c r="B3" s="3192" t="s">
        <v>1913</v>
      </c>
      <c r="C3" s="3193"/>
      <c r="D3" s="3194" t="s">
        <v>1914</v>
      </c>
      <c r="E3" s="3195"/>
    </row>
    <row r="4" spans="1:16" ht="36" customHeight="1">
      <c r="A4" s="424" t="s">
        <v>59</v>
      </c>
      <c r="B4" s="2753" t="s">
        <v>1915</v>
      </c>
      <c r="C4" s="2753" t="s">
        <v>1916</v>
      </c>
      <c r="D4" s="425" t="s">
        <v>1915</v>
      </c>
      <c r="E4" s="425" t="s">
        <v>1916</v>
      </c>
      <c r="L4" s="426"/>
      <c r="M4" s="427"/>
    </row>
    <row r="5" spans="1:16">
      <c r="A5" s="428" t="s">
        <v>1917</v>
      </c>
      <c r="B5" s="429" t="s">
        <v>1918</v>
      </c>
      <c r="C5" s="430" t="s">
        <v>1919</v>
      </c>
      <c r="D5" s="431">
        <v>-286</v>
      </c>
      <c r="E5" s="432">
        <v>6.7</v>
      </c>
      <c r="L5" s="426"/>
    </row>
    <row r="6" spans="1:16">
      <c r="A6" s="433" t="s">
        <v>1920</v>
      </c>
      <c r="B6" s="429" t="s">
        <v>1921</v>
      </c>
      <c r="C6" s="430" t="s">
        <v>1922</v>
      </c>
      <c r="D6" s="431">
        <v>287.3</v>
      </c>
      <c r="E6" s="432">
        <v>-6.7</v>
      </c>
      <c r="L6" s="426"/>
      <c r="M6" s="427"/>
    </row>
    <row r="7" spans="1:16">
      <c r="A7" s="433" t="s">
        <v>1923</v>
      </c>
      <c r="B7" s="419" t="s">
        <v>1924</v>
      </c>
      <c r="C7" s="419" t="s">
        <v>1925</v>
      </c>
      <c r="D7" s="420">
        <v>-828.7</v>
      </c>
      <c r="E7" s="420">
        <v>-0.1</v>
      </c>
      <c r="L7" s="426"/>
    </row>
    <row r="8" spans="1:16">
      <c r="A8" s="433" t="s">
        <v>1926</v>
      </c>
      <c r="B8" s="429" t="s">
        <v>1927</v>
      </c>
      <c r="C8" s="430" t="s">
        <v>1928</v>
      </c>
      <c r="D8" s="431">
        <v>-114.8</v>
      </c>
      <c r="E8" s="432">
        <v>-0.5</v>
      </c>
      <c r="L8" s="426"/>
      <c r="M8" s="426"/>
    </row>
    <row r="9" spans="1:16">
      <c r="A9" s="433" t="s">
        <v>1929</v>
      </c>
      <c r="B9" s="429" t="s">
        <v>1925</v>
      </c>
      <c r="C9" s="430" t="s">
        <v>1930</v>
      </c>
      <c r="D9" s="431">
        <v>-0.5</v>
      </c>
      <c r="E9" s="432">
        <v>0</v>
      </c>
    </row>
    <row r="10" spans="1:16" ht="32.25" customHeight="1">
      <c r="A10" s="3196" t="s">
        <v>1931</v>
      </c>
      <c r="B10" s="3196"/>
      <c r="C10" s="3196"/>
      <c r="D10" s="3196"/>
      <c r="E10" s="3196"/>
      <c r="M10" s="434"/>
      <c r="N10" s="434"/>
      <c r="O10" s="434"/>
      <c r="P10" s="434"/>
    </row>
    <row r="11" spans="1:16">
      <c r="A11" s="3189"/>
      <c r="B11" s="3189"/>
      <c r="C11" s="3189"/>
      <c r="D11" s="3189"/>
      <c r="E11" s="3189"/>
      <c r="M11" s="434"/>
      <c r="N11" s="434"/>
      <c r="O11" s="434"/>
      <c r="P11" s="434"/>
    </row>
    <row r="12" spans="1:16">
      <c r="A12" s="3189"/>
      <c r="B12" s="3189"/>
      <c r="C12" s="3189"/>
      <c r="D12" s="3189"/>
      <c r="E12" s="3189"/>
      <c r="M12" s="434"/>
      <c r="N12" s="434"/>
      <c r="O12" s="434"/>
      <c r="P12" s="434"/>
    </row>
    <row r="13" spans="1:16">
      <c r="M13" s="434"/>
      <c r="N13" s="434"/>
      <c r="O13" s="434"/>
      <c r="P13" s="434"/>
    </row>
    <row r="14" spans="1:16">
      <c r="M14" s="434"/>
      <c r="N14" s="434"/>
      <c r="O14" s="434"/>
      <c r="P14" s="434"/>
    </row>
    <row r="15" spans="1:16">
      <c r="C15" s="420"/>
      <c r="D15" s="420"/>
      <c r="E15" s="421"/>
      <c r="M15" s="434"/>
      <c r="N15" s="434"/>
      <c r="O15" s="434"/>
      <c r="P15" s="434"/>
    </row>
    <row r="16" spans="1:16">
      <c r="C16" s="420"/>
      <c r="D16" s="420"/>
      <c r="E16" s="421"/>
      <c r="M16" s="434"/>
      <c r="N16" s="434"/>
      <c r="O16" s="434"/>
      <c r="P16" s="434"/>
    </row>
    <row r="17" spans="3:16" ht="15">
      <c r="C17" s="435"/>
      <c r="D17" s="423"/>
      <c r="E17" s="420"/>
      <c r="M17" s="434"/>
      <c r="N17" s="434"/>
      <c r="O17" s="434"/>
      <c r="P17" s="434"/>
    </row>
    <row r="18" spans="3:16">
      <c r="C18" s="435"/>
      <c r="D18" s="420"/>
      <c r="E18" s="420"/>
      <c r="M18" s="434"/>
      <c r="N18" s="434"/>
      <c r="O18" s="434"/>
      <c r="P18" s="434"/>
    </row>
    <row r="111" spans="7:7" ht="15">
      <c r="G111" s="398"/>
    </row>
  </sheetData>
  <mergeCells count="6">
    <mergeCell ref="A11:E12"/>
    <mergeCell ref="A1:E1"/>
    <mergeCell ref="A2:E2"/>
    <mergeCell ref="B3:C3"/>
    <mergeCell ref="D3:E3"/>
    <mergeCell ref="A10:E10"/>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1DD252-3330-4736-B385-8DBDC75005A5}">
  <dimension ref="A1:P111"/>
  <sheetViews>
    <sheetView showGridLines="0" view="pageLayout" zoomScaleNormal="100" zoomScaleSheetLayoutView="96" workbookViewId="0">
      <selection activeCell="A2" sqref="A2"/>
    </sheetView>
  </sheetViews>
  <sheetFormatPr defaultColWidth="9.140625" defaultRowHeight="12"/>
  <cols>
    <col min="1" max="1" width="31.5703125" style="414" customWidth="1"/>
    <col min="2" max="5" width="15.7109375" style="393" customWidth="1"/>
    <col min="6" max="16384" width="9.140625" style="393"/>
  </cols>
  <sheetData>
    <row r="1" spans="1:16" ht="60.75" customHeight="1">
      <c r="A1" s="3063" t="s">
        <v>1932</v>
      </c>
      <c r="B1" s="3063"/>
      <c r="C1" s="3063"/>
      <c r="D1" s="3063"/>
      <c r="E1" s="3063"/>
    </row>
    <row r="2" spans="1:16" ht="14.25" customHeight="1">
      <c r="A2" s="2752"/>
      <c r="B2" s="3192" t="s">
        <v>1913</v>
      </c>
      <c r="C2" s="3193"/>
      <c r="D2" s="3194" t="s">
        <v>1914</v>
      </c>
      <c r="E2" s="3195"/>
      <c r="F2" s="412"/>
    </row>
    <row r="3" spans="1:16" ht="24">
      <c r="A3" s="424" t="s">
        <v>59</v>
      </c>
      <c r="B3" s="2717" t="s">
        <v>1915</v>
      </c>
      <c r="C3" s="2717" t="s">
        <v>1916</v>
      </c>
      <c r="D3" s="2719" t="s">
        <v>1915</v>
      </c>
      <c r="E3" s="2719" t="s">
        <v>1916</v>
      </c>
    </row>
    <row r="4" spans="1:16">
      <c r="A4" s="428" t="s">
        <v>1933</v>
      </c>
      <c r="B4" s="429" t="s">
        <v>1934</v>
      </c>
      <c r="C4" s="430" t="s">
        <v>1935</v>
      </c>
      <c r="D4" s="431">
        <v>23</v>
      </c>
      <c r="E4" s="432">
        <v>-17.7</v>
      </c>
      <c r="L4" s="426"/>
      <c r="M4" s="148"/>
    </row>
    <row r="5" spans="1:16" ht="24" customHeight="1">
      <c r="A5" s="433" t="s">
        <v>1936</v>
      </c>
      <c r="B5" s="429" t="s">
        <v>1928</v>
      </c>
      <c r="C5" s="430" t="s">
        <v>1937</v>
      </c>
      <c r="D5" s="431">
        <v>-0.1</v>
      </c>
      <c r="E5" s="432">
        <v>0.1</v>
      </c>
      <c r="L5" s="426"/>
    </row>
    <row r="6" spans="1:16">
      <c r="A6" s="433" t="s">
        <v>1938</v>
      </c>
      <c r="B6" s="419" t="s">
        <v>1939</v>
      </c>
      <c r="C6" s="419" t="s">
        <v>1940</v>
      </c>
      <c r="D6" s="420">
        <v>8.3000000000000007</v>
      </c>
      <c r="E6" s="420">
        <v>-6.5</v>
      </c>
      <c r="L6" s="426"/>
      <c r="M6" s="148"/>
    </row>
    <row r="7" spans="1:16">
      <c r="A7" s="433" t="s">
        <v>1941</v>
      </c>
      <c r="B7" s="429" t="s">
        <v>1942</v>
      </c>
      <c r="C7" s="430" t="s">
        <v>1943</v>
      </c>
      <c r="D7" s="431">
        <v>-5.7</v>
      </c>
      <c r="E7" s="432">
        <v>4.4000000000000004</v>
      </c>
      <c r="L7" s="426"/>
    </row>
    <row r="8" spans="1:16">
      <c r="A8" s="413"/>
      <c r="B8" s="436"/>
      <c r="C8" s="437"/>
      <c r="D8" s="437"/>
      <c r="E8" s="437"/>
      <c r="L8" s="426"/>
      <c r="M8" s="426"/>
    </row>
    <row r="9" spans="1:16" s="395" customFormat="1" ht="25.5" customHeight="1">
      <c r="A9" s="3197" t="s">
        <v>1944</v>
      </c>
      <c r="B9" s="3197"/>
      <c r="C9" s="3197"/>
      <c r="D9" s="3197"/>
      <c r="E9" s="3197"/>
      <c r="K9" s="393"/>
      <c r="L9" s="393"/>
      <c r="M9" s="393"/>
      <c r="N9" s="393"/>
      <c r="O9" s="393"/>
      <c r="P9" s="393"/>
    </row>
    <row r="10" spans="1:16">
      <c r="A10" s="3189"/>
      <c r="B10" s="3189"/>
      <c r="C10" s="3189"/>
      <c r="D10" s="3189"/>
      <c r="E10" s="3189"/>
      <c r="N10" s="434"/>
      <c r="O10" s="434"/>
      <c r="P10" s="434"/>
    </row>
    <row r="11" spans="1:16">
      <c r="A11" s="3189"/>
      <c r="B11" s="3189"/>
      <c r="C11" s="3189"/>
      <c r="D11" s="3189"/>
      <c r="E11" s="3189"/>
      <c r="N11" s="434"/>
      <c r="O11" s="434"/>
      <c r="P11" s="434"/>
    </row>
    <row r="12" spans="1:16">
      <c r="N12" s="434"/>
      <c r="O12" s="434"/>
      <c r="P12" s="434"/>
    </row>
    <row r="13" spans="1:16">
      <c r="N13" s="434"/>
      <c r="O13" s="434"/>
      <c r="P13" s="434"/>
    </row>
    <row r="14" spans="1:16">
      <c r="C14" s="420"/>
      <c r="D14" s="420"/>
      <c r="E14" s="421"/>
      <c r="N14" s="434"/>
      <c r="O14" s="434"/>
      <c r="P14" s="434"/>
    </row>
    <row r="15" spans="1:16">
      <c r="C15" s="420"/>
      <c r="D15" s="420"/>
      <c r="E15" s="421"/>
      <c r="M15" s="434"/>
      <c r="N15" s="434"/>
      <c r="O15" s="434"/>
      <c r="P15" s="434"/>
    </row>
    <row r="16" spans="1:16" ht="15">
      <c r="C16" s="435"/>
      <c r="D16" s="438"/>
      <c r="E16" s="420"/>
      <c r="M16" s="434"/>
      <c r="N16" s="434"/>
      <c r="O16" s="434"/>
      <c r="P16" s="434"/>
    </row>
    <row r="17" spans="3:16">
      <c r="C17" s="435"/>
      <c r="D17" s="439"/>
      <c r="E17" s="420"/>
      <c r="M17" s="434"/>
      <c r="N17" s="434"/>
      <c r="O17" s="434"/>
      <c r="P17" s="434"/>
    </row>
    <row r="18" spans="3:16">
      <c r="M18" s="434"/>
      <c r="N18" s="434"/>
      <c r="O18" s="434"/>
      <c r="P18" s="434"/>
    </row>
    <row r="111" spans="7:7" ht="15">
      <c r="G111" s="398"/>
    </row>
  </sheetData>
  <mergeCells count="5">
    <mergeCell ref="A1:E1"/>
    <mergeCell ref="B2:C2"/>
    <mergeCell ref="D2:E2"/>
    <mergeCell ref="A9:E9"/>
    <mergeCell ref="A10:E11"/>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0D6A2F-7E5F-4811-8A42-AAE6081E4376}">
  <dimension ref="A1:M111"/>
  <sheetViews>
    <sheetView showGridLines="0" view="pageLayout" zoomScaleNormal="100" zoomScaleSheetLayoutView="95" workbookViewId="0">
      <selection activeCell="A2" sqref="A2:E2"/>
    </sheetView>
  </sheetViews>
  <sheetFormatPr defaultColWidth="9.140625" defaultRowHeight="12"/>
  <cols>
    <col min="1" max="1" width="37.5703125" style="414" customWidth="1"/>
    <col min="2" max="2" width="11" style="393" customWidth="1"/>
    <col min="3" max="3" width="15.7109375" style="393" customWidth="1"/>
    <col min="4" max="4" width="12" style="393" customWidth="1"/>
    <col min="5" max="5" width="15.7109375" style="393" customWidth="1"/>
    <col min="6" max="16384" width="9.140625" style="393"/>
  </cols>
  <sheetData>
    <row r="1" spans="1:13">
      <c r="A1" s="3068" t="s">
        <v>1945</v>
      </c>
      <c r="B1" s="3063"/>
      <c r="C1" s="3063"/>
      <c r="D1" s="3063"/>
      <c r="E1" s="3063"/>
    </row>
    <row r="2" spans="1:13" ht="37.5" customHeight="1">
      <c r="A2" s="2911" t="s">
        <v>1946</v>
      </c>
      <c r="B2" s="2911"/>
      <c r="C2" s="2911"/>
      <c r="D2" s="2911"/>
      <c r="E2" s="2911"/>
    </row>
    <row r="3" spans="1:13" ht="28.5" customHeight="1">
      <c r="A3" s="2752"/>
      <c r="B3" s="3192" t="s">
        <v>1913</v>
      </c>
      <c r="C3" s="3193"/>
      <c r="D3" s="3198" t="s">
        <v>1914</v>
      </c>
      <c r="E3" s="3199"/>
    </row>
    <row r="4" spans="1:13" ht="28.5" customHeight="1">
      <c r="A4" s="424" t="s">
        <v>59</v>
      </c>
      <c r="B4" s="2717" t="s">
        <v>1947</v>
      </c>
      <c r="C4" s="2717" t="s">
        <v>1948</v>
      </c>
      <c r="D4" s="2552" t="s">
        <v>1949</v>
      </c>
      <c r="E4" s="2552" t="s">
        <v>1948</v>
      </c>
      <c r="F4" s="412"/>
      <c r="L4" s="426"/>
      <c r="M4" s="148"/>
    </row>
    <row r="5" spans="1:13">
      <c r="A5" s="428" t="s">
        <v>1950</v>
      </c>
      <c r="B5" s="399">
        <v>7356</v>
      </c>
      <c r="C5" s="440" t="s">
        <v>1951</v>
      </c>
      <c r="D5" s="399">
        <v>7415</v>
      </c>
      <c r="E5" s="441">
        <v>2.5999999999999999E-2</v>
      </c>
      <c r="L5" s="426"/>
    </row>
    <row r="6" spans="1:13">
      <c r="A6" s="433" t="s">
        <v>1302</v>
      </c>
      <c r="B6" s="399">
        <v>1269</v>
      </c>
      <c r="C6" s="440" t="s">
        <v>1952</v>
      </c>
      <c r="D6" s="399">
        <v>1280</v>
      </c>
      <c r="E6" s="441">
        <v>0.13200000000000001</v>
      </c>
      <c r="L6" s="426"/>
      <c r="M6" s="148"/>
    </row>
    <row r="7" spans="1:13">
      <c r="A7" s="433" t="s">
        <v>1896</v>
      </c>
      <c r="B7" s="420">
        <v>478</v>
      </c>
      <c r="C7" s="440" t="s">
        <v>1953</v>
      </c>
      <c r="D7" s="420">
        <v>581</v>
      </c>
      <c r="E7" s="441">
        <v>0.06</v>
      </c>
      <c r="L7" s="426"/>
    </row>
    <row r="8" spans="1:13">
      <c r="A8" s="433" t="s">
        <v>1954</v>
      </c>
      <c r="B8" s="399">
        <v>973</v>
      </c>
      <c r="C8" s="440" t="s">
        <v>1955</v>
      </c>
      <c r="D8" s="431">
        <v>1017</v>
      </c>
      <c r="E8" s="441">
        <v>9.0999999999999998E-2</v>
      </c>
      <c r="L8" s="426"/>
      <c r="M8" s="426"/>
    </row>
    <row r="9" spans="1:13">
      <c r="A9" s="442" t="s">
        <v>1956</v>
      </c>
      <c r="B9" s="443">
        <v>10075</v>
      </c>
      <c r="C9" s="444" t="s">
        <v>1957</v>
      </c>
      <c r="D9" s="2125">
        <v>10292</v>
      </c>
      <c r="E9" s="2126">
        <v>4.7E-2</v>
      </c>
      <c r="L9" s="426"/>
      <c r="M9" s="426"/>
    </row>
    <row r="10" spans="1:13">
      <c r="A10" s="445"/>
      <c r="B10" s="445"/>
      <c r="C10" s="446"/>
      <c r="D10" s="445"/>
      <c r="E10" s="446"/>
      <c r="L10" s="426"/>
      <c r="M10" s="426"/>
    </row>
    <row r="11" spans="1:13">
      <c r="A11" s="3189"/>
      <c r="B11" s="3189"/>
      <c r="C11" s="3189"/>
      <c r="D11" s="3189"/>
      <c r="E11" s="3189"/>
    </row>
    <row r="12" spans="1:13">
      <c r="A12" s="3189"/>
      <c r="B12" s="3189"/>
      <c r="C12" s="3189"/>
      <c r="D12" s="3189"/>
      <c r="E12" s="3189"/>
    </row>
    <row r="14" spans="1:13">
      <c r="C14" s="420"/>
      <c r="D14" s="420"/>
      <c r="E14" s="421"/>
    </row>
    <row r="15" spans="1:13">
      <c r="C15" s="420"/>
      <c r="D15" s="420"/>
      <c r="E15" s="421"/>
    </row>
    <row r="16" spans="1:13" ht="15">
      <c r="C16" s="435"/>
      <c r="D16" s="423"/>
      <c r="E16" s="420"/>
    </row>
    <row r="17" spans="3:5">
      <c r="C17" s="435"/>
      <c r="D17" s="420"/>
      <c r="E17" s="420"/>
    </row>
    <row r="111" spans="7:7" ht="15">
      <c r="G111" s="398"/>
    </row>
  </sheetData>
  <mergeCells count="5">
    <mergeCell ref="A1:E1"/>
    <mergeCell ref="A2:E2"/>
    <mergeCell ref="B3:C3"/>
    <mergeCell ref="D3:E3"/>
    <mergeCell ref="A11:E12"/>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207F46-8B12-486F-B7E6-4A3630098E48}">
  <dimension ref="A1:T111"/>
  <sheetViews>
    <sheetView showGridLines="0" view="pageLayout" zoomScaleNormal="100" zoomScaleSheetLayoutView="96" workbookViewId="0">
      <selection activeCell="A2" sqref="A2:H2"/>
    </sheetView>
  </sheetViews>
  <sheetFormatPr defaultColWidth="9.140625" defaultRowHeight="12"/>
  <cols>
    <col min="1" max="1" width="28.85546875" style="414" customWidth="1"/>
    <col min="2" max="6" width="8.5703125" style="393" customWidth="1"/>
    <col min="7" max="7" width="11" style="393" bestFit="1" customWidth="1"/>
    <col min="8" max="8" width="12.5703125" style="393" customWidth="1"/>
    <col min="9" max="14" width="9.140625" style="393"/>
    <col min="15" max="15" width="10" style="393" bestFit="1" customWidth="1"/>
    <col min="16" max="16384" width="9.140625" style="393"/>
  </cols>
  <sheetData>
    <row r="1" spans="1:20" s="447" customFormat="1" ht="28.5" customHeight="1">
      <c r="A1" s="3068" t="s">
        <v>1958</v>
      </c>
      <c r="B1" s="3200"/>
      <c r="C1" s="3200"/>
      <c r="D1" s="3057"/>
      <c r="E1" s="3057"/>
      <c r="F1" s="3057"/>
      <c r="G1" s="3057"/>
      <c r="H1" s="3057"/>
    </row>
    <row r="2" spans="1:20" s="447" customFormat="1" ht="25.5" customHeight="1">
      <c r="A2" s="3201" t="s">
        <v>1959</v>
      </c>
      <c r="B2" s="3201"/>
      <c r="C2" s="3201"/>
      <c r="D2" s="3201"/>
      <c r="E2" s="3201"/>
      <c r="F2" s="3201"/>
      <c r="G2" s="3201"/>
      <c r="H2" s="3201"/>
    </row>
    <row r="3" spans="1:20" s="447" customFormat="1" ht="20.25" customHeight="1">
      <c r="A3" s="448" t="s">
        <v>59</v>
      </c>
      <c r="B3" s="449" t="s">
        <v>1960</v>
      </c>
      <c r="C3" s="450">
        <v>0</v>
      </c>
      <c r="D3" s="450" t="s">
        <v>1961</v>
      </c>
      <c r="E3" s="450" t="s">
        <v>1962</v>
      </c>
      <c r="F3" s="450" t="s">
        <v>1963</v>
      </c>
      <c r="G3" s="450" t="s">
        <v>1964</v>
      </c>
      <c r="H3" s="451" t="s">
        <v>1321</v>
      </c>
      <c r="I3" s="412"/>
    </row>
    <row r="4" spans="1:20" s="447" customFormat="1">
      <c r="A4" s="452" t="s">
        <v>1913</v>
      </c>
      <c r="B4" s="408"/>
      <c r="C4" s="408"/>
    </row>
    <row r="5" spans="1:20" ht="14.25" customHeight="1">
      <c r="A5" s="418" t="s">
        <v>1965</v>
      </c>
      <c r="B5" s="453">
        <v>7158</v>
      </c>
      <c r="C5" s="453">
        <v>396</v>
      </c>
      <c r="D5" s="454">
        <v>2954</v>
      </c>
      <c r="E5" s="454">
        <v>2170</v>
      </c>
      <c r="F5" s="454">
        <v>1973</v>
      </c>
      <c r="G5" s="454">
        <v>970</v>
      </c>
      <c r="H5" s="454">
        <v>15622</v>
      </c>
    </row>
    <row r="6" spans="1:20" ht="14.25" customHeight="1">
      <c r="B6" s="411"/>
      <c r="C6" s="411"/>
    </row>
    <row r="7" spans="1:20" ht="14.25" customHeight="1">
      <c r="A7" s="2754" t="s">
        <v>1914</v>
      </c>
      <c r="B7" s="411"/>
      <c r="C7" s="411"/>
    </row>
    <row r="8" spans="1:20" ht="14.25" customHeight="1">
      <c r="A8" s="455" t="s">
        <v>1965</v>
      </c>
      <c r="B8" s="456">
        <v>7059</v>
      </c>
      <c r="C8" s="456">
        <v>1426</v>
      </c>
      <c r="D8" s="456">
        <v>2827</v>
      </c>
      <c r="E8" s="456">
        <v>2228</v>
      </c>
      <c r="F8" s="456">
        <v>2170</v>
      </c>
      <c r="G8" s="456">
        <v>889</v>
      </c>
      <c r="H8" s="456">
        <v>16599</v>
      </c>
      <c r="N8" s="457"/>
      <c r="O8" s="458"/>
      <c r="P8" s="457"/>
      <c r="Q8" s="457"/>
      <c r="R8" s="457"/>
      <c r="S8" s="458"/>
      <c r="T8" s="457"/>
    </row>
    <row r="9" spans="1:20">
      <c r="A9" s="3189"/>
      <c r="B9" s="3189"/>
      <c r="C9" s="3189"/>
      <c r="D9" s="3189"/>
      <c r="E9" s="3189"/>
      <c r="F9" s="3189"/>
      <c r="G9" s="3189"/>
      <c r="H9" s="3189"/>
    </row>
    <row r="10" spans="1:20">
      <c r="A10" s="3189"/>
      <c r="B10" s="3189"/>
      <c r="C10" s="3189"/>
      <c r="D10" s="3189"/>
      <c r="E10" s="3189"/>
      <c r="F10" s="3189"/>
      <c r="G10" s="3189"/>
      <c r="H10" s="3189"/>
    </row>
    <row r="12" spans="1:20">
      <c r="N12" s="459"/>
      <c r="O12" s="459"/>
      <c r="P12" s="459"/>
      <c r="Q12" s="459"/>
      <c r="R12" s="459"/>
      <c r="T12" s="459"/>
    </row>
    <row r="13" spans="1:20">
      <c r="E13" s="420"/>
      <c r="F13" s="421"/>
    </row>
    <row r="15" spans="1:20" ht="15">
      <c r="D15" s="2757"/>
      <c r="E15" s="460"/>
    </row>
    <row r="16" spans="1:20">
      <c r="D16" s="2757"/>
    </row>
    <row r="111" spans="7:7" ht="15">
      <c r="G111" s="398"/>
    </row>
  </sheetData>
  <mergeCells count="3">
    <mergeCell ref="A1:H1"/>
    <mergeCell ref="A2:H2"/>
    <mergeCell ref="A9:H10"/>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CF1FF4-1983-4A3F-8E8C-67FF173A904A}">
  <dimension ref="A1:M111"/>
  <sheetViews>
    <sheetView showGridLines="0" view="pageLayout" zoomScaleNormal="100" zoomScaleSheetLayoutView="106" workbookViewId="0">
      <selection activeCell="A2" sqref="A2:E2"/>
    </sheetView>
  </sheetViews>
  <sheetFormatPr defaultColWidth="9.140625" defaultRowHeight="12"/>
  <cols>
    <col min="1" max="1" width="31.85546875" style="414" customWidth="1"/>
    <col min="2" max="5" width="15.7109375" style="393" customWidth="1"/>
    <col min="6" max="16384" width="9.140625" style="393"/>
  </cols>
  <sheetData>
    <row r="1" spans="1:13" ht="15">
      <c r="A1" s="3068" t="s">
        <v>1966</v>
      </c>
      <c r="B1" s="3200"/>
      <c r="C1" s="3200"/>
      <c r="D1" s="3057"/>
      <c r="E1" s="3057"/>
    </row>
    <row r="2" spans="1:13" ht="18" customHeight="1">
      <c r="A2" s="2911" t="s">
        <v>1967</v>
      </c>
      <c r="B2" s="3202"/>
      <c r="C2" s="3202"/>
      <c r="D2" s="3203"/>
      <c r="E2" s="3203"/>
    </row>
    <row r="3" spans="1:13" ht="22.5" customHeight="1">
      <c r="A3" s="2752"/>
      <c r="B3" s="3204" t="s">
        <v>1968</v>
      </c>
      <c r="C3" s="3205"/>
      <c r="D3" s="3204" t="s">
        <v>1969</v>
      </c>
      <c r="E3" s="3205"/>
    </row>
    <row r="4" spans="1:13">
      <c r="A4" s="424" t="s">
        <v>59</v>
      </c>
      <c r="B4" s="461" t="s">
        <v>1913</v>
      </c>
      <c r="C4" s="462" t="s">
        <v>1914</v>
      </c>
      <c r="D4" s="461" t="s">
        <v>1913</v>
      </c>
      <c r="E4" s="462" t="s">
        <v>1914</v>
      </c>
      <c r="J4" s="434"/>
      <c r="K4" s="434"/>
      <c r="L4" s="434"/>
      <c r="M4" s="434"/>
    </row>
    <row r="5" spans="1:13" ht="14.25" customHeight="1">
      <c r="B5" s="463"/>
      <c r="C5" s="463"/>
      <c r="D5" s="464"/>
      <c r="E5" s="464"/>
      <c r="J5" s="434"/>
      <c r="K5" s="434"/>
      <c r="L5" s="434"/>
      <c r="M5" s="434"/>
    </row>
    <row r="6" spans="1:13" ht="14.25" customHeight="1">
      <c r="A6" s="414" t="s">
        <v>650</v>
      </c>
      <c r="B6" s="463">
        <v>477</v>
      </c>
      <c r="C6" s="463">
        <v>423</v>
      </c>
      <c r="D6" s="464">
        <v>0.105</v>
      </c>
      <c r="E6" s="464">
        <v>8.7999999999999995E-2</v>
      </c>
      <c r="J6" s="434"/>
      <c r="K6" s="434"/>
      <c r="L6" s="434"/>
      <c r="M6" s="434"/>
    </row>
    <row r="7" spans="1:13" ht="14.25" customHeight="1">
      <c r="A7" s="414" t="s">
        <v>651</v>
      </c>
      <c r="B7" s="463">
        <v>1157</v>
      </c>
      <c r="C7" s="463">
        <v>1146</v>
      </c>
      <c r="D7" s="464">
        <v>0.48499999999999999</v>
      </c>
      <c r="E7" s="464">
        <v>0.499</v>
      </c>
    </row>
    <row r="8" spans="1:13" ht="14.25" customHeight="1">
      <c r="A8" s="415" t="s">
        <v>649</v>
      </c>
      <c r="B8" s="415">
        <v>888</v>
      </c>
      <c r="C8" s="415">
        <v>940</v>
      </c>
      <c r="D8" s="464">
        <v>0.42499999999999999</v>
      </c>
      <c r="E8" s="464">
        <v>0.47499999999999998</v>
      </c>
    </row>
    <row r="9" spans="1:13" ht="14.25" customHeight="1">
      <c r="A9" s="2123" t="s">
        <v>51</v>
      </c>
      <c r="B9" s="2127">
        <v>2523</v>
      </c>
      <c r="C9" s="2129">
        <v>2509</v>
      </c>
      <c r="D9" s="2128">
        <v>0.28000000000000003</v>
      </c>
      <c r="E9" s="2130">
        <v>0.27700000000000002</v>
      </c>
    </row>
    <row r="10" spans="1:13" ht="14.25" customHeight="1">
      <c r="A10" s="445"/>
      <c r="B10" s="465"/>
      <c r="C10" s="465"/>
      <c r="D10" s="466" t="s">
        <v>1970</v>
      </c>
      <c r="E10" s="466"/>
    </row>
    <row r="11" spans="1:13">
      <c r="A11" s="3206"/>
      <c r="B11" s="3206"/>
      <c r="C11" s="3206"/>
      <c r="D11" s="3206"/>
      <c r="E11" s="3206"/>
    </row>
    <row r="12" spans="1:13">
      <c r="A12" s="3206"/>
      <c r="B12" s="3206"/>
      <c r="C12" s="3206"/>
      <c r="D12" s="3206"/>
      <c r="E12" s="3206"/>
    </row>
    <row r="14" spans="1:13">
      <c r="C14" s="420"/>
      <c r="D14" s="420"/>
      <c r="E14" s="421"/>
    </row>
    <row r="15" spans="1:13">
      <c r="C15" s="420"/>
      <c r="D15" s="420"/>
      <c r="E15" s="421"/>
    </row>
    <row r="16" spans="1:13" ht="15">
      <c r="C16" s="435"/>
      <c r="D16" s="423"/>
      <c r="E16" s="420"/>
    </row>
    <row r="17" spans="3:5">
      <c r="C17" s="435"/>
      <c r="D17" s="420"/>
      <c r="E17" s="420"/>
    </row>
    <row r="111" spans="7:7" ht="15">
      <c r="G111" s="398"/>
    </row>
  </sheetData>
  <mergeCells count="5">
    <mergeCell ref="A1:E1"/>
    <mergeCell ref="A2:E2"/>
    <mergeCell ref="B3:C3"/>
    <mergeCell ref="D3:E3"/>
    <mergeCell ref="A11:E12"/>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2CDD96-B308-4BE0-9E62-674276191480}">
  <dimension ref="A1:G111"/>
  <sheetViews>
    <sheetView showGridLines="0" view="pageLayout" zoomScaleNormal="100" zoomScaleSheetLayoutView="98" workbookViewId="0">
      <selection activeCell="A2" sqref="A2"/>
    </sheetView>
  </sheetViews>
  <sheetFormatPr defaultColWidth="9.140625" defaultRowHeight="12"/>
  <cols>
    <col min="1" max="1" width="35" style="414" customWidth="1"/>
    <col min="2" max="4" width="15.7109375" style="393" customWidth="1"/>
    <col min="5" max="5" width="14.28515625" style="393" customWidth="1"/>
    <col min="6" max="16384" width="9.140625" style="393"/>
  </cols>
  <sheetData>
    <row r="1" spans="1:6" ht="24" customHeight="1">
      <c r="A1" s="3068" t="s">
        <v>1971</v>
      </c>
      <c r="B1" s="3200"/>
      <c r="C1" s="3200"/>
      <c r="D1" s="3057"/>
      <c r="E1" s="3057"/>
    </row>
    <row r="2" spans="1:6">
      <c r="A2" s="404" t="s">
        <v>59</v>
      </c>
      <c r="B2" s="2749"/>
      <c r="C2" s="467"/>
      <c r="D2" s="468" t="s">
        <v>1913</v>
      </c>
      <c r="E2" s="469" t="s">
        <v>1914</v>
      </c>
    </row>
    <row r="3" spans="1:6" ht="14.25" customHeight="1">
      <c r="A3" s="470" t="s">
        <v>1972</v>
      </c>
      <c r="B3" s="471"/>
      <c r="C3" s="471"/>
      <c r="D3" s="472">
        <v>1968</v>
      </c>
      <c r="E3" s="472">
        <v>1673</v>
      </c>
      <c r="F3" s="412"/>
    </row>
    <row r="4" spans="1:6" ht="14.25" customHeight="1">
      <c r="A4" s="470" t="s">
        <v>1973</v>
      </c>
      <c r="B4" s="471"/>
      <c r="C4" s="471"/>
      <c r="D4" s="472">
        <v>3020</v>
      </c>
      <c r="E4" s="472">
        <v>2682</v>
      </c>
      <c r="F4" s="412"/>
    </row>
    <row r="5" spans="1:6" ht="14.25" customHeight="1">
      <c r="A5" s="470" t="s">
        <v>1974</v>
      </c>
      <c r="B5" s="471"/>
      <c r="C5" s="471"/>
      <c r="D5" s="472">
        <v>1052</v>
      </c>
      <c r="E5" s="419">
        <v>1010</v>
      </c>
      <c r="F5" s="412"/>
    </row>
    <row r="6" spans="1:6" ht="14.25" customHeight="1">
      <c r="A6" s="473" t="s">
        <v>1975</v>
      </c>
      <c r="B6" s="473"/>
      <c r="C6" s="473"/>
      <c r="D6" s="474">
        <v>1.53</v>
      </c>
      <c r="E6" s="474">
        <v>1.6</v>
      </c>
      <c r="F6" s="412"/>
    </row>
    <row r="7" spans="1:6" ht="14.25" customHeight="1">
      <c r="A7" s="415"/>
      <c r="B7" s="415"/>
      <c r="C7" s="415"/>
      <c r="E7" s="475"/>
    </row>
    <row r="8" spans="1:6" ht="14.25" customHeight="1">
      <c r="A8" s="3207"/>
      <c r="B8" s="3207"/>
      <c r="C8" s="3207"/>
      <c r="D8" s="3207"/>
      <c r="E8" s="3207"/>
    </row>
    <row r="9" spans="1:6" ht="12" customHeight="1">
      <c r="A9" s="3207"/>
      <c r="B9" s="3207"/>
      <c r="C9" s="3207"/>
      <c r="D9" s="3207"/>
      <c r="E9" s="3207"/>
    </row>
    <row r="10" spans="1:6">
      <c r="A10" s="3207"/>
      <c r="B10" s="3207"/>
      <c r="C10" s="3207"/>
      <c r="D10" s="3207"/>
      <c r="E10" s="3207"/>
    </row>
    <row r="12" spans="1:6">
      <c r="C12" s="420"/>
      <c r="D12" s="420"/>
      <c r="E12" s="421"/>
    </row>
    <row r="13" spans="1:6">
      <c r="C13" s="420"/>
      <c r="D13" s="420"/>
      <c r="E13" s="421"/>
    </row>
    <row r="14" spans="1:6" ht="15">
      <c r="C14" s="435"/>
      <c r="D14" s="423"/>
      <c r="E14" s="420"/>
    </row>
    <row r="15" spans="1:6">
      <c r="C15" s="435"/>
      <c r="D15" s="420"/>
      <c r="E15" s="420"/>
    </row>
    <row r="16" spans="1:6">
      <c r="C16" s="439"/>
      <c r="D16" s="420"/>
      <c r="E16" s="420"/>
    </row>
    <row r="24" s="414" customFormat="1" ht="12.75" customHeight="1"/>
    <row r="111" spans="7:7" ht="15">
      <c r="G111" s="398"/>
    </row>
  </sheetData>
  <mergeCells count="3">
    <mergeCell ref="A1:E1"/>
    <mergeCell ref="A8:E8"/>
    <mergeCell ref="A9:E10"/>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6DB3C-D124-4186-B728-14E028BAB19F}">
  <dimension ref="A1:G111"/>
  <sheetViews>
    <sheetView showGridLines="0" view="pageLayout" zoomScaleNormal="100" workbookViewId="0">
      <selection activeCell="A2" sqref="A2"/>
    </sheetView>
  </sheetViews>
  <sheetFormatPr defaultColWidth="9.140625" defaultRowHeight="12"/>
  <cols>
    <col min="1" max="1" width="35" style="414" customWidth="1"/>
    <col min="2" max="2" width="13.28515625" style="393" customWidth="1"/>
    <col min="3" max="5" width="15.7109375" style="393" customWidth="1"/>
    <col min="6" max="16384" width="9.140625" style="393"/>
  </cols>
  <sheetData>
    <row r="1" spans="1:6">
      <c r="A1" s="3068" t="s">
        <v>1976</v>
      </c>
      <c r="B1" s="3208"/>
      <c r="C1" s="3208"/>
      <c r="D1" s="3209"/>
      <c r="E1" s="3209"/>
    </row>
    <row r="2" spans="1:6">
      <c r="A2" s="2755"/>
      <c r="B2" s="2755"/>
      <c r="C2" s="2755"/>
      <c r="D2" s="2756"/>
      <c r="E2" s="2756"/>
    </row>
    <row r="3" spans="1:6">
      <c r="A3" s="424" t="s">
        <v>59</v>
      </c>
      <c r="B3" s="2749"/>
      <c r="C3" s="467"/>
      <c r="D3" s="468" t="s">
        <v>1913</v>
      </c>
      <c r="E3" s="469" t="s">
        <v>1914</v>
      </c>
      <c r="F3" s="412"/>
    </row>
    <row r="4" spans="1:6" ht="14.25" customHeight="1">
      <c r="A4" s="414" t="s">
        <v>1975</v>
      </c>
      <c r="B4" s="476"/>
      <c r="C4" s="476"/>
      <c r="D4" s="475">
        <v>1.53</v>
      </c>
      <c r="E4" s="475">
        <v>1.6</v>
      </c>
      <c r="F4" s="412"/>
    </row>
    <row r="5" spans="1:6" ht="14.25" customHeight="1">
      <c r="A5" s="414" t="s">
        <v>1977</v>
      </c>
      <c r="B5" s="476"/>
      <c r="C5" s="476"/>
      <c r="D5" s="477">
        <v>1.53</v>
      </c>
      <c r="E5" s="475">
        <v>1.65</v>
      </c>
      <c r="F5" s="412"/>
    </row>
    <row r="6" spans="1:6" ht="14.25" customHeight="1">
      <c r="A6" s="414" t="s">
        <v>1978</v>
      </c>
      <c r="B6" s="476"/>
      <c r="C6" s="476"/>
      <c r="D6" s="477">
        <v>1.57</v>
      </c>
      <c r="E6" s="475">
        <v>1.6</v>
      </c>
      <c r="F6" s="412"/>
    </row>
    <row r="7" spans="1:6" ht="14.25" customHeight="1">
      <c r="A7" s="415" t="s">
        <v>1979</v>
      </c>
      <c r="B7" s="415"/>
      <c r="C7" s="415"/>
      <c r="D7" s="477">
        <v>1.52</v>
      </c>
      <c r="E7" s="475">
        <v>1.68</v>
      </c>
      <c r="F7" s="412"/>
    </row>
    <row r="8" spans="1:6" ht="14.25" customHeight="1">
      <c r="A8" s="415"/>
      <c r="B8" s="415"/>
      <c r="C8" s="415"/>
      <c r="E8" s="475"/>
    </row>
    <row r="9" spans="1:6">
      <c r="A9" s="3210"/>
      <c r="B9" s="3210"/>
      <c r="C9" s="3210"/>
      <c r="D9" s="3210"/>
      <c r="E9" s="3210"/>
    </row>
    <row r="10" spans="1:6">
      <c r="A10" s="3210"/>
      <c r="B10" s="3210"/>
      <c r="C10" s="3210"/>
      <c r="D10" s="3210"/>
      <c r="E10" s="3210"/>
    </row>
    <row r="12" spans="1:6">
      <c r="A12" s="3210"/>
      <c r="B12" s="3210"/>
      <c r="C12" s="3210"/>
      <c r="D12" s="3210"/>
      <c r="E12" s="3210"/>
    </row>
    <row r="13" spans="1:6">
      <c r="A13" s="3210"/>
      <c r="B13" s="3210"/>
      <c r="C13" s="3210"/>
      <c r="D13" s="3210"/>
      <c r="E13" s="3210"/>
    </row>
    <row r="16" spans="1:6">
      <c r="C16" s="420"/>
      <c r="D16" s="420"/>
      <c r="E16" s="421"/>
      <c r="F16" s="420"/>
    </row>
    <row r="17" spans="3:6">
      <c r="C17" s="420"/>
      <c r="D17" s="420"/>
      <c r="E17" s="421"/>
      <c r="F17" s="420"/>
    </row>
    <row r="18" spans="3:6" ht="15">
      <c r="C18" s="435"/>
      <c r="D18" s="423"/>
      <c r="E18" s="420"/>
      <c r="F18" s="420"/>
    </row>
    <row r="19" spans="3:6">
      <c r="C19" s="435"/>
      <c r="D19" s="420"/>
      <c r="E19" s="420"/>
      <c r="F19" s="420"/>
    </row>
    <row r="20" spans="3:6">
      <c r="C20" s="439"/>
      <c r="D20" s="420"/>
      <c r="E20" s="420"/>
      <c r="F20" s="420"/>
    </row>
    <row r="111" spans="7:7" ht="15">
      <c r="G111" s="398"/>
    </row>
  </sheetData>
  <mergeCells count="3">
    <mergeCell ref="A1:E1"/>
    <mergeCell ref="A9:E10"/>
    <mergeCell ref="A12:E13"/>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10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FF714E-5EC9-463D-89FE-0255502B7C4D}">
  <dimension ref="A1:AK111"/>
  <sheetViews>
    <sheetView showGridLines="0" view="pageBreakPreview" zoomScale="90" zoomScaleNormal="100" zoomScaleSheetLayoutView="90" zoomScalePageLayoutView="98" workbookViewId="0">
      <selection activeCell="Q25" sqref="Q25"/>
    </sheetView>
  </sheetViews>
  <sheetFormatPr defaultColWidth="9.140625" defaultRowHeight="12"/>
  <cols>
    <col min="1" max="1" width="27" style="393" customWidth="1"/>
    <col min="2" max="2" width="7.42578125" style="393" customWidth="1"/>
    <col min="3" max="10" width="5.5703125" style="393" customWidth="1"/>
    <col min="11" max="11" width="12.5703125" style="393" customWidth="1"/>
    <col min="12" max="12" width="8.42578125" style="393" customWidth="1"/>
    <col min="13" max="13" width="5.5703125" style="393" customWidth="1"/>
    <col min="14" max="14" width="8.140625" style="393" customWidth="1"/>
    <col min="15" max="16" width="9.140625" style="393" bestFit="1" customWidth="1"/>
    <col min="17" max="17" width="21.5703125" style="2553" customWidth="1"/>
    <col min="18" max="29" width="9.140625" style="2553" bestFit="1" customWidth="1"/>
    <col min="30" max="30" width="11.140625" style="2553" customWidth="1"/>
    <col min="31" max="32" width="9.140625" style="393" bestFit="1" customWidth="1"/>
    <col min="33" max="16384" width="9.140625" style="393"/>
  </cols>
  <sheetData>
    <row r="1" spans="1:30" ht="32.25" customHeight="1">
      <c r="A1" s="3211" t="s">
        <v>1980</v>
      </c>
      <c r="B1" s="3212"/>
      <c r="C1" s="3212"/>
      <c r="D1" s="3212"/>
      <c r="E1" s="3212"/>
      <c r="F1" s="3212"/>
      <c r="G1" s="3212"/>
      <c r="H1" s="3212"/>
      <c r="I1" s="3212"/>
      <c r="J1" s="3212"/>
      <c r="K1" s="3212"/>
      <c r="L1" s="3212"/>
      <c r="M1" s="3212"/>
      <c r="N1" s="3212"/>
      <c r="O1" s="3212"/>
      <c r="P1" s="3212"/>
    </row>
    <row r="2" spans="1:30" ht="24">
      <c r="P2" s="478"/>
      <c r="Q2" s="2554" t="s">
        <v>1981</v>
      </c>
      <c r="R2" s="2555" t="s">
        <v>1982</v>
      </c>
      <c r="S2" s="2553" t="s">
        <v>1983</v>
      </c>
      <c r="T2" s="2553" t="s">
        <v>1984</v>
      </c>
      <c r="U2" s="2553" t="s">
        <v>1985</v>
      </c>
      <c r="V2" s="2553" t="s">
        <v>1986</v>
      </c>
      <c r="W2" s="2553" t="s">
        <v>1987</v>
      </c>
      <c r="X2" s="2553" t="s">
        <v>1988</v>
      </c>
      <c r="Y2" s="2553" t="s">
        <v>1989</v>
      </c>
      <c r="Z2" s="2553" t="s">
        <v>1990</v>
      </c>
      <c r="AA2" s="2553" t="s">
        <v>1991</v>
      </c>
      <c r="AB2" s="2553" t="s">
        <v>1992</v>
      </c>
      <c r="AC2" s="2553" t="s">
        <v>1993</v>
      </c>
      <c r="AD2" s="2555" t="s">
        <v>1994</v>
      </c>
    </row>
    <row r="3" spans="1:30">
      <c r="P3" s="478" t="s">
        <v>167</v>
      </c>
      <c r="Q3" s="2553" t="s">
        <v>1995</v>
      </c>
      <c r="R3" s="2556">
        <v>8.7999999999999995E-2</v>
      </c>
      <c r="S3" s="2557">
        <v>7.1999999999999995E-2</v>
      </c>
      <c r="T3" s="2557">
        <v>7.3999999999999996E-2</v>
      </c>
      <c r="U3" s="2557">
        <v>6.8000000000000005E-2</v>
      </c>
      <c r="V3" s="2557">
        <v>7.3999999999999996E-2</v>
      </c>
      <c r="W3" s="2557">
        <v>7.3999999999999996E-2</v>
      </c>
      <c r="X3" s="2557">
        <v>7.8E-2</v>
      </c>
      <c r="Y3" s="2557">
        <v>8.1000000000000003E-2</v>
      </c>
      <c r="Z3" s="2557">
        <v>8.5000000000000006E-2</v>
      </c>
      <c r="AA3" s="2557">
        <v>8.5999999999999993E-2</v>
      </c>
      <c r="AB3" s="2557">
        <v>8.2000000000000003E-2</v>
      </c>
      <c r="AC3" s="2557">
        <v>9.6000000000000002E-2</v>
      </c>
      <c r="AD3" s="2558">
        <v>0.105</v>
      </c>
    </row>
    <row r="4" spans="1:30">
      <c r="P4" s="478"/>
      <c r="Q4" s="2553" t="s">
        <v>1996</v>
      </c>
      <c r="R4" s="2556">
        <v>0.47499999999999998</v>
      </c>
      <c r="S4" s="2557">
        <v>0.52500000000000002</v>
      </c>
      <c r="T4" s="2557">
        <v>0.53900000000000003</v>
      </c>
      <c r="U4" s="2557">
        <v>0.34499999999999997</v>
      </c>
      <c r="V4" s="2557">
        <v>0.34699999999999998</v>
      </c>
      <c r="W4" s="2557">
        <v>0.36299999999999999</v>
      </c>
      <c r="X4" s="2557">
        <v>0.38100000000000001</v>
      </c>
      <c r="Y4" s="2557">
        <v>0.38500000000000001</v>
      </c>
      <c r="Z4" s="2557">
        <v>0.41699999999999998</v>
      </c>
      <c r="AA4" s="2557">
        <v>0.40100000000000002</v>
      </c>
      <c r="AB4" s="2557">
        <v>0.38100000000000001</v>
      </c>
      <c r="AC4" s="2557">
        <v>0.42299999999999999</v>
      </c>
      <c r="AD4" s="2558">
        <v>0.42499999999999999</v>
      </c>
    </row>
    <row r="5" spans="1:30">
      <c r="P5" s="478"/>
      <c r="Q5" s="2553" t="s">
        <v>1846</v>
      </c>
      <c r="R5" s="2556">
        <v>0.499</v>
      </c>
      <c r="S5" s="2557">
        <v>0.44800000000000001</v>
      </c>
      <c r="T5" s="2557">
        <v>0.46600000000000003</v>
      </c>
      <c r="U5" s="2557">
        <v>0.36399999999999999</v>
      </c>
      <c r="V5" s="2557">
        <v>0.39</v>
      </c>
      <c r="W5" s="2557">
        <v>0.39300000000000002</v>
      </c>
      <c r="X5" s="2557">
        <v>0.40400000000000003</v>
      </c>
      <c r="Y5" s="2557">
        <v>0.41699999999999998</v>
      </c>
      <c r="Z5" s="2557">
        <v>0.44800000000000001</v>
      </c>
      <c r="AA5" s="2557">
        <v>0.44600000000000001</v>
      </c>
      <c r="AB5" s="2557">
        <v>0.41499999999999998</v>
      </c>
      <c r="AC5" s="2557">
        <v>0.47399999999999998</v>
      </c>
      <c r="AD5" s="2558">
        <v>0.48499999999999999</v>
      </c>
    </row>
    <row r="6" spans="1:30">
      <c r="P6" s="478"/>
    </row>
    <row r="7" spans="1:30">
      <c r="P7" s="478"/>
    </row>
    <row r="8" spans="1:30">
      <c r="P8" s="478"/>
    </row>
    <row r="9" spans="1:30">
      <c r="P9" s="478"/>
    </row>
    <row r="10" spans="1:30">
      <c r="P10" s="478"/>
    </row>
    <row r="11" spans="1:30">
      <c r="P11" s="478"/>
    </row>
    <row r="12" spans="1:30">
      <c r="P12" s="478"/>
    </row>
    <row r="13" spans="1:30">
      <c r="P13" s="478"/>
    </row>
    <row r="14" spans="1:30">
      <c r="P14" s="478"/>
    </row>
    <row r="15" spans="1:30">
      <c r="P15" s="478"/>
    </row>
    <row r="16" spans="1:30">
      <c r="P16" s="478"/>
    </row>
    <row r="17" spans="7:37">
      <c r="P17" s="478"/>
    </row>
    <row r="23" spans="7:37">
      <c r="G23" s="393" t="s">
        <v>1997</v>
      </c>
      <c r="K23" s="420" t="s">
        <v>1998</v>
      </c>
      <c r="L23" s="421" t="s">
        <v>1999</v>
      </c>
    </row>
    <row r="24" spans="7:37">
      <c r="G24" s="393" t="s">
        <v>2000</v>
      </c>
      <c r="K24" s="479"/>
    </row>
    <row r="25" spans="7:37" ht="24.75">
      <c r="G25" s="2757" t="s">
        <v>2001</v>
      </c>
      <c r="H25" s="460"/>
    </row>
    <row r="26" spans="7:37">
      <c r="G26" s="2757" t="s">
        <v>2002</v>
      </c>
    </row>
    <row r="27" spans="7:37">
      <c r="AH27" s="434"/>
      <c r="AI27" s="434"/>
      <c r="AJ27" s="434"/>
      <c r="AK27" s="434"/>
    </row>
    <row r="28" spans="7:37">
      <c r="AH28" s="434"/>
      <c r="AI28" s="434"/>
      <c r="AJ28" s="434"/>
      <c r="AK28" s="434"/>
    </row>
    <row r="29" spans="7:37">
      <c r="AH29" s="434"/>
      <c r="AI29" s="434"/>
      <c r="AJ29" s="434"/>
      <c r="AK29" s="434"/>
    </row>
    <row r="111" spans="7:7" ht="15">
      <c r="G111" s="398"/>
    </row>
  </sheetData>
  <mergeCells count="1">
    <mergeCell ref="A1:P1"/>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drawing r:id="rId3"/>
  <legacyDrawing r:id="rId4"/>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C4CEDF-8E5E-47C7-8798-2D0B04EFBBEB}">
  <sheetPr>
    <tabColor theme="5" tint="0.39997558519241921"/>
  </sheetPr>
  <dimension ref="A1"/>
  <sheetViews>
    <sheetView workbookViewId="0">
      <selection activeCell="I27" sqref="I27"/>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10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1944CE-314E-43CB-A105-3DC97503740F}">
  <dimension ref="A1:R35"/>
  <sheetViews>
    <sheetView showGridLines="0" tabSelected="1" showWhiteSpace="0" view="pageBreakPreview" zoomScaleNormal="100" zoomScaleSheetLayoutView="100" zoomScalePageLayoutView="115" workbookViewId="0">
      <selection activeCell="X7" sqref="X7"/>
    </sheetView>
  </sheetViews>
  <sheetFormatPr defaultColWidth="9.140625" defaultRowHeight="15"/>
  <cols>
    <col min="1" max="1" width="2.140625" style="787" customWidth="1"/>
    <col min="2" max="2" width="12.42578125" style="2145" customWidth="1"/>
    <col min="3" max="3" width="4" style="787" customWidth="1"/>
    <col min="4" max="4" width="5.42578125" style="787" customWidth="1"/>
    <col min="5" max="5" width="6" style="787" customWidth="1"/>
    <col min="6" max="6" width="5.85546875" style="787" customWidth="1"/>
    <col min="7" max="7" width="4.42578125" style="787" customWidth="1"/>
    <col min="8" max="9" width="5.85546875" style="787" customWidth="1"/>
    <col min="10" max="10" width="4.42578125" style="787" customWidth="1"/>
    <col min="11" max="11" width="3.85546875" style="787" customWidth="1"/>
    <col min="12" max="13" width="6.7109375" style="787" customWidth="1"/>
    <col min="14" max="14" width="3.42578125" style="787" customWidth="1"/>
    <col min="15" max="15" width="4.85546875" style="787" customWidth="1"/>
    <col min="16" max="16" width="5.85546875" style="787" customWidth="1"/>
    <col min="17" max="17" width="6.5703125" style="787" customWidth="1"/>
    <col min="18" max="18" width="5.85546875" style="976" customWidth="1"/>
    <col min="19" max="16384" width="9.140625" style="976"/>
  </cols>
  <sheetData>
    <row r="1" spans="1:18">
      <c r="B1" s="2131" t="s">
        <v>2003</v>
      </c>
    </row>
    <row r="2" spans="1:18">
      <c r="A2" s="2132"/>
      <c r="B2" s="2133"/>
      <c r="C2" s="2132"/>
      <c r="D2" s="2132"/>
      <c r="E2" s="2132"/>
      <c r="F2" s="2132"/>
      <c r="G2" s="2132"/>
      <c r="H2" s="2132"/>
      <c r="I2" s="2132"/>
      <c r="J2" s="2132"/>
      <c r="K2" s="2132"/>
      <c r="L2" s="2132"/>
      <c r="M2" s="2132"/>
      <c r="N2" s="2132"/>
      <c r="O2" s="2132"/>
      <c r="P2" s="2132"/>
      <c r="Q2" s="2132"/>
      <c r="R2" s="717"/>
    </row>
    <row r="3" spans="1:18">
      <c r="A3" s="2134"/>
      <c r="B3" s="2135"/>
      <c r="C3" s="2136" t="s">
        <v>204</v>
      </c>
      <c r="D3" s="2136" t="s">
        <v>205</v>
      </c>
      <c r="E3" s="2136" t="s">
        <v>239</v>
      </c>
      <c r="F3" s="2136" t="s">
        <v>240</v>
      </c>
      <c r="G3" s="2136" t="s">
        <v>241</v>
      </c>
      <c r="H3" s="2136" t="s">
        <v>242</v>
      </c>
      <c r="I3" s="2136" t="s">
        <v>243</v>
      </c>
      <c r="J3" s="2136" t="s">
        <v>244</v>
      </c>
      <c r="K3" s="2136" t="s">
        <v>245</v>
      </c>
      <c r="L3" s="2136" t="s">
        <v>246</v>
      </c>
      <c r="M3" s="2136" t="s">
        <v>733</v>
      </c>
      <c r="N3" s="2136" t="s">
        <v>734</v>
      </c>
      <c r="O3" s="2136" t="s">
        <v>759</v>
      </c>
      <c r="P3" s="2136" t="s">
        <v>760</v>
      </c>
      <c r="Q3" s="2136" t="s">
        <v>761</v>
      </c>
      <c r="R3" s="2137"/>
    </row>
    <row r="4" spans="1:18" ht="24.75">
      <c r="A4" s="3224" t="s">
        <v>2004</v>
      </c>
      <c r="B4" s="3224"/>
      <c r="C4" s="3226" t="s">
        <v>2005</v>
      </c>
      <c r="D4" s="3226"/>
      <c r="E4" s="3226"/>
      <c r="F4" s="3226"/>
      <c r="G4" s="3226"/>
      <c r="H4" s="3226"/>
      <c r="I4" s="3226"/>
      <c r="J4" s="3226" t="s">
        <v>2006</v>
      </c>
      <c r="K4" s="3226"/>
      <c r="L4" s="3226"/>
      <c r="M4" s="3226"/>
      <c r="N4" s="3226"/>
      <c r="O4" s="3226"/>
      <c r="P4" s="3226"/>
      <c r="Q4" s="2759" t="s">
        <v>2007</v>
      </c>
      <c r="R4" s="2137"/>
    </row>
    <row r="5" spans="1:18">
      <c r="A5" s="3224"/>
      <c r="B5" s="3224"/>
      <c r="C5" s="3227"/>
      <c r="D5" s="3233" t="s">
        <v>2008</v>
      </c>
      <c r="E5" s="3233"/>
      <c r="F5" s="3233"/>
      <c r="G5" s="3233" t="s">
        <v>2009</v>
      </c>
      <c r="H5" s="3233"/>
      <c r="I5" s="3233"/>
      <c r="J5" s="3229"/>
      <c r="K5" s="3233" t="s">
        <v>2008</v>
      </c>
      <c r="L5" s="3233"/>
      <c r="M5" s="3233"/>
      <c r="N5" s="3233" t="s">
        <v>2009</v>
      </c>
      <c r="O5" s="3233"/>
      <c r="P5" s="3233"/>
      <c r="Q5" s="3229" t="s">
        <v>2010</v>
      </c>
      <c r="R5" s="2138"/>
    </row>
    <row r="6" spans="1:18">
      <c r="A6" s="3224"/>
      <c r="B6" s="3224"/>
      <c r="C6" s="3227"/>
      <c r="D6" s="3231"/>
      <c r="E6" s="3220" t="s">
        <v>2011</v>
      </c>
      <c r="F6" s="3220" t="s">
        <v>2012</v>
      </c>
      <c r="G6" s="3229"/>
      <c r="H6" s="3220" t="s">
        <v>2011</v>
      </c>
      <c r="I6" s="3220" t="s">
        <v>2013</v>
      </c>
      <c r="J6" s="3229"/>
      <c r="K6" s="3229"/>
      <c r="L6" s="3220" t="s">
        <v>2011</v>
      </c>
      <c r="M6" s="3220" t="s">
        <v>2012</v>
      </c>
      <c r="N6" s="3229"/>
      <c r="O6" s="3220" t="s">
        <v>2011</v>
      </c>
      <c r="P6" s="3220" t="s">
        <v>2013</v>
      </c>
      <c r="Q6" s="3229"/>
      <c r="R6" s="2138"/>
    </row>
    <row r="7" spans="1:18" ht="162" customHeight="1">
      <c r="A7" s="3225"/>
      <c r="B7" s="3225"/>
      <c r="C7" s="3228"/>
      <c r="D7" s="3232"/>
      <c r="E7" s="3221"/>
      <c r="F7" s="3221"/>
      <c r="G7" s="3230"/>
      <c r="H7" s="3221"/>
      <c r="I7" s="3221"/>
      <c r="J7" s="3230"/>
      <c r="K7" s="3230"/>
      <c r="L7" s="3221"/>
      <c r="M7" s="3221"/>
      <c r="N7" s="3230"/>
      <c r="O7" s="3221"/>
      <c r="P7" s="3221"/>
      <c r="Q7" s="3230"/>
      <c r="R7" s="2138"/>
    </row>
    <row r="8" spans="1:18" ht="42" customHeight="1">
      <c r="A8" s="2139">
        <v>1</v>
      </c>
      <c r="B8" s="2140" t="s">
        <v>2014</v>
      </c>
      <c r="C8" s="2141">
        <v>7320.1023699999678</v>
      </c>
      <c r="D8" s="2142">
        <v>7308.932359999968</v>
      </c>
      <c r="E8" s="2142">
        <v>0</v>
      </c>
      <c r="F8" s="2142">
        <v>123.71412000000019</v>
      </c>
      <c r="G8" s="2142">
        <v>11.170010000000003</v>
      </c>
      <c r="H8" s="2142">
        <v>0</v>
      </c>
      <c r="I8" s="2142">
        <v>0</v>
      </c>
      <c r="J8" s="2142">
        <v>-2.2871599999998096</v>
      </c>
      <c r="K8" s="2142">
        <v>-1.7831699999998096</v>
      </c>
      <c r="L8" s="2142">
        <v>0</v>
      </c>
      <c r="M8" s="2142">
        <v>-1.1743199999999967</v>
      </c>
      <c r="N8" s="2142">
        <v>-0.50398999999999972</v>
      </c>
      <c r="O8" s="2142">
        <v>0</v>
      </c>
      <c r="P8" s="2142">
        <v>0</v>
      </c>
      <c r="Q8" s="2143">
        <v>1.0689299999999999</v>
      </c>
      <c r="R8" s="2144"/>
    </row>
    <row r="9" spans="1:18" ht="18">
      <c r="A9" s="2139">
        <v>2</v>
      </c>
      <c r="B9" s="2140" t="s">
        <v>2015</v>
      </c>
      <c r="C9" s="2141">
        <v>7320.1023699999678</v>
      </c>
      <c r="D9" s="2142">
        <v>7308.932359999968</v>
      </c>
      <c r="E9" s="2142">
        <v>0</v>
      </c>
      <c r="F9" s="2142">
        <v>123.71412000000019</v>
      </c>
      <c r="G9" s="2142">
        <v>11.170010000000003</v>
      </c>
      <c r="H9" s="2142">
        <v>0</v>
      </c>
      <c r="I9" s="2142">
        <v>0</v>
      </c>
      <c r="J9" s="2142">
        <v>-2.2871599999998096</v>
      </c>
      <c r="K9" s="2142">
        <v>-1.7831699999998096</v>
      </c>
      <c r="L9" s="2142">
        <v>0</v>
      </c>
      <c r="M9" s="2142">
        <v>-1.1743199999999967</v>
      </c>
      <c r="N9" s="2142">
        <v>-0.50398999999999972</v>
      </c>
      <c r="O9" s="2142">
        <v>0</v>
      </c>
      <c r="P9" s="2142">
        <v>0</v>
      </c>
      <c r="Q9" s="2143">
        <v>1.0689299999999999</v>
      </c>
      <c r="R9" s="2145"/>
    </row>
    <row r="10" spans="1:18" ht="45">
      <c r="A10" s="2146">
        <v>3</v>
      </c>
      <c r="B10" s="2149" t="s">
        <v>2016</v>
      </c>
      <c r="C10" s="2141">
        <v>7320.1023699999678</v>
      </c>
      <c r="D10" s="2142">
        <v>7308.932359999968</v>
      </c>
      <c r="E10" s="2142">
        <v>0</v>
      </c>
      <c r="F10" s="2142">
        <v>123.71412000000019</v>
      </c>
      <c r="G10" s="2142">
        <v>11.170010000000003</v>
      </c>
      <c r="H10" s="2142">
        <v>0</v>
      </c>
      <c r="I10" s="2142">
        <v>0</v>
      </c>
      <c r="J10" s="2142">
        <v>-2.2871599999998096</v>
      </c>
      <c r="K10" s="2142">
        <v>-1.7831699999998096</v>
      </c>
      <c r="L10" s="2142">
        <v>0</v>
      </c>
      <c r="M10" s="2142">
        <v>-1.1743199999999967</v>
      </c>
      <c r="N10" s="2142">
        <v>-0.50398999999999972</v>
      </c>
      <c r="O10" s="2142">
        <v>0</v>
      </c>
      <c r="P10" s="2142">
        <v>0</v>
      </c>
      <c r="Q10" s="2143">
        <v>1.0689299999999999</v>
      </c>
      <c r="R10" s="2145"/>
    </row>
    <row r="11" spans="1:18" ht="27">
      <c r="A11" s="2139">
        <v>4</v>
      </c>
      <c r="B11" s="2140" t="s">
        <v>2017</v>
      </c>
      <c r="C11" s="2141">
        <v>0</v>
      </c>
      <c r="D11" s="2141">
        <v>0</v>
      </c>
      <c r="E11" s="2141">
        <v>0</v>
      </c>
      <c r="F11" s="2141">
        <v>0</v>
      </c>
      <c r="G11" s="2141">
        <v>0</v>
      </c>
      <c r="H11" s="2141">
        <v>0</v>
      </c>
      <c r="I11" s="2141">
        <v>0</v>
      </c>
      <c r="J11" s="2141">
        <v>0</v>
      </c>
      <c r="K11" s="2141">
        <v>0</v>
      </c>
      <c r="L11" s="2141">
        <v>0</v>
      </c>
      <c r="M11" s="2141">
        <v>0</v>
      </c>
      <c r="N11" s="2141">
        <v>0</v>
      </c>
      <c r="O11" s="2141">
        <v>0</v>
      </c>
      <c r="P11" s="2141">
        <v>0</v>
      </c>
      <c r="Q11" s="2143">
        <v>0</v>
      </c>
      <c r="R11" s="2145"/>
    </row>
    <row r="12" spans="1:18" ht="27">
      <c r="A12" s="2146">
        <v>5</v>
      </c>
      <c r="B12" s="2149" t="s">
        <v>2018</v>
      </c>
      <c r="C12" s="2141">
        <v>0</v>
      </c>
      <c r="D12" s="2141">
        <v>0</v>
      </c>
      <c r="E12" s="2141">
        <v>0</v>
      </c>
      <c r="F12" s="2141">
        <v>0</v>
      </c>
      <c r="G12" s="2141">
        <v>0</v>
      </c>
      <c r="H12" s="2141">
        <v>0</v>
      </c>
      <c r="I12" s="2141">
        <v>0</v>
      </c>
      <c r="J12" s="2141">
        <v>0</v>
      </c>
      <c r="K12" s="2141">
        <v>0</v>
      </c>
      <c r="L12" s="2141">
        <v>0</v>
      </c>
      <c r="M12" s="2141">
        <v>0</v>
      </c>
      <c r="N12" s="2141">
        <v>0</v>
      </c>
      <c r="O12" s="2141">
        <v>0</v>
      </c>
      <c r="P12" s="2141">
        <v>0</v>
      </c>
      <c r="Q12" s="2143">
        <v>0</v>
      </c>
      <c r="R12" s="2145"/>
    </row>
    <row r="13" spans="1:18" ht="45">
      <c r="A13" s="2146">
        <v>6</v>
      </c>
      <c r="B13" s="2149" t="s">
        <v>2019</v>
      </c>
      <c r="C13" s="2141">
        <v>0</v>
      </c>
      <c r="D13" s="2141">
        <v>0</v>
      </c>
      <c r="E13" s="2141">
        <v>0</v>
      </c>
      <c r="F13" s="2141">
        <v>0</v>
      </c>
      <c r="G13" s="2141">
        <v>0</v>
      </c>
      <c r="H13" s="2141">
        <v>0</v>
      </c>
      <c r="I13" s="2141">
        <v>0</v>
      </c>
      <c r="J13" s="2141">
        <v>0</v>
      </c>
      <c r="K13" s="2141">
        <v>0</v>
      </c>
      <c r="L13" s="2141">
        <v>0</v>
      </c>
      <c r="M13" s="2141">
        <v>0</v>
      </c>
      <c r="N13" s="2141">
        <v>0</v>
      </c>
      <c r="O13" s="2141">
        <v>0</v>
      </c>
      <c r="P13" s="2141">
        <v>0</v>
      </c>
      <c r="Q13" s="2143">
        <v>0</v>
      </c>
      <c r="R13" s="2145"/>
    </row>
    <row r="14" spans="1:18" ht="50.25" customHeight="1">
      <c r="C14" s="2145"/>
      <c r="D14" s="2145"/>
      <c r="E14" s="2145"/>
      <c r="F14" s="2145"/>
      <c r="G14" s="2145"/>
      <c r="H14" s="2145"/>
      <c r="I14" s="2145"/>
      <c r="J14" s="2145"/>
      <c r="K14" s="2145"/>
      <c r="L14" s="2145"/>
      <c r="M14" s="2145"/>
      <c r="N14" s="2145"/>
      <c r="O14" s="2145"/>
      <c r="P14" s="2145"/>
      <c r="Q14" s="2145"/>
      <c r="R14" s="2145"/>
    </row>
    <row r="21" spans="1:17" ht="47.25" customHeight="1"/>
    <row r="22" spans="1:17" ht="9.75" customHeight="1"/>
    <row r="23" spans="1:17">
      <c r="A23" s="2147"/>
      <c r="B23" s="2148"/>
      <c r="C23" s="2563"/>
      <c r="D23" s="2563"/>
      <c r="E23" s="2563"/>
      <c r="F23" s="2563"/>
      <c r="G23" s="2563"/>
      <c r="H23" s="2563"/>
      <c r="I23" s="2563"/>
      <c r="J23" s="2563"/>
      <c r="K23" s="2563"/>
      <c r="L23" s="2563"/>
      <c r="M23" s="2563"/>
      <c r="N23" s="2563"/>
      <c r="O23" s="2563"/>
      <c r="P23" s="2563"/>
      <c r="Q23" s="2563"/>
    </row>
    <row r="24" spans="1:17" ht="24.75">
      <c r="A24" s="3222" t="s">
        <v>2020</v>
      </c>
      <c r="B24" s="3222"/>
      <c r="C24" s="3214" t="s">
        <v>2005</v>
      </c>
      <c r="D24" s="3214"/>
      <c r="E24" s="3214"/>
      <c r="F24" s="3214"/>
      <c r="G24" s="3214"/>
      <c r="H24" s="3214"/>
      <c r="I24" s="3214"/>
      <c r="J24" s="3214" t="s">
        <v>2006</v>
      </c>
      <c r="K24" s="3214"/>
      <c r="L24" s="3214"/>
      <c r="M24" s="3214"/>
      <c r="N24" s="3214"/>
      <c r="O24" s="3214"/>
      <c r="P24" s="3214"/>
      <c r="Q24" s="2758" t="s">
        <v>2007</v>
      </c>
    </row>
    <row r="25" spans="1:17" ht="15" customHeight="1">
      <c r="A25" s="3222"/>
      <c r="B25" s="3222"/>
      <c r="C25" s="3215"/>
      <c r="D25" s="3219" t="s">
        <v>2008</v>
      </c>
      <c r="E25" s="3219"/>
      <c r="F25" s="3219"/>
      <c r="G25" s="3219" t="s">
        <v>2009</v>
      </c>
      <c r="H25" s="3219"/>
      <c r="I25" s="3219"/>
      <c r="J25" s="3213"/>
      <c r="K25" s="3219" t="s">
        <v>2008</v>
      </c>
      <c r="L25" s="3219"/>
      <c r="M25" s="3219"/>
      <c r="N25" s="3219" t="s">
        <v>2009</v>
      </c>
      <c r="O25" s="3219"/>
      <c r="P25" s="3219"/>
      <c r="Q25" s="3213" t="s">
        <v>2010</v>
      </c>
    </row>
    <row r="26" spans="1:17" ht="15" customHeight="1">
      <c r="A26" s="3222"/>
      <c r="B26" s="3222"/>
      <c r="C26" s="3215"/>
      <c r="D26" s="3215"/>
      <c r="E26" s="3217" t="s">
        <v>2011</v>
      </c>
      <c r="F26" s="3217" t="s">
        <v>2012</v>
      </c>
      <c r="G26" s="3213"/>
      <c r="H26" s="3217" t="s">
        <v>2011</v>
      </c>
      <c r="I26" s="3217" t="s">
        <v>2013</v>
      </c>
      <c r="J26" s="3213"/>
      <c r="K26" s="3213"/>
      <c r="L26" s="3217" t="s">
        <v>2011</v>
      </c>
      <c r="M26" s="3217" t="s">
        <v>2012</v>
      </c>
      <c r="N26" s="3213"/>
      <c r="O26" s="3217" t="s">
        <v>2011</v>
      </c>
      <c r="P26" s="3217" t="s">
        <v>2013</v>
      </c>
      <c r="Q26" s="3213"/>
    </row>
    <row r="27" spans="1:17" ht="138.75" customHeight="1">
      <c r="A27" s="3223"/>
      <c r="B27" s="3223"/>
      <c r="C27" s="3216"/>
      <c r="D27" s="3216"/>
      <c r="E27" s="3218"/>
      <c r="F27" s="3218"/>
      <c r="G27" s="3214"/>
      <c r="H27" s="3218"/>
      <c r="I27" s="3218"/>
      <c r="J27" s="3214"/>
      <c r="K27" s="3214"/>
      <c r="L27" s="3218"/>
      <c r="M27" s="3218"/>
      <c r="N27" s="3214"/>
      <c r="O27" s="3218"/>
      <c r="P27" s="3218"/>
      <c r="Q27" s="3214"/>
    </row>
    <row r="28" spans="1:17" ht="27">
      <c r="A28" s="2139">
        <v>1</v>
      </c>
      <c r="B28" s="2140" t="s">
        <v>2014</v>
      </c>
      <c r="C28" s="2141">
        <v>5887.7682600000871</v>
      </c>
      <c r="D28" s="2142">
        <v>5877.6671800000877</v>
      </c>
      <c r="E28" s="2142">
        <v>0</v>
      </c>
      <c r="F28" s="2142">
        <v>107.27505000000005</v>
      </c>
      <c r="G28" s="2142">
        <v>10.101080000000003</v>
      </c>
      <c r="H28" s="2142">
        <v>0</v>
      </c>
      <c r="I28" s="2142">
        <v>1.9122000000000001</v>
      </c>
      <c r="J28" s="2142">
        <v>-1.3278799999999151</v>
      </c>
      <c r="K28" s="2142">
        <v>-1.2273599999999152</v>
      </c>
      <c r="L28" s="2142">
        <v>0</v>
      </c>
      <c r="M28" s="2142">
        <v>-0.67008999999999896</v>
      </c>
      <c r="N28" s="2142">
        <v>-0.10052000000000004</v>
      </c>
      <c r="O28" s="2142">
        <v>0</v>
      </c>
      <c r="P28" s="2142">
        <v>-5.7599999999999986E-3</v>
      </c>
      <c r="Q28" s="2143">
        <v>10.101080000000003</v>
      </c>
    </row>
    <row r="29" spans="1:17" ht="18">
      <c r="A29" s="2139">
        <v>2</v>
      </c>
      <c r="B29" s="2140" t="s">
        <v>2015</v>
      </c>
      <c r="C29" s="2141">
        <v>5887.7682600000871</v>
      </c>
      <c r="D29" s="2142">
        <v>5877.6671800000877</v>
      </c>
      <c r="E29" s="2142">
        <v>0</v>
      </c>
      <c r="F29" s="2142">
        <v>107.27505000000005</v>
      </c>
      <c r="G29" s="2142">
        <v>10.101080000000003</v>
      </c>
      <c r="H29" s="2142">
        <v>0</v>
      </c>
      <c r="I29" s="2142">
        <v>1.9122000000000001</v>
      </c>
      <c r="J29" s="2142">
        <v>-1.3278799999999151</v>
      </c>
      <c r="K29" s="2142">
        <v>-1.2273599999999152</v>
      </c>
      <c r="L29" s="2142">
        <v>0</v>
      </c>
      <c r="M29" s="2142">
        <v>-0.67008999999999896</v>
      </c>
      <c r="N29" s="2142">
        <v>-0.10052000000000004</v>
      </c>
      <c r="O29" s="2142">
        <v>0</v>
      </c>
      <c r="P29" s="2142">
        <v>-5.7599999999999986E-3</v>
      </c>
      <c r="Q29" s="2143">
        <v>10.101080000000003</v>
      </c>
    </row>
    <row r="30" spans="1:17" ht="45">
      <c r="A30" s="2146">
        <v>3</v>
      </c>
      <c r="B30" s="2149" t="s">
        <v>2016</v>
      </c>
      <c r="C30" s="2141">
        <v>5887.7682600000871</v>
      </c>
      <c r="D30" s="2142">
        <v>5877.6671800000877</v>
      </c>
      <c r="E30" s="2142">
        <v>0</v>
      </c>
      <c r="F30" s="2142">
        <v>107.27505000000005</v>
      </c>
      <c r="G30" s="2142">
        <v>10.101080000000003</v>
      </c>
      <c r="H30" s="2142">
        <v>0</v>
      </c>
      <c r="I30" s="2142">
        <v>1.9122000000000001</v>
      </c>
      <c r="J30" s="2142">
        <v>-1.3278799999999151</v>
      </c>
      <c r="K30" s="2142">
        <v>-1.2273599999999152</v>
      </c>
      <c r="L30" s="2142">
        <v>0</v>
      </c>
      <c r="M30" s="2142">
        <v>-0.67008999999999896</v>
      </c>
      <c r="N30" s="2142">
        <v>-0.10052000000000004</v>
      </c>
      <c r="O30" s="2142">
        <v>0</v>
      </c>
      <c r="P30" s="2142">
        <v>-5.7599999999999986E-3</v>
      </c>
      <c r="Q30" s="2143">
        <v>10.101080000000003</v>
      </c>
    </row>
    <row r="31" spans="1:17" ht="27">
      <c r="A31" s="2139">
        <v>4</v>
      </c>
      <c r="B31" s="2140" t="s">
        <v>2017</v>
      </c>
      <c r="C31" s="2141">
        <v>0</v>
      </c>
      <c r="D31" s="2141">
        <v>0</v>
      </c>
      <c r="E31" s="2141">
        <v>0</v>
      </c>
      <c r="F31" s="2141">
        <v>0</v>
      </c>
      <c r="G31" s="2141">
        <v>0</v>
      </c>
      <c r="H31" s="2141">
        <v>0</v>
      </c>
      <c r="I31" s="2141">
        <v>0</v>
      </c>
      <c r="J31" s="2141">
        <v>0</v>
      </c>
      <c r="K31" s="2141">
        <v>0</v>
      </c>
      <c r="L31" s="2141">
        <v>0</v>
      </c>
      <c r="M31" s="2141">
        <v>0</v>
      </c>
      <c r="N31" s="2141">
        <v>0</v>
      </c>
      <c r="O31" s="2141">
        <v>0</v>
      </c>
      <c r="P31" s="2141">
        <v>0</v>
      </c>
      <c r="Q31" s="2143">
        <v>0</v>
      </c>
    </row>
    <row r="32" spans="1:17" ht="27">
      <c r="A32" s="2146">
        <v>5</v>
      </c>
      <c r="B32" s="2149" t="s">
        <v>2018</v>
      </c>
      <c r="C32" s="2141">
        <v>0</v>
      </c>
      <c r="D32" s="2141">
        <v>0</v>
      </c>
      <c r="E32" s="2141">
        <v>0</v>
      </c>
      <c r="F32" s="2141">
        <v>0</v>
      </c>
      <c r="G32" s="2141">
        <v>0</v>
      </c>
      <c r="H32" s="2141">
        <v>0</v>
      </c>
      <c r="I32" s="2141">
        <v>0</v>
      </c>
      <c r="J32" s="2141">
        <v>0</v>
      </c>
      <c r="K32" s="2141">
        <v>0</v>
      </c>
      <c r="L32" s="2141">
        <v>0</v>
      </c>
      <c r="M32" s="2141">
        <v>0</v>
      </c>
      <c r="N32" s="2141">
        <v>0</v>
      </c>
      <c r="O32" s="2141">
        <v>0</v>
      </c>
      <c r="P32" s="2141">
        <v>0</v>
      </c>
      <c r="Q32" s="2143">
        <v>0</v>
      </c>
    </row>
    <row r="33" spans="1:17" ht="45">
      <c r="A33" s="2146">
        <v>6</v>
      </c>
      <c r="B33" s="2149" t="s">
        <v>2019</v>
      </c>
      <c r="C33" s="2141">
        <v>0</v>
      </c>
      <c r="D33" s="2141">
        <v>0</v>
      </c>
      <c r="E33" s="2141">
        <v>0</v>
      </c>
      <c r="F33" s="2141">
        <v>0</v>
      </c>
      <c r="G33" s="2141">
        <v>0</v>
      </c>
      <c r="H33" s="2141">
        <v>0</v>
      </c>
      <c r="I33" s="2141">
        <v>0</v>
      </c>
      <c r="J33" s="2141">
        <v>0</v>
      </c>
      <c r="K33" s="2141">
        <v>0</v>
      </c>
      <c r="L33" s="2141">
        <v>0</v>
      </c>
      <c r="M33" s="2141">
        <v>0</v>
      </c>
      <c r="N33" s="2141">
        <v>0</v>
      </c>
      <c r="O33" s="2141">
        <v>0</v>
      </c>
      <c r="P33" s="2141">
        <v>0</v>
      </c>
      <c r="Q33" s="2143">
        <v>0</v>
      </c>
    </row>
    <row r="35" spans="1:17">
      <c r="B35" s="2145" t="s">
        <v>2021</v>
      </c>
    </row>
  </sheetData>
  <mergeCells count="44">
    <mergeCell ref="Q5:Q7"/>
    <mergeCell ref="D6:D7"/>
    <mergeCell ref="E6:E7"/>
    <mergeCell ref="F6:F7"/>
    <mergeCell ref="G6:G7"/>
    <mergeCell ref="H6:H7"/>
    <mergeCell ref="I6:I7"/>
    <mergeCell ref="K6:K7"/>
    <mergeCell ref="L6:L7"/>
    <mergeCell ref="M6:M7"/>
    <mergeCell ref="D5:F5"/>
    <mergeCell ref="G5:I5"/>
    <mergeCell ref="J5:J7"/>
    <mergeCell ref="K5:M5"/>
    <mergeCell ref="N5:P5"/>
    <mergeCell ref="N6:N7"/>
    <mergeCell ref="O6:O7"/>
    <mergeCell ref="P6:P7"/>
    <mergeCell ref="A24:B27"/>
    <mergeCell ref="C24:I24"/>
    <mergeCell ref="J24:P24"/>
    <mergeCell ref="C25:C27"/>
    <mergeCell ref="D25:F25"/>
    <mergeCell ref="G25:I25"/>
    <mergeCell ref="J25:J27"/>
    <mergeCell ref="K25:M25"/>
    <mergeCell ref="A4:B7"/>
    <mergeCell ref="C4:I4"/>
    <mergeCell ref="J4:P4"/>
    <mergeCell ref="C5:C7"/>
    <mergeCell ref="Q25:Q27"/>
    <mergeCell ref="D26:D27"/>
    <mergeCell ref="E26:E27"/>
    <mergeCell ref="F26:F27"/>
    <mergeCell ref="G26:G27"/>
    <mergeCell ref="H26:H27"/>
    <mergeCell ref="I26:I27"/>
    <mergeCell ref="K26:K27"/>
    <mergeCell ref="L26:L27"/>
    <mergeCell ref="M26:M27"/>
    <mergeCell ref="N26:N27"/>
    <mergeCell ref="O26:O27"/>
    <mergeCell ref="P26:P27"/>
    <mergeCell ref="N25:P25"/>
  </mergeCells>
  <pageMargins left="0.36458333333333331" right="0.7" top="0.75" bottom="0.75" header="0.3" footer="0.3"/>
  <pageSetup paperSize="9" scale="97" orientation="portrait" r:id="rId1"/>
  <headerFooter>
    <oddHeader xml:space="preserve">&amp;L      </oddHeader>
    <oddFooter>&amp;C&amp;1#&amp;"Calibri"&amp;10&amp;K000000Confidential</oddFooter>
  </headerFooter>
  <customProperties>
    <customPr name="_pios_id" r:id="rId2"/>
  </customProperties>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804B25-1F4F-484F-8699-909E556C57ED}">
  <dimension ref="A1:L111"/>
  <sheetViews>
    <sheetView showGridLines="0" showWhiteSpace="0" view="pageLayout" zoomScaleNormal="100" zoomScaleSheetLayoutView="80" workbookViewId="0">
      <selection sqref="A1:G1"/>
    </sheetView>
  </sheetViews>
  <sheetFormatPr defaultColWidth="0" defaultRowHeight="12"/>
  <cols>
    <col min="1" max="1" width="30.7109375" style="772" customWidth="1"/>
    <col min="2" max="6" width="9.5703125" style="772" customWidth="1"/>
    <col min="7" max="7" width="13.28515625" style="743" customWidth="1"/>
    <col min="8" max="11" width="10.28515625" style="743" hidden="1" customWidth="1"/>
    <col min="12" max="12" width="14.42578125" style="743" hidden="1" customWidth="1"/>
    <col min="13" max="16384" width="9.140625" style="743" hidden="1"/>
  </cols>
  <sheetData>
    <row r="1" spans="1:7" s="797" customFormat="1" ht="155.25" customHeight="1">
      <c r="A1" s="2806" t="s">
        <v>183</v>
      </c>
      <c r="B1" s="2806"/>
      <c r="C1" s="2806"/>
      <c r="D1" s="2806"/>
      <c r="E1" s="2807"/>
      <c r="F1" s="2807"/>
      <c r="G1" s="2807"/>
    </row>
    <row r="2" spans="1:7" s="797" customFormat="1" ht="14.45" customHeight="1">
      <c r="A2" s="876" t="s">
        <v>59</v>
      </c>
      <c r="B2" s="780"/>
      <c r="C2" s="780"/>
      <c r="D2" s="780"/>
      <c r="E2" s="780"/>
      <c r="F2" s="780"/>
      <c r="G2" s="780" t="s">
        <v>94</v>
      </c>
    </row>
    <row r="3" spans="1:7" s="797" customFormat="1">
      <c r="A3" s="2232" t="s">
        <v>184</v>
      </c>
      <c r="B3" s="2233"/>
      <c r="C3" s="2234"/>
      <c r="D3" s="2234"/>
      <c r="E3" s="2234"/>
      <c r="F3" s="2234"/>
      <c r="G3" s="2235">
        <v>150214.77385590199</v>
      </c>
    </row>
    <row r="4" spans="1:7" s="797" customFormat="1">
      <c r="A4" s="877" t="s">
        <v>185</v>
      </c>
      <c r="B4" s="878"/>
      <c r="C4" s="806"/>
      <c r="D4" s="806"/>
      <c r="E4" s="806"/>
      <c r="F4" s="806"/>
      <c r="G4" s="807">
        <v>4278.6084624446903</v>
      </c>
    </row>
    <row r="5" spans="1:7" s="797" customFormat="1">
      <c r="A5" s="879" t="s">
        <v>186</v>
      </c>
      <c r="B5" s="880"/>
      <c r="C5" s="781"/>
      <c r="D5" s="781"/>
      <c r="E5" s="781"/>
      <c r="F5" s="781"/>
      <c r="G5" s="803">
        <v>1889.6332205750257</v>
      </c>
    </row>
    <row r="6" spans="1:7" s="797" customFormat="1">
      <c r="A6" s="879" t="s">
        <v>187</v>
      </c>
      <c r="B6" s="880"/>
      <c r="C6" s="781"/>
      <c r="D6" s="781"/>
      <c r="E6" s="781"/>
      <c r="F6" s="781"/>
      <c r="G6" s="803">
        <v>-3460.5772792424168</v>
      </c>
    </row>
    <row r="7" spans="1:7" s="797" customFormat="1">
      <c r="A7" s="879" t="s">
        <v>188</v>
      </c>
      <c r="B7" s="880"/>
      <c r="C7" s="781"/>
      <c r="D7" s="781"/>
      <c r="E7" s="781"/>
      <c r="F7" s="781"/>
      <c r="G7" s="803">
        <v>243.467045108885</v>
      </c>
    </row>
    <row r="8" spans="1:7" s="797" customFormat="1" ht="14.25">
      <c r="A8" s="879" t="s">
        <v>189</v>
      </c>
      <c r="B8" s="880"/>
      <c r="C8" s="781"/>
      <c r="D8" s="781"/>
      <c r="E8" s="781"/>
      <c r="F8" s="781"/>
      <c r="G8" s="803">
        <v>734.11059300663158</v>
      </c>
    </row>
    <row r="9" spans="1:7" s="797" customFormat="1">
      <c r="A9" s="879" t="s">
        <v>190</v>
      </c>
      <c r="B9" s="880"/>
      <c r="C9" s="781"/>
      <c r="D9" s="781"/>
      <c r="E9" s="781"/>
      <c r="F9" s="781"/>
      <c r="G9" s="803">
        <v>-1102.4786797439431</v>
      </c>
    </row>
    <row r="10" spans="1:7" s="797" customFormat="1">
      <c r="A10" s="879" t="s">
        <v>191</v>
      </c>
      <c r="B10" s="880"/>
      <c r="C10" s="781"/>
      <c r="D10" s="781"/>
      <c r="E10" s="781"/>
      <c r="F10" s="781"/>
      <c r="G10" s="803">
        <v>1640.3634660252656</v>
      </c>
    </row>
    <row r="11" spans="1:7" s="797" customFormat="1">
      <c r="A11" s="879" t="s">
        <v>192</v>
      </c>
      <c r="B11" s="880"/>
      <c r="C11" s="781"/>
      <c r="D11" s="781"/>
      <c r="E11" s="781"/>
      <c r="F11" s="781"/>
      <c r="G11" s="803">
        <v>0</v>
      </c>
    </row>
    <row r="12" spans="1:7" s="797" customFormat="1" ht="14.25">
      <c r="A12" s="879" t="s">
        <v>193</v>
      </c>
      <c r="B12" s="880"/>
      <c r="C12" s="809"/>
      <c r="D12" s="809"/>
      <c r="E12" s="809"/>
      <c r="F12" s="809"/>
      <c r="G12" s="810">
        <v>4334.090096715242</v>
      </c>
    </row>
    <row r="13" spans="1:7">
      <c r="A13" s="804" t="s">
        <v>194</v>
      </c>
      <c r="B13" s="878"/>
      <c r="C13" s="806"/>
      <c r="D13" s="806"/>
      <c r="E13" s="806"/>
      <c r="F13" s="806"/>
      <c r="G13" s="881">
        <v>1943.4819314599715</v>
      </c>
    </row>
    <row r="14" spans="1:7">
      <c r="A14" s="882" t="s">
        <v>188</v>
      </c>
      <c r="B14" s="882"/>
      <c r="C14" s="882"/>
      <c r="D14" s="882"/>
      <c r="E14" s="882"/>
      <c r="F14" s="882"/>
      <c r="G14" s="882">
        <v>-507.06</v>
      </c>
    </row>
    <row r="15" spans="1:7">
      <c r="A15" s="882" t="s">
        <v>195</v>
      </c>
      <c r="B15" s="882"/>
      <c r="C15" s="882"/>
      <c r="D15" s="882"/>
      <c r="E15" s="882"/>
      <c r="F15" s="882"/>
      <c r="G15" s="882"/>
    </row>
    <row r="16" spans="1:7">
      <c r="A16" s="882" t="s">
        <v>196</v>
      </c>
      <c r="B16" s="882"/>
      <c r="C16" s="882"/>
      <c r="D16" s="882"/>
      <c r="E16" s="882"/>
      <c r="F16" s="882"/>
      <c r="G16" s="882">
        <v>2450.5419314599717</v>
      </c>
    </row>
    <row r="17" spans="1:7">
      <c r="A17" s="804" t="s">
        <v>197</v>
      </c>
      <c r="B17" s="878"/>
      <c r="C17" s="806"/>
      <c r="D17" s="806"/>
      <c r="E17" s="806"/>
      <c r="F17" s="806"/>
      <c r="G17" s="881">
        <v>-996.81112500000006</v>
      </c>
    </row>
    <row r="18" spans="1:7">
      <c r="A18" s="882" t="s">
        <v>198</v>
      </c>
      <c r="B18" s="882"/>
      <c r="C18" s="882"/>
      <c r="D18" s="882"/>
      <c r="E18" s="882"/>
      <c r="F18" s="882"/>
      <c r="G18" s="882"/>
    </row>
    <row r="19" spans="1:7">
      <c r="A19" s="882" t="s">
        <v>199</v>
      </c>
      <c r="B19" s="882"/>
      <c r="C19" s="882"/>
      <c r="D19" s="882"/>
      <c r="E19" s="882"/>
      <c r="F19" s="882"/>
      <c r="G19" s="882">
        <v>-996.81112500000006</v>
      </c>
    </row>
    <row r="20" spans="1:7">
      <c r="A20" s="883" t="s">
        <v>200</v>
      </c>
      <c r="B20" s="884"/>
      <c r="C20" s="884"/>
      <c r="D20" s="884"/>
      <c r="E20" s="884"/>
      <c r="F20" s="884"/>
      <c r="G20" s="885">
        <v>155440.05312480664</v>
      </c>
    </row>
    <row r="21" spans="1:7" ht="90.75" customHeight="1">
      <c r="A21" s="2808" t="s">
        <v>201</v>
      </c>
      <c r="B21" s="2808"/>
      <c r="C21" s="2808"/>
      <c r="D21" s="2808"/>
      <c r="E21" s="2808"/>
      <c r="F21" s="2808"/>
      <c r="G21" s="2808"/>
    </row>
    <row r="23" spans="1:7">
      <c r="A23" s="815"/>
    </row>
    <row r="24" spans="1:7">
      <c r="A24" s="886"/>
    </row>
    <row r="25" spans="1:7">
      <c r="A25" s="886"/>
    </row>
    <row r="26" spans="1:7">
      <c r="A26" s="886"/>
    </row>
    <row r="111" spans="7:7" ht="15">
      <c r="G111" s="777"/>
    </row>
  </sheetData>
  <mergeCells count="2">
    <mergeCell ref="A1:G1"/>
    <mergeCell ref="A21:G21"/>
  </mergeCells>
  <pageMargins left="0.43307086614173229" right="0.23622047244094491" top="0.74803149606299213" bottom="0.74803149606299213" header="0.31496062992125984" footer="0.31496062992125984"/>
  <pageSetup paperSize="9" fitToHeight="0" orientation="portrait" r:id="rId1"/>
  <headerFooter>
    <oddFooter>&amp;C&amp;1#&amp;"Calibri"&amp;10&amp;K000000Confidential</oddFooter>
  </headerFooter>
  <colBreaks count="1" manualBreakCount="1">
    <brk id="11" max="1048575" man="1"/>
  </colBreaks>
  <customProperties>
    <customPr name="_pios_id" r:id="rId2"/>
  </customProperties>
</worksheet>
</file>

<file path=xl/worksheets/sheet1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333DCC-EF28-4020-B1F8-B249B2C3643A}">
  <dimension ref="A2:K54"/>
  <sheetViews>
    <sheetView showGridLines="0" showWhiteSpace="0" view="pageLayout" zoomScaleNormal="100" workbookViewId="0">
      <selection activeCell="O8" sqref="O8"/>
    </sheetView>
  </sheetViews>
  <sheetFormatPr defaultColWidth="9.140625" defaultRowHeight="12"/>
  <cols>
    <col min="1" max="1" width="3.140625" style="717" customWidth="1"/>
    <col min="2" max="2" width="9.5703125" style="717" customWidth="1"/>
    <col min="3" max="3" width="8" style="717" customWidth="1"/>
    <col min="4" max="4" width="6.140625" style="717" customWidth="1"/>
    <col min="5" max="5" width="9.140625" style="717"/>
    <col min="6" max="6" width="6.5703125" style="717" customWidth="1"/>
    <col min="7" max="16384" width="9.140625" style="717"/>
  </cols>
  <sheetData>
    <row r="2" spans="1:11" ht="22.5" customHeight="1">
      <c r="A2" s="3244" t="s">
        <v>2022</v>
      </c>
      <c r="B2" s="3244"/>
      <c r="C2" s="3244"/>
      <c r="D2" s="3244"/>
      <c r="E2" s="3244"/>
      <c r="F2" s="3244"/>
      <c r="G2" s="3244"/>
      <c r="H2" s="3244"/>
      <c r="I2" s="3244"/>
      <c r="J2" s="3244"/>
      <c r="K2" s="3244"/>
    </row>
    <row r="3" spans="1:11">
      <c r="A3" s="2150"/>
      <c r="B3" s="2150"/>
      <c r="C3" s="2151" t="s">
        <v>204</v>
      </c>
      <c r="D3" s="2151" t="s">
        <v>205</v>
      </c>
      <c r="E3" s="2151" t="s">
        <v>239</v>
      </c>
      <c r="F3" s="2151" t="s">
        <v>240</v>
      </c>
      <c r="G3" s="2151" t="s">
        <v>241</v>
      </c>
      <c r="H3" s="2151" t="s">
        <v>242</v>
      </c>
      <c r="I3" s="2151" t="s">
        <v>243</v>
      </c>
      <c r="J3" s="2151" t="s">
        <v>244</v>
      </c>
      <c r="K3" s="2151" t="s">
        <v>245</v>
      </c>
    </row>
    <row r="4" spans="1:11">
      <c r="A4" s="3245" t="s">
        <v>2023</v>
      </c>
      <c r="B4" s="3245"/>
      <c r="C4" s="3247" t="s">
        <v>498</v>
      </c>
      <c r="D4" s="3249" t="s">
        <v>2005</v>
      </c>
      <c r="E4" s="3249"/>
      <c r="F4" s="3249"/>
      <c r="G4" s="3249"/>
      <c r="H4" s="3249"/>
      <c r="I4" s="3249"/>
      <c r="J4" s="3249"/>
      <c r="K4" s="3249"/>
    </row>
    <row r="5" spans="1:11">
      <c r="A5" s="3245"/>
      <c r="B5" s="3245"/>
      <c r="C5" s="3247"/>
      <c r="D5" s="3250"/>
      <c r="E5" s="3252" t="s">
        <v>2024</v>
      </c>
      <c r="F5" s="3252" t="s">
        <v>2025</v>
      </c>
      <c r="G5" s="3249" t="s">
        <v>2026</v>
      </c>
      <c r="H5" s="3254"/>
      <c r="I5" s="3254"/>
      <c r="J5" s="3254"/>
      <c r="K5" s="3254"/>
    </row>
    <row r="6" spans="1:11">
      <c r="A6" s="3245"/>
      <c r="B6" s="3245"/>
      <c r="C6" s="3247"/>
      <c r="D6" s="3250"/>
      <c r="E6" s="3252"/>
      <c r="F6" s="3252"/>
      <c r="G6" s="3250" t="s">
        <v>2027</v>
      </c>
      <c r="H6" s="3252" t="s">
        <v>2028</v>
      </c>
      <c r="I6" s="3252" t="s">
        <v>2029</v>
      </c>
      <c r="J6" s="3252" t="s">
        <v>2030</v>
      </c>
      <c r="K6" s="3250" t="s">
        <v>2031</v>
      </c>
    </row>
    <row r="7" spans="1:11">
      <c r="A7" s="3245"/>
      <c r="B7" s="3245"/>
      <c r="C7" s="3247"/>
      <c r="D7" s="3250"/>
      <c r="E7" s="3252"/>
      <c r="F7" s="3252"/>
      <c r="G7" s="3250"/>
      <c r="H7" s="3250"/>
      <c r="I7" s="3250"/>
      <c r="J7" s="3250"/>
      <c r="K7" s="3250"/>
    </row>
    <row r="8" spans="1:11" ht="24" customHeight="1">
      <c r="A8" s="3246"/>
      <c r="B8" s="3246"/>
      <c r="C8" s="3248"/>
      <c r="D8" s="3251"/>
      <c r="E8" s="3253"/>
      <c r="F8" s="3253"/>
      <c r="G8" s="3251"/>
      <c r="H8" s="3251"/>
      <c r="I8" s="3251"/>
      <c r="J8" s="3251"/>
      <c r="K8" s="3251"/>
    </row>
    <row r="9" spans="1:11" ht="57" customHeight="1">
      <c r="A9" s="2139">
        <v>1</v>
      </c>
      <c r="B9" s="2152" t="s">
        <v>2032</v>
      </c>
      <c r="C9" s="2177">
        <v>43238</v>
      </c>
      <c r="D9" s="2153">
        <v>7320.102369999966</v>
      </c>
      <c r="E9" s="2777"/>
      <c r="F9" s="2777"/>
      <c r="G9" s="2777"/>
      <c r="H9" s="2777"/>
      <c r="I9" s="2777"/>
      <c r="J9" s="2777"/>
      <c r="K9" s="2777"/>
    </row>
    <row r="10" spans="1:11" ht="56.25">
      <c r="A10" s="2139">
        <v>2</v>
      </c>
      <c r="B10" s="2152" t="s">
        <v>2033</v>
      </c>
      <c r="C10" s="2177">
        <v>43238</v>
      </c>
      <c r="D10" s="2154">
        <v>7320.102369999966</v>
      </c>
      <c r="E10" s="2154">
        <v>7320.102369999966</v>
      </c>
      <c r="F10" s="2154">
        <v>0</v>
      </c>
      <c r="G10" s="2154">
        <v>0</v>
      </c>
      <c r="H10" s="2154">
        <v>0</v>
      </c>
      <c r="I10" s="2154">
        <v>7320.102369999966</v>
      </c>
      <c r="J10" s="2154">
        <v>0</v>
      </c>
      <c r="K10" s="2154">
        <v>0</v>
      </c>
    </row>
    <row r="11" spans="1:11" ht="22.5">
      <c r="A11" s="2139">
        <v>3</v>
      </c>
      <c r="B11" s="2152" t="s">
        <v>2015</v>
      </c>
      <c r="C11" s="2778"/>
      <c r="D11" s="2154">
        <v>7320.102369999966</v>
      </c>
      <c r="E11" s="2154">
        <v>7320.102369999966</v>
      </c>
      <c r="F11" s="2154">
        <v>0</v>
      </c>
      <c r="G11" s="2154">
        <v>0</v>
      </c>
      <c r="H11" s="2154">
        <v>0</v>
      </c>
      <c r="I11" s="2154">
        <v>7320.102369999966</v>
      </c>
      <c r="J11" s="2154">
        <v>0</v>
      </c>
      <c r="K11" s="2154">
        <v>0</v>
      </c>
    </row>
    <row r="12" spans="1:11" ht="67.5">
      <c r="A12" s="2146">
        <v>4</v>
      </c>
      <c r="B12" s="2152" t="s">
        <v>2034</v>
      </c>
      <c r="C12" s="2778"/>
      <c r="D12" s="2154">
        <v>7320.102369999966</v>
      </c>
      <c r="E12" s="2154">
        <v>7320.102369999966</v>
      </c>
      <c r="F12" s="2154">
        <v>0</v>
      </c>
      <c r="G12" s="2154">
        <v>0</v>
      </c>
      <c r="H12" s="2154">
        <v>0</v>
      </c>
      <c r="I12" s="2154">
        <v>7320.102369999966</v>
      </c>
      <c r="J12" s="2154">
        <v>0</v>
      </c>
      <c r="K12" s="2154">
        <v>0</v>
      </c>
    </row>
    <row r="13" spans="1:11" ht="56.25">
      <c r="A13" s="2139">
        <v>5</v>
      </c>
      <c r="B13" s="2152" t="s">
        <v>2017</v>
      </c>
      <c r="C13" s="2778"/>
      <c r="D13" s="2154">
        <v>0</v>
      </c>
      <c r="E13" s="2154">
        <v>0</v>
      </c>
      <c r="F13" s="2154">
        <v>0</v>
      </c>
      <c r="G13" s="2154">
        <v>0</v>
      </c>
      <c r="H13" s="2154">
        <v>0</v>
      </c>
      <c r="I13" s="2154">
        <v>0</v>
      </c>
      <c r="J13" s="2154">
        <v>0</v>
      </c>
      <c r="K13" s="2154">
        <v>0</v>
      </c>
    </row>
    <row r="14" spans="1:11" ht="56.25">
      <c r="A14" s="2146">
        <v>6</v>
      </c>
      <c r="B14" s="2152" t="s">
        <v>2035</v>
      </c>
      <c r="C14" s="2778"/>
      <c r="D14" s="2154">
        <v>0</v>
      </c>
      <c r="E14" s="2154">
        <v>0</v>
      </c>
      <c r="F14" s="2154">
        <v>0</v>
      </c>
      <c r="G14" s="2154">
        <v>0</v>
      </c>
      <c r="H14" s="2154">
        <v>0</v>
      </c>
      <c r="I14" s="2154">
        <v>0</v>
      </c>
      <c r="J14" s="2154">
        <v>0</v>
      </c>
      <c r="K14" s="2154">
        <v>0</v>
      </c>
    </row>
    <row r="15" spans="1:11" ht="67.5">
      <c r="A15" s="2146">
        <v>7</v>
      </c>
      <c r="B15" s="2152" t="s">
        <v>2036</v>
      </c>
      <c r="C15" s="2778"/>
      <c r="D15" s="2154">
        <v>0</v>
      </c>
      <c r="E15" s="2154">
        <v>0</v>
      </c>
      <c r="F15" s="2154">
        <v>0</v>
      </c>
      <c r="G15" s="2154">
        <v>0</v>
      </c>
      <c r="H15" s="2154">
        <v>0</v>
      </c>
      <c r="I15" s="2154">
        <v>0</v>
      </c>
      <c r="J15" s="2154">
        <v>0</v>
      </c>
      <c r="K15" s="2154">
        <v>0</v>
      </c>
    </row>
    <row r="40" spans="1:11">
      <c r="A40" s="2155"/>
      <c r="B40" s="2155"/>
      <c r="C40" s="2156"/>
      <c r="D40" s="2156"/>
      <c r="E40" s="2156"/>
      <c r="F40" s="2156"/>
      <c r="G40" s="2156"/>
      <c r="H40" s="2156"/>
      <c r="I40" s="2156"/>
      <c r="J40" s="2156"/>
      <c r="K40" s="2156"/>
    </row>
    <row r="41" spans="1:11">
      <c r="A41" s="3234" t="s">
        <v>2037</v>
      </c>
      <c r="B41" s="3234"/>
      <c r="C41" s="3236" t="s">
        <v>498</v>
      </c>
      <c r="D41" s="3238" t="s">
        <v>2005</v>
      </c>
      <c r="E41" s="3238"/>
      <c r="F41" s="3238"/>
      <c r="G41" s="3238"/>
      <c r="H41" s="3238"/>
      <c r="I41" s="3238"/>
      <c r="J41" s="3238"/>
      <c r="K41" s="3238"/>
    </row>
    <row r="42" spans="1:11">
      <c r="A42" s="3234"/>
      <c r="B42" s="3234"/>
      <c r="C42" s="3236"/>
      <c r="D42" s="3239"/>
      <c r="E42" s="3241" t="s">
        <v>2024</v>
      </c>
      <c r="F42" s="3241" t="s">
        <v>2025</v>
      </c>
      <c r="G42" s="3238" t="s">
        <v>2026</v>
      </c>
      <c r="H42" s="3243"/>
      <c r="I42" s="3243"/>
      <c r="J42" s="3243"/>
      <c r="K42" s="3243"/>
    </row>
    <row r="43" spans="1:11">
      <c r="A43" s="3234"/>
      <c r="B43" s="3234"/>
      <c r="C43" s="3236"/>
      <c r="D43" s="3239"/>
      <c r="E43" s="3241"/>
      <c r="F43" s="3241"/>
      <c r="G43" s="3239" t="s">
        <v>2027</v>
      </c>
      <c r="H43" s="3241" t="s">
        <v>2028</v>
      </c>
      <c r="I43" s="3241" t="s">
        <v>2029</v>
      </c>
      <c r="J43" s="3241" t="s">
        <v>2030</v>
      </c>
      <c r="K43" s="3239" t="s">
        <v>2031</v>
      </c>
    </row>
    <row r="44" spans="1:11">
      <c r="A44" s="3234"/>
      <c r="B44" s="3234"/>
      <c r="C44" s="3236"/>
      <c r="D44" s="3239"/>
      <c r="E44" s="3241"/>
      <c r="F44" s="3241"/>
      <c r="G44" s="3239"/>
      <c r="H44" s="3239"/>
      <c r="I44" s="3239"/>
      <c r="J44" s="3239"/>
      <c r="K44" s="3239"/>
    </row>
    <row r="45" spans="1:11">
      <c r="A45" s="3235"/>
      <c r="B45" s="3235"/>
      <c r="C45" s="3237"/>
      <c r="D45" s="3240"/>
      <c r="E45" s="3242"/>
      <c r="F45" s="3242"/>
      <c r="G45" s="3240"/>
      <c r="H45" s="3240"/>
      <c r="I45" s="3240"/>
      <c r="J45" s="3240"/>
      <c r="K45" s="3240"/>
    </row>
    <row r="46" spans="1:11" ht="56.25">
      <c r="A46" s="2139">
        <v>1</v>
      </c>
      <c r="B46" s="2152" t="s">
        <v>2032</v>
      </c>
      <c r="C46" s="2177">
        <v>35342</v>
      </c>
      <c r="D46" s="2153">
        <v>5887.768260000088</v>
      </c>
      <c r="E46" s="2777"/>
      <c r="F46" s="2777"/>
      <c r="G46" s="2777"/>
      <c r="H46" s="2777"/>
      <c r="I46" s="2777"/>
      <c r="J46" s="2777"/>
      <c r="K46" s="2777"/>
    </row>
    <row r="47" spans="1:11" ht="56.25">
      <c r="A47" s="2139">
        <v>2</v>
      </c>
      <c r="B47" s="2152" t="s">
        <v>2033</v>
      </c>
      <c r="C47" s="2177">
        <v>35342</v>
      </c>
      <c r="D47" s="2154">
        <v>5887.768260000088</v>
      </c>
      <c r="E47" s="2154">
        <v>5887.768260000088</v>
      </c>
      <c r="F47" s="2154">
        <v>0</v>
      </c>
      <c r="G47" s="2154">
        <v>0</v>
      </c>
      <c r="H47" s="2154">
        <v>0</v>
      </c>
      <c r="I47" s="2154">
        <v>0</v>
      </c>
      <c r="J47" s="2154">
        <v>0</v>
      </c>
      <c r="K47" s="2154">
        <v>5887.768260000088</v>
      </c>
    </row>
    <row r="48" spans="1:11" ht="22.5">
      <c r="A48" s="2139">
        <v>3</v>
      </c>
      <c r="B48" s="2152" t="s">
        <v>2015</v>
      </c>
      <c r="C48" s="2778"/>
      <c r="D48" s="2154">
        <v>5887.768260000088</v>
      </c>
      <c r="E48" s="2154">
        <v>5887.768260000088</v>
      </c>
      <c r="F48" s="2154">
        <v>0</v>
      </c>
      <c r="G48" s="2154">
        <v>0</v>
      </c>
      <c r="H48" s="2154">
        <v>0</v>
      </c>
      <c r="I48" s="2154">
        <v>0</v>
      </c>
      <c r="J48" s="2154">
        <v>0</v>
      </c>
      <c r="K48" s="2154">
        <v>5887.768260000088</v>
      </c>
    </row>
    <row r="49" spans="1:11" ht="67.5">
      <c r="A49" s="2146">
        <v>4</v>
      </c>
      <c r="B49" s="2152" t="s">
        <v>2034</v>
      </c>
      <c r="C49" s="2778"/>
      <c r="D49" s="2154">
        <v>5887.768260000088</v>
      </c>
      <c r="E49" s="2154">
        <v>5887.768260000088</v>
      </c>
      <c r="F49" s="2154">
        <v>0</v>
      </c>
      <c r="G49" s="2154">
        <v>0</v>
      </c>
      <c r="H49" s="2154">
        <v>0</v>
      </c>
      <c r="I49" s="2154">
        <v>0</v>
      </c>
      <c r="J49" s="2154">
        <v>0</v>
      </c>
      <c r="K49" s="2154">
        <v>5887.768260000088</v>
      </c>
    </row>
    <row r="50" spans="1:11" ht="56.25">
      <c r="A50" s="2139">
        <v>5</v>
      </c>
      <c r="B50" s="2152" t="s">
        <v>2017</v>
      </c>
      <c r="C50" s="2778"/>
      <c r="D50" s="2154">
        <v>0</v>
      </c>
      <c r="E50" s="2154">
        <v>0</v>
      </c>
      <c r="F50" s="2154">
        <v>0</v>
      </c>
      <c r="G50" s="2154">
        <v>0</v>
      </c>
      <c r="H50" s="2154">
        <v>0</v>
      </c>
      <c r="I50" s="2154">
        <v>0</v>
      </c>
      <c r="J50" s="2154">
        <v>0</v>
      </c>
      <c r="K50" s="2154">
        <v>0</v>
      </c>
    </row>
    <row r="51" spans="1:11" ht="56.25">
      <c r="A51" s="2146">
        <v>6</v>
      </c>
      <c r="B51" s="2152" t="s">
        <v>2035</v>
      </c>
      <c r="C51" s="2778"/>
      <c r="D51" s="2154">
        <v>0</v>
      </c>
      <c r="E51" s="2154">
        <v>0</v>
      </c>
      <c r="F51" s="2154">
        <v>0</v>
      </c>
      <c r="G51" s="2154">
        <v>0</v>
      </c>
      <c r="H51" s="2154">
        <v>0</v>
      </c>
      <c r="I51" s="2154">
        <v>0</v>
      </c>
      <c r="J51" s="2154">
        <v>0</v>
      </c>
      <c r="K51" s="2154">
        <v>0</v>
      </c>
    </row>
    <row r="52" spans="1:11" ht="67.5">
      <c r="A52" s="2146">
        <v>7</v>
      </c>
      <c r="B52" s="2152" t="s">
        <v>2036</v>
      </c>
      <c r="C52" s="2778"/>
      <c r="D52" s="2154">
        <v>0</v>
      </c>
      <c r="E52" s="2154">
        <v>0</v>
      </c>
      <c r="F52" s="2154">
        <v>0</v>
      </c>
      <c r="G52" s="2154">
        <v>0</v>
      </c>
      <c r="H52" s="2154">
        <v>0</v>
      </c>
      <c r="I52" s="2154">
        <v>0</v>
      </c>
      <c r="J52" s="2154">
        <v>0</v>
      </c>
      <c r="K52" s="2154">
        <v>0</v>
      </c>
    </row>
    <row r="54" spans="1:11" ht="14.25">
      <c r="B54" s="717" t="s">
        <v>2038</v>
      </c>
    </row>
  </sheetData>
  <mergeCells count="25">
    <mergeCell ref="A2:K2"/>
    <mergeCell ref="A4:B8"/>
    <mergeCell ref="C4:C8"/>
    <mergeCell ref="D4:K4"/>
    <mergeCell ref="D5:D8"/>
    <mergeCell ref="E5:E8"/>
    <mergeCell ref="F5:F8"/>
    <mergeCell ref="G5:K5"/>
    <mergeCell ref="G6:G8"/>
    <mergeCell ref="H6:H8"/>
    <mergeCell ref="I6:I8"/>
    <mergeCell ref="J6:J8"/>
    <mergeCell ref="K6:K8"/>
    <mergeCell ref="A41:B45"/>
    <mergeCell ref="C41:C45"/>
    <mergeCell ref="D41:K41"/>
    <mergeCell ref="D42:D45"/>
    <mergeCell ref="E42:E45"/>
    <mergeCell ref="F42:F45"/>
    <mergeCell ref="G42:K42"/>
    <mergeCell ref="G43:G45"/>
    <mergeCell ref="H43:H45"/>
    <mergeCell ref="I43:I45"/>
    <mergeCell ref="J43:J45"/>
    <mergeCell ref="K43:K45"/>
  </mergeCells>
  <pageMargins left="0.60416666666666663" right="0.7" top="0.75" bottom="0.75" header="0.3" footer="0.3"/>
  <pageSetup paperSize="9" orientation="portrait" r:id="rId1"/>
  <headerFooter>
    <oddFooter>&amp;C&amp;1#&amp;"Calibri"&amp;10&amp;K000000Confidential</oddFooter>
  </headerFooter>
  <legacy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943024-49A0-445C-AF84-790F09EEEB2E}">
  <dimension ref="A1:G29"/>
  <sheetViews>
    <sheetView showGridLines="0" showWhiteSpace="0" view="pageBreakPreview" zoomScale="98" zoomScaleNormal="100" zoomScaleSheetLayoutView="98" zoomScalePageLayoutView="84" workbookViewId="0">
      <selection activeCell="H9" sqref="H9"/>
    </sheetView>
  </sheetViews>
  <sheetFormatPr defaultColWidth="9.140625" defaultRowHeight="12"/>
  <cols>
    <col min="1" max="1" width="6.28515625" style="717" customWidth="1"/>
    <col min="2" max="2" width="36.7109375" style="717" customWidth="1"/>
    <col min="3" max="3" width="14" style="2167" customWidth="1"/>
    <col min="4" max="4" width="16.7109375" style="2167" customWidth="1"/>
    <col min="5" max="5" width="22.7109375" style="2167" customWidth="1"/>
    <col min="6" max="6" width="23.85546875" style="2167" customWidth="1"/>
    <col min="7" max="16384" width="9.140625" style="717"/>
  </cols>
  <sheetData>
    <row r="1" spans="1:7" ht="75.75" customHeight="1">
      <c r="A1" s="3257" t="s">
        <v>2039</v>
      </c>
      <c r="B1" s="3257"/>
      <c r="C1" s="3257"/>
      <c r="D1" s="3257"/>
      <c r="E1" s="3257"/>
      <c r="F1" s="3257"/>
      <c r="G1" s="2766"/>
    </row>
    <row r="2" spans="1:7">
      <c r="A2" s="2131"/>
      <c r="B2" s="2131"/>
      <c r="C2" s="2157"/>
      <c r="D2" s="2157"/>
      <c r="E2" s="2157"/>
      <c r="F2" s="2157"/>
      <c r="G2" s="2131"/>
    </row>
    <row r="3" spans="1:7" ht="40.5" customHeight="1">
      <c r="A3" s="2158"/>
      <c r="B3" s="2159"/>
      <c r="C3" s="2559" t="s">
        <v>204</v>
      </c>
      <c r="D3" s="2559" t="s">
        <v>205</v>
      </c>
      <c r="E3" s="2559" t="s">
        <v>239</v>
      </c>
      <c r="F3" s="2559" t="s">
        <v>240</v>
      </c>
      <c r="G3" s="2131"/>
    </row>
    <row r="4" spans="1:7" ht="40.5" customHeight="1">
      <c r="A4" s="2159"/>
      <c r="B4" s="2160"/>
      <c r="C4" s="3255" t="s">
        <v>2005</v>
      </c>
      <c r="D4" s="3255"/>
      <c r="E4" s="2760" t="s">
        <v>2040</v>
      </c>
      <c r="F4" s="2760" t="s">
        <v>2005</v>
      </c>
      <c r="G4" s="2131"/>
    </row>
    <row r="5" spans="1:7" ht="40.5" customHeight="1">
      <c r="A5" s="2161" t="s">
        <v>896</v>
      </c>
      <c r="B5" s="2162"/>
      <c r="C5" s="2560"/>
      <c r="D5" s="2561" t="s">
        <v>2041</v>
      </c>
      <c r="E5" s="2562" t="s">
        <v>2042</v>
      </c>
      <c r="F5" s="2562" t="s">
        <v>2010</v>
      </c>
      <c r="G5" s="2131"/>
    </row>
    <row r="6" spans="1:7" ht="24" customHeight="1">
      <c r="A6" s="2163">
        <v>1</v>
      </c>
      <c r="B6" s="2164" t="s">
        <v>2043</v>
      </c>
      <c r="C6" s="2165">
        <v>885260101.36000001</v>
      </c>
      <c r="D6" s="2165">
        <v>8950633.4299999997</v>
      </c>
      <c r="E6" s="2165">
        <v>668612819.04999995</v>
      </c>
      <c r="F6" s="2165">
        <v>4482956.34</v>
      </c>
    </row>
    <row r="7" spans="1:7" ht="24" customHeight="1">
      <c r="A7" s="2163">
        <v>2</v>
      </c>
      <c r="B7" s="2164" t="s">
        <v>2044</v>
      </c>
      <c r="C7" s="2165">
        <v>949466.38</v>
      </c>
      <c r="D7" s="2773"/>
      <c r="E7" s="2773"/>
      <c r="F7" s="2165" t="s">
        <v>167</v>
      </c>
    </row>
    <row r="8" spans="1:7" ht="24" customHeight="1">
      <c r="A8" s="2163">
        <v>3</v>
      </c>
      <c r="B8" s="2166" t="s">
        <v>2016</v>
      </c>
      <c r="C8" s="2165">
        <v>105435.92</v>
      </c>
      <c r="D8" s="2773"/>
      <c r="E8" s="2773"/>
      <c r="F8" s="2165" t="s">
        <v>167</v>
      </c>
    </row>
    <row r="9" spans="1:7" ht="24" customHeight="1">
      <c r="A9" s="2163">
        <v>4</v>
      </c>
      <c r="B9" s="2164" t="s">
        <v>2017</v>
      </c>
      <c r="C9" s="2165">
        <v>884310634.98000002</v>
      </c>
      <c r="D9" s="2165">
        <v>8950633.4299999997</v>
      </c>
      <c r="E9" s="2165">
        <v>668612819.04999995</v>
      </c>
      <c r="F9" s="2165">
        <v>4482956.34</v>
      </c>
    </row>
    <row r="10" spans="1:7" ht="24" customHeight="1">
      <c r="A10" s="2163">
        <v>5</v>
      </c>
      <c r="B10" s="2166" t="s">
        <v>2018</v>
      </c>
      <c r="C10" s="2165">
        <v>232680569.34999999</v>
      </c>
      <c r="D10" s="2773"/>
      <c r="E10" s="2773"/>
      <c r="F10" s="2165">
        <v>4482956.34</v>
      </c>
    </row>
    <row r="11" spans="1:7" ht="24" customHeight="1">
      <c r="A11" s="2163">
        <v>6</v>
      </c>
      <c r="B11" s="2166" t="s">
        <v>2019</v>
      </c>
      <c r="C11" s="2165">
        <v>8770503.5099999998</v>
      </c>
      <c r="D11" s="2773"/>
      <c r="E11" s="2773"/>
      <c r="F11" s="2165">
        <v>28918.98</v>
      </c>
    </row>
    <row r="12" spans="1:7" ht="24" customHeight="1">
      <c r="A12" s="787" t="s">
        <v>2045</v>
      </c>
    </row>
    <row r="13" spans="1:7" ht="24" customHeight="1"/>
    <row r="14" spans="1:7" ht="24" customHeight="1"/>
    <row r="20" spans="1:6">
      <c r="A20" s="2168"/>
      <c r="B20" s="2169"/>
      <c r="C20" s="2170"/>
      <c r="D20" s="2170"/>
      <c r="E20" s="2170"/>
      <c r="F20" s="2170"/>
    </row>
    <row r="21" spans="1:6" ht="36">
      <c r="A21" s="2169"/>
      <c r="B21" s="2171"/>
      <c r="C21" s="3256" t="s">
        <v>2005</v>
      </c>
      <c r="D21" s="3256"/>
      <c r="E21" s="2761" t="s">
        <v>2040</v>
      </c>
      <c r="F21" s="2761" t="s">
        <v>2005</v>
      </c>
    </row>
    <row r="22" spans="1:6" ht="24">
      <c r="A22" s="2172" t="s">
        <v>907</v>
      </c>
      <c r="B22" s="2173"/>
      <c r="C22" s="2174"/>
      <c r="D22" s="2175" t="s">
        <v>2041</v>
      </c>
      <c r="E22" s="2176" t="s">
        <v>2042</v>
      </c>
      <c r="F22" s="2176" t="s">
        <v>2010</v>
      </c>
    </row>
    <row r="23" spans="1:6" ht="24">
      <c r="A23" s="2163">
        <v>1</v>
      </c>
      <c r="B23" s="2164" t="s">
        <v>2043</v>
      </c>
      <c r="C23" s="2165">
        <v>851462218.05000019</v>
      </c>
      <c r="D23" s="2165" t="s">
        <v>167</v>
      </c>
      <c r="E23" s="2165">
        <v>630842193.25999999</v>
      </c>
      <c r="F23" s="2165">
        <v>3011886.88</v>
      </c>
    </row>
    <row r="24" spans="1:6" ht="14.25">
      <c r="A24" s="2163">
        <v>2</v>
      </c>
      <c r="B24" s="2164" t="s">
        <v>2044</v>
      </c>
      <c r="C24" s="2165">
        <v>702774.64999999979</v>
      </c>
      <c r="D24" s="2773"/>
      <c r="E24" s="2773"/>
      <c r="F24" s="2165" t="s">
        <v>167</v>
      </c>
    </row>
    <row r="25" spans="1:6" ht="24">
      <c r="A25" s="2163">
        <v>3</v>
      </c>
      <c r="B25" s="2166" t="s">
        <v>2016</v>
      </c>
      <c r="C25" s="2165" t="s">
        <v>167</v>
      </c>
      <c r="D25" s="2773"/>
      <c r="E25" s="2773"/>
      <c r="F25" s="2165" t="s">
        <v>167</v>
      </c>
    </row>
    <row r="26" spans="1:6">
      <c r="A26" s="2163">
        <v>4</v>
      </c>
      <c r="B26" s="2164" t="s">
        <v>2017</v>
      </c>
      <c r="C26" s="2165">
        <v>850759443.40000021</v>
      </c>
      <c r="D26" s="2165" t="s">
        <v>167</v>
      </c>
      <c r="E26" s="2165">
        <v>630842193.25999999</v>
      </c>
      <c r="F26" s="2165">
        <v>3011886.88</v>
      </c>
    </row>
    <row r="27" spans="1:6" ht="24">
      <c r="A27" s="2163">
        <v>5</v>
      </c>
      <c r="B27" s="2166" t="s">
        <v>2018</v>
      </c>
      <c r="C27" s="2165">
        <v>257615496.64999977</v>
      </c>
      <c r="D27" s="2773"/>
      <c r="E27" s="2773"/>
      <c r="F27" s="2165">
        <v>651425.72</v>
      </c>
    </row>
    <row r="28" spans="1:6" ht="24">
      <c r="A28" s="2163">
        <v>6</v>
      </c>
      <c r="B28" s="2166" t="s">
        <v>2019</v>
      </c>
      <c r="C28" s="2165">
        <v>10913846.59</v>
      </c>
      <c r="D28" s="2773"/>
      <c r="E28" s="2773"/>
      <c r="F28" s="2165">
        <v>60593.75</v>
      </c>
    </row>
    <row r="29" spans="1:6">
      <c r="A29" s="787" t="s">
        <v>2045</v>
      </c>
    </row>
  </sheetData>
  <mergeCells count="3">
    <mergeCell ref="C4:D4"/>
    <mergeCell ref="C21:D21"/>
    <mergeCell ref="A1:F1"/>
  </mergeCells>
  <pageMargins left="0.7" right="0.7" top="0.75" bottom="0.75" header="0.3" footer="0.3"/>
  <pageSetup paperSize="9" scale="70" orientation="portrait" r:id="rId1"/>
  <headerFooter>
    <oddFooter>&amp;C&amp;1#&amp;"Calibri"&amp;10&amp;K000000Confidential</oddFooter>
  </headerFooter>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DF447-5D2B-490D-8E58-0FE2C441E106}">
  <sheetPr>
    <tabColor theme="5" tint="0.39997558519241921"/>
  </sheetPr>
  <dimension ref="A1"/>
  <sheetViews>
    <sheetView workbookViewId="0">
      <selection activeCell="N24" sqref="N24"/>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03E58-8280-426B-A2CE-0FFE6436CBBE}">
  <dimension ref="A1:GO94"/>
  <sheetViews>
    <sheetView showGridLines="0" showWhiteSpace="0" view="pageLayout" zoomScaleNormal="100" workbookViewId="0">
      <selection activeCell="B2" sqref="B2:E2"/>
    </sheetView>
  </sheetViews>
  <sheetFormatPr defaultColWidth="0" defaultRowHeight="14.25"/>
  <cols>
    <col min="1" max="1" width="2.28515625" style="2600" customWidth="1"/>
    <col min="2" max="2" width="39.42578125" style="889" customWidth="1"/>
    <col min="3" max="3" width="17.85546875" style="889" customWidth="1"/>
    <col min="4" max="4" width="16.42578125" style="889" customWidth="1"/>
    <col min="5" max="5" width="20.7109375" style="889" customWidth="1"/>
    <col min="6" max="23" width="17.85546875" style="889" hidden="1" customWidth="1"/>
    <col min="24" max="197" width="0" style="889" hidden="1" customWidth="1"/>
    <col min="198" max="16384" width="9.140625" style="889" hidden="1"/>
  </cols>
  <sheetData>
    <row r="1" spans="1:5">
      <c r="B1" s="887" t="s">
        <v>202</v>
      </c>
      <c r="C1" s="888"/>
      <c r="D1" s="888"/>
      <c r="E1" s="888"/>
    </row>
    <row r="2" spans="1:5" ht="68.25" customHeight="1">
      <c r="B2" s="2809" t="s">
        <v>203</v>
      </c>
      <c r="C2" s="2809"/>
      <c r="D2" s="2809"/>
      <c r="E2" s="2809"/>
    </row>
    <row r="3" spans="1:5" ht="10.5" customHeight="1">
      <c r="B3" s="2689"/>
      <c r="C3" s="2689"/>
      <c r="D3" s="2601" t="s">
        <v>204</v>
      </c>
      <c r="E3" s="2601" t="s">
        <v>205</v>
      </c>
    </row>
    <row r="4" spans="1:5" ht="25.5">
      <c r="B4" s="890" t="s">
        <v>206</v>
      </c>
      <c r="C4" s="891"/>
      <c r="D4" s="892" t="s">
        <v>207</v>
      </c>
      <c r="E4" s="892" t="s">
        <v>208</v>
      </c>
    </row>
    <row r="5" spans="1:5">
      <c r="B5" s="893" t="s">
        <v>209</v>
      </c>
      <c r="C5" s="894"/>
      <c r="D5" s="895"/>
      <c r="E5" s="895"/>
    </row>
    <row r="6" spans="1:5">
      <c r="A6" s="2600">
        <v>1</v>
      </c>
      <c r="B6" s="709" t="s">
        <v>210</v>
      </c>
      <c r="C6" s="896"/>
      <c r="D6" s="897" t="s">
        <v>44</v>
      </c>
      <c r="E6" s="897" t="s">
        <v>44</v>
      </c>
    </row>
    <row r="7" spans="1:5">
      <c r="A7" s="2600">
        <v>2</v>
      </c>
      <c r="B7" s="709" t="s">
        <v>211</v>
      </c>
      <c r="C7" s="896"/>
      <c r="D7" s="897">
        <v>30978.784012080003</v>
      </c>
      <c r="E7" s="897">
        <v>32411.216065029999</v>
      </c>
    </row>
    <row r="8" spans="1:5">
      <c r="A8" s="2600">
        <v>3</v>
      </c>
      <c r="B8" s="709" t="s">
        <v>212</v>
      </c>
      <c r="C8" s="896"/>
      <c r="D8" s="897">
        <v>185118.33218460993</v>
      </c>
      <c r="E8" s="897">
        <v>177820.482701945</v>
      </c>
    </row>
    <row r="9" spans="1:5">
      <c r="A9" s="2600">
        <v>4</v>
      </c>
      <c r="B9" s="898" t="s">
        <v>213</v>
      </c>
      <c r="C9" s="896"/>
      <c r="D9" s="897">
        <v>131.76758246</v>
      </c>
      <c r="E9" s="897">
        <v>144.12248823499999</v>
      </c>
    </row>
    <row r="10" spans="1:5">
      <c r="A10" s="2600">
        <v>5</v>
      </c>
      <c r="B10" s="898" t="s">
        <v>214</v>
      </c>
      <c r="C10" s="896"/>
      <c r="D10" s="897">
        <v>58215.707189029999</v>
      </c>
      <c r="E10" s="897">
        <v>55858.584538342497</v>
      </c>
    </row>
    <row r="11" spans="1:5">
      <c r="A11" s="2600">
        <v>6</v>
      </c>
      <c r="B11" s="709" t="s">
        <v>215</v>
      </c>
      <c r="C11" s="896"/>
      <c r="D11" s="897">
        <v>204105.22632245999</v>
      </c>
      <c r="E11" s="897">
        <v>195091.82704907999</v>
      </c>
    </row>
    <row r="12" spans="1:5">
      <c r="A12" s="2600">
        <v>7</v>
      </c>
      <c r="B12" s="898" t="s">
        <v>216</v>
      </c>
      <c r="C12" s="896"/>
      <c r="D12" s="897">
        <v>162302.06761273</v>
      </c>
      <c r="E12" s="897">
        <v>154098.11046818999</v>
      </c>
    </row>
    <row r="13" spans="1:5">
      <c r="A13" s="2600">
        <v>8</v>
      </c>
      <c r="B13" s="899" t="s">
        <v>214</v>
      </c>
      <c r="C13" s="896"/>
      <c r="D13" s="897">
        <v>1185.8045607900001</v>
      </c>
      <c r="E13" s="897">
        <v>1200.8977266224999</v>
      </c>
    </row>
    <row r="14" spans="1:5">
      <c r="A14" s="2600">
        <v>9</v>
      </c>
      <c r="B14" s="899" t="s">
        <v>217</v>
      </c>
      <c r="C14" s="896"/>
      <c r="D14" s="897">
        <v>161116.26305194001</v>
      </c>
      <c r="E14" s="897">
        <v>152897.21274156749</v>
      </c>
    </row>
    <row r="15" spans="1:5">
      <c r="A15" s="2600">
        <v>10</v>
      </c>
      <c r="B15" s="898" t="s">
        <v>218</v>
      </c>
      <c r="C15" s="896"/>
      <c r="D15" s="897">
        <v>41803.15870973</v>
      </c>
      <c r="E15" s="897">
        <v>40993.716580890003</v>
      </c>
    </row>
    <row r="16" spans="1:5">
      <c r="A16" s="2600">
        <v>11</v>
      </c>
      <c r="B16" s="899" t="s">
        <v>214</v>
      </c>
      <c r="C16" s="896"/>
      <c r="D16" s="897">
        <v>1782.9406482599998</v>
      </c>
      <c r="E16" s="897">
        <v>1815.3403165950001</v>
      </c>
    </row>
    <row r="17" spans="1:7">
      <c r="A17" s="2600">
        <v>12</v>
      </c>
      <c r="B17" s="899" t="s">
        <v>217</v>
      </c>
      <c r="C17" s="896"/>
      <c r="D17" s="897">
        <v>40020.218061469997</v>
      </c>
      <c r="E17" s="895">
        <v>39178.376264295002</v>
      </c>
    </row>
    <row r="18" spans="1:7">
      <c r="A18" s="2600">
        <v>13</v>
      </c>
      <c r="B18" s="709" t="s">
        <v>219</v>
      </c>
      <c r="C18" s="896"/>
      <c r="D18" s="894" t="s">
        <v>44</v>
      </c>
      <c r="E18" s="889" t="s">
        <v>44</v>
      </c>
    </row>
    <row r="19" spans="1:7">
      <c r="A19" s="2600">
        <v>14</v>
      </c>
      <c r="B19" s="709" t="s">
        <v>220</v>
      </c>
      <c r="C19" s="896"/>
      <c r="D19" s="897">
        <v>4841.9710965599979</v>
      </c>
      <c r="E19" s="897">
        <v>3750.469412425</v>
      </c>
    </row>
    <row r="20" spans="1:7">
      <c r="A20" s="2600">
        <v>15</v>
      </c>
      <c r="B20" s="900" t="s">
        <v>221</v>
      </c>
      <c r="C20" s="901"/>
      <c r="D20" s="902">
        <v>425044.31361570995</v>
      </c>
      <c r="E20" s="902">
        <v>409073.99522848002</v>
      </c>
      <c r="F20" s="903"/>
      <c r="G20" s="903"/>
    </row>
    <row r="21" spans="1:7">
      <c r="B21" s="904"/>
      <c r="C21" s="905"/>
      <c r="D21" s="903"/>
      <c r="E21" s="903"/>
    </row>
    <row r="22" spans="1:7">
      <c r="B22" s="906" t="s">
        <v>222</v>
      </c>
      <c r="C22" s="894"/>
      <c r="D22" s="907"/>
      <c r="E22" s="907"/>
    </row>
    <row r="23" spans="1:7">
      <c r="A23" s="2602">
        <v>16</v>
      </c>
      <c r="B23" s="709" t="s">
        <v>210</v>
      </c>
      <c r="C23" s="896"/>
      <c r="D23" s="707">
        <v>60614.071379589994</v>
      </c>
      <c r="E23" s="707">
        <v>75782.505330535016</v>
      </c>
    </row>
    <row r="24" spans="1:7">
      <c r="A24" s="2600">
        <v>17</v>
      </c>
      <c r="B24" s="709" t="s">
        <v>223</v>
      </c>
      <c r="C24" s="896"/>
      <c r="D24" s="707">
        <v>9114.2008551700001</v>
      </c>
      <c r="E24" s="707">
        <v>8815.1634160925005</v>
      </c>
    </row>
    <row r="25" spans="1:7">
      <c r="A25" s="2600">
        <v>18</v>
      </c>
      <c r="B25" s="709" t="s">
        <v>224</v>
      </c>
      <c r="C25" s="896"/>
      <c r="D25" s="707">
        <v>275.23966278999995</v>
      </c>
      <c r="E25" s="707">
        <v>231.47717122500001</v>
      </c>
    </row>
    <row r="26" spans="1:7">
      <c r="A26" s="2600">
        <v>19</v>
      </c>
      <c r="B26" s="709" t="s">
        <v>225</v>
      </c>
      <c r="C26" s="896"/>
      <c r="D26" s="707">
        <v>1222.8726782200001</v>
      </c>
      <c r="E26" s="707">
        <v>1197.19960023</v>
      </c>
    </row>
    <row r="27" spans="1:7">
      <c r="A27" s="2600">
        <v>20</v>
      </c>
      <c r="B27" s="709" t="s">
        <v>226</v>
      </c>
      <c r="C27" s="896"/>
      <c r="D27" s="707">
        <v>73.747236940000008</v>
      </c>
      <c r="E27" s="707">
        <v>18.436809235000002</v>
      </c>
    </row>
    <row r="28" spans="1:7">
      <c r="A28" s="2600">
        <v>21</v>
      </c>
      <c r="B28" s="709" t="s">
        <v>211</v>
      </c>
      <c r="C28" s="896"/>
      <c r="D28" s="707">
        <v>145.31992765999996</v>
      </c>
      <c r="E28" s="707">
        <v>160.45613733249999</v>
      </c>
    </row>
    <row r="29" spans="1:7">
      <c r="A29" s="2600">
        <v>22</v>
      </c>
      <c r="B29" s="709" t="s">
        <v>212</v>
      </c>
      <c r="C29" s="896"/>
      <c r="D29" s="707">
        <v>2868.7125061799993</v>
      </c>
      <c r="E29" s="707">
        <v>2311.9048315949999</v>
      </c>
    </row>
    <row r="30" spans="1:7">
      <c r="A30" s="2600">
        <v>23</v>
      </c>
      <c r="B30" s="898" t="s">
        <v>214</v>
      </c>
      <c r="C30" s="896"/>
      <c r="D30" s="707">
        <v>2112.5947740599995</v>
      </c>
      <c r="E30" s="707">
        <v>1862.6590758575001</v>
      </c>
    </row>
    <row r="31" spans="1:7">
      <c r="A31" s="2600">
        <v>24</v>
      </c>
      <c r="B31" s="709" t="s">
        <v>215</v>
      </c>
      <c r="C31" s="896"/>
      <c r="D31" s="707">
        <v>5936.718483990001</v>
      </c>
      <c r="E31" s="707">
        <v>5788.8290889174996</v>
      </c>
    </row>
    <row r="32" spans="1:7">
      <c r="A32" s="2600">
        <v>25</v>
      </c>
      <c r="B32" s="898" t="s">
        <v>214</v>
      </c>
      <c r="C32" s="896"/>
      <c r="D32" s="707">
        <v>854.21980873999996</v>
      </c>
      <c r="E32" s="707">
        <v>845.77443746750009</v>
      </c>
    </row>
    <row r="33" spans="1:7">
      <c r="A33" s="2600">
        <v>26</v>
      </c>
      <c r="B33" s="709" t="s">
        <v>227</v>
      </c>
      <c r="C33" s="896"/>
      <c r="D33" s="707">
        <v>5182.5497737399992</v>
      </c>
      <c r="E33" s="707">
        <v>4902.4028563875008</v>
      </c>
    </row>
    <row r="34" spans="1:7">
      <c r="A34" s="2600">
        <v>27</v>
      </c>
      <c r="B34" s="898" t="s">
        <v>214</v>
      </c>
      <c r="C34" s="896"/>
      <c r="D34" s="707">
        <v>42.727219560000002</v>
      </c>
      <c r="E34" s="707">
        <v>54.212671010000001</v>
      </c>
    </row>
    <row r="35" spans="1:7">
      <c r="A35" s="2600">
        <v>28</v>
      </c>
      <c r="B35" s="709" t="s">
        <v>228</v>
      </c>
      <c r="C35" s="896"/>
      <c r="D35" s="707">
        <v>80.164270029999983</v>
      </c>
      <c r="E35" s="707">
        <v>86.090811280000011</v>
      </c>
    </row>
    <row r="36" spans="1:7">
      <c r="A36" s="2600">
        <v>29</v>
      </c>
      <c r="B36" s="709" t="s">
        <v>229</v>
      </c>
      <c r="C36" s="896"/>
      <c r="D36" s="707">
        <v>982.66039220000016</v>
      </c>
      <c r="E36" s="707">
        <v>899.74180481250005</v>
      </c>
    </row>
    <row r="37" spans="1:7">
      <c r="A37" s="2600">
        <v>30</v>
      </c>
      <c r="B37" s="709" t="s">
        <v>230</v>
      </c>
      <c r="C37" s="896"/>
      <c r="D37" s="897">
        <v>297.05883734000003</v>
      </c>
      <c r="E37" s="897">
        <v>311.947932025</v>
      </c>
    </row>
    <row r="38" spans="1:7" ht="24">
      <c r="A38" s="2600">
        <v>31</v>
      </c>
      <c r="B38" s="709" t="s">
        <v>231</v>
      </c>
      <c r="C38" s="896"/>
      <c r="D38" s="897" t="s">
        <v>44</v>
      </c>
      <c r="E38" s="897" t="s">
        <v>44</v>
      </c>
    </row>
    <row r="39" spans="1:7">
      <c r="A39" s="2600">
        <v>32</v>
      </c>
      <c r="B39" s="709" t="s">
        <v>232</v>
      </c>
      <c r="C39" s="896"/>
      <c r="D39" s="897">
        <v>460.11998249000004</v>
      </c>
      <c r="E39" s="897">
        <v>458.75349706500003</v>
      </c>
    </row>
    <row r="40" spans="1:7">
      <c r="A40" s="2600">
        <v>33</v>
      </c>
      <c r="B40" s="709" t="s">
        <v>233</v>
      </c>
      <c r="C40" s="896"/>
      <c r="D40" s="897">
        <v>2351.0440253300007</v>
      </c>
      <c r="E40" s="897">
        <v>1831.49244146</v>
      </c>
    </row>
    <row r="41" spans="1:7">
      <c r="A41" s="2600">
        <v>34</v>
      </c>
      <c r="B41" s="709" t="s">
        <v>234</v>
      </c>
      <c r="C41" s="896"/>
      <c r="D41" s="897">
        <v>906.46516206000001</v>
      </c>
      <c r="E41" s="897">
        <v>875.08499255499999</v>
      </c>
    </row>
    <row r="42" spans="1:7">
      <c r="A42" s="2602">
        <v>35</v>
      </c>
      <c r="B42" s="900" t="s">
        <v>235</v>
      </c>
      <c r="C42" s="901"/>
      <c r="D42" s="902">
        <v>90510.945173730011</v>
      </c>
      <c r="E42" s="902">
        <v>103671.4867207475</v>
      </c>
      <c r="F42" s="908"/>
      <c r="G42" s="908"/>
    </row>
    <row r="43" spans="1:7">
      <c r="B43" s="909"/>
      <c r="C43" s="910"/>
      <c r="D43" s="894"/>
      <c r="E43" s="894"/>
    </row>
    <row r="44" spans="1:7">
      <c r="A44" s="2600">
        <v>36</v>
      </c>
      <c r="B44" s="2239" t="s">
        <v>51</v>
      </c>
      <c r="C44" s="2240"/>
      <c r="D44" s="2241">
        <v>515555.25878943998</v>
      </c>
      <c r="E44" s="2241">
        <v>512745.48194922751</v>
      </c>
      <c r="F44" s="908"/>
    </row>
    <row r="45" spans="1:7">
      <c r="B45" s="894"/>
      <c r="C45" s="894"/>
      <c r="D45" s="911"/>
      <c r="E45" s="911"/>
    </row>
    <row r="46" spans="1:7">
      <c r="B46" s="894"/>
      <c r="C46" s="894"/>
      <c r="D46" s="911"/>
      <c r="E46" s="911"/>
    </row>
    <row r="47" spans="1:7">
      <c r="B47" s="894"/>
      <c r="C47" s="894"/>
      <c r="D47" s="911"/>
      <c r="E47" s="911"/>
    </row>
    <row r="48" spans="1:7">
      <c r="B48" s="894"/>
      <c r="C48" s="894"/>
      <c r="D48" s="911"/>
      <c r="E48" s="911"/>
    </row>
    <row r="49" spans="2:7" ht="25.5">
      <c r="B49" s="912" t="s">
        <v>236</v>
      </c>
      <c r="C49" s="913"/>
      <c r="D49" s="914" t="s">
        <v>207</v>
      </c>
      <c r="E49" s="914" t="s">
        <v>208</v>
      </c>
    </row>
    <row r="50" spans="2:7" ht="14.1" customHeight="1">
      <c r="B50" s="710" t="s">
        <v>209</v>
      </c>
      <c r="C50" s="915"/>
      <c r="D50" s="916"/>
      <c r="E50" s="916"/>
    </row>
    <row r="51" spans="2:7" ht="14.1" customHeight="1">
      <c r="B51" s="709" t="s">
        <v>210</v>
      </c>
      <c r="C51" s="896"/>
      <c r="D51" s="897" t="s">
        <v>44</v>
      </c>
      <c r="E51" s="897" t="s">
        <v>44</v>
      </c>
      <c r="G51" s="908"/>
    </row>
    <row r="52" spans="2:7" ht="14.1" customHeight="1">
      <c r="B52" s="709" t="s">
        <v>211</v>
      </c>
      <c r="C52" s="896"/>
      <c r="D52" s="897">
        <v>32693.283559700005</v>
      </c>
      <c r="E52" s="897">
        <v>31591.949690467503</v>
      </c>
      <c r="G52" s="908"/>
    </row>
    <row r="53" spans="2:7" ht="14.1" customHeight="1">
      <c r="B53" s="709" t="s">
        <v>212</v>
      </c>
      <c r="C53" s="896"/>
      <c r="D53" s="897">
        <v>168229.90141816001</v>
      </c>
      <c r="E53" s="897">
        <v>168174.51017966002</v>
      </c>
      <c r="G53" s="908"/>
    </row>
    <row r="54" spans="2:7" ht="14.1" customHeight="1">
      <c r="B54" s="898" t="s">
        <v>213</v>
      </c>
      <c r="C54" s="896"/>
      <c r="D54" s="897">
        <v>221.45532538999998</v>
      </c>
      <c r="E54" s="897">
        <v>265.74849309000001</v>
      </c>
      <c r="G54" s="908"/>
    </row>
    <row r="55" spans="2:7" ht="14.1" customHeight="1">
      <c r="B55" s="898" t="s">
        <v>214</v>
      </c>
      <c r="C55" s="896"/>
      <c r="D55" s="897">
        <v>54531.621968549996</v>
      </c>
      <c r="E55" s="897">
        <v>53681.330669707502</v>
      </c>
      <c r="G55" s="908"/>
    </row>
    <row r="56" spans="2:7" ht="14.1" customHeight="1">
      <c r="B56" s="709" t="s">
        <v>215</v>
      </c>
      <c r="C56" s="896"/>
      <c r="D56" s="897">
        <v>190733.40932678999</v>
      </c>
      <c r="E56" s="897">
        <v>188819.86298567252</v>
      </c>
      <c r="G56" s="908"/>
    </row>
    <row r="57" spans="2:7" ht="26.25" customHeight="1">
      <c r="B57" s="898" t="s">
        <v>216</v>
      </c>
      <c r="C57" s="896"/>
      <c r="D57" s="897">
        <v>150265.32731660001</v>
      </c>
      <c r="E57" s="897">
        <v>148497.6972062875</v>
      </c>
      <c r="G57" s="908"/>
    </row>
    <row r="58" spans="2:7" ht="14.1" customHeight="1">
      <c r="B58" s="899" t="s">
        <v>214</v>
      </c>
      <c r="C58" s="896"/>
      <c r="D58" s="897">
        <v>1197.97850318</v>
      </c>
      <c r="E58" s="897">
        <v>1216.3651534549999</v>
      </c>
      <c r="G58" s="908"/>
    </row>
    <row r="59" spans="2:7" ht="14.1" customHeight="1">
      <c r="B59" s="899" t="s">
        <v>217</v>
      </c>
      <c r="C59" s="896"/>
      <c r="D59" s="897">
        <v>149067.34881341996</v>
      </c>
      <c r="E59" s="897">
        <v>147281.3320528325</v>
      </c>
      <c r="G59" s="908"/>
    </row>
    <row r="60" spans="2:7" ht="14.1" customHeight="1">
      <c r="B60" s="898" t="s">
        <v>218</v>
      </c>
      <c r="C60" s="896"/>
      <c r="D60" s="897">
        <v>40468.08201019001</v>
      </c>
      <c r="E60" s="897">
        <v>40322.165779385003</v>
      </c>
      <c r="G60" s="908"/>
    </row>
    <row r="61" spans="2:7" ht="14.1" customHeight="1">
      <c r="B61" s="899" t="s">
        <v>214</v>
      </c>
      <c r="C61" s="896"/>
      <c r="D61" s="897">
        <v>1922.6864155500002</v>
      </c>
      <c r="E61" s="897">
        <v>1937.8688042600002</v>
      </c>
      <c r="G61" s="908"/>
    </row>
    <row r="62" spans="2:7" ht="14.1" customHeight="1">
      <c r="B62" s="899" t="s">
        <v>217</v>
      </c>
      <c r="C62" s="896"/>
      <c r="D62" s="897">
        <v>38545.395594640002</v>
      </c>
      <c r="E62" s="897">
        <v>38384.296975124998</v>
      </c>
      <c r="G62" s="908"/>
    </row>
    <row r="63" spans="2:7" ht="14.1" customHeight="1">
      <c r="B63" s="709" t="s">
        <v>219</v>
      </c>
      <c r="C63" s="896"/>
      <c r="D63" s="897" t="s">
        <v>44</v>
      </c>
      <c r="E63" s="897" t="s">
        <v>44</v>
      </c>
      <c r="G63" s="908"/>
    </row>
    <row r="64" spans="2:7" ht="14.1" customHeight="1">
      <c r="B64" s="709" t="s">
        <v>220</v>
      </c>
      <c r="C64" s="896"/>
      <c r="D64" s="897">
        <v>3457.6782609099996</v>
      </c>
      <c r="E64" s="897">
        <v>3905.4025864424993</v>
      </c>
      <c r="G64" s="908"/>
    </row>
    <row r="65" spans="2:7" ht="14.1" customHeight="1">
      <c r="B65" s="917" t="s">
        <v>221</v>
      </c>
      <c r="C65" s="917"/>
      <c r="D65" s="918">
        <v>395114.27256556001</v>
      </c>
      <c r="E65" s="918">
        <v>392491.72544224252</v>
      </c>
      <c r="G65" s="908"/>
    </row>
    <row r="66" spans="2:7" ht="14.1" customHeight="1">
      <c r="B66" s="906"/>
      <c r="C66" s="910"/>
      <c r="D66" s="919"/>
      <c r="E66" s="919"/>
    </row>
    <row r="67" spans="2:7" ht="14.1" customHeight="1">
      <c r="B67" s="706" t="s">
        <v>222</v>
      </c>
      <c r="C67" s="894"/>
      <c r="D67" s="907"/>
      <c r="E67" s="907"/>
    </row>
    <row r="68" spans="2:7" ht="14.1" customHeight="1">
      <c r="B68" s="709" t="s">
        <v>210</v>
      </c>
      <c r="C68" s="896"/>
      <c r="D68" s="897">
        <v>66112.570734399982</v>
      </c>
      <c r="E68" s="897">
        <v>69842.667875774991</v>
      </c>
      <c r="G68" s="908"/>
    </row>
    <row r="69" spans="2:7" ht="27" customHeight="1">
      <c r="B69" s="709" t="s">
        <v>223</v>
      </c>
      <c r="C69" s="896"/>
      <c r="D69" s="897">
        <v>8968.018683459999</v>
      </c>
      <c r="E69" s="897">
        <v>8700.4258830974995</v>
      </c>
      <c r="G69" s="908"/>
    </row>
    <row r="70" spans="2:7" ht="14.1" customHeight="1">
      <c r="B70" s="709" t="s">
        <v>224</v>
      </c>
      <c r="C70" s="896"/>
      <c r="D70" s="897">
        <v>100.16282989999999</v>
      </c>
      <c r="E70" s="897">
        <v>104.4065927275</v>
      </c>
      <c r="G70" s="908"/>
    </row>
    <row r="71" spans="2:7" ht="14.1" customHeight="1">
      <c r="B71" s="709" t="s">
        <v>225</v>
      </c>
      <c r="C71" s="896"/>
      <c r="D71" s="897">
        <v>781.12102321999998</v>
      </c>
      <c r="E71" s="897">
        <v>947.6376693075</v>
      </c>
      <c r="G71" s="908"/>
    </row>
    <row r="72" spans="2:7" ht="14.1" customHeight="1">
      <c r="B72" s="709" t="s">
        <v>226</v>
      </c>
      <c r="C72" s="896"/>
      <c r="D72" s="897">
        <v>50.703814780000002</v>
      </c>
      <c r="E72" s="897">
        <v>109.34202455999998</v>
      </c>
      <c r="G72" s="908"/>
    </row>
    <row r="73" spans="2:7" ht="14.1" customHeight="1">
      <c r="B73" s="709" t="s">
        <v>211</v>
      </c>
      <c r="C73" s="896"/>
      <c r="D73" s="897">
        <v>199.70763618000004</v>
      </c>
      <c r="E73" s="897">
        <v>219.26450913250002</v>
      </c>
      <c r="G73" s="908"/>
    </row>
    <row r="74" spans="2:7" ht="14.1" customHeight="1">
      <c r="B74" s="709" t="s">
        <v>212</v>
      </c>
      <c r="C74" s="896"/>
      <c r="D74" s="897">
        <v>2435.5818129500003</v>
      </c>
      <c r="E74" s="897">
        <v>3026.1741094750005</v>
      </c>
      <c r="G74" s="908"/>
    </row>
    <row r="75" spans="2:7" ht="14.1" customHeight="1">
      <c r="B75" s="898" t="s">
        <v>214</v>
      </c>
      <c r="C75" s="896"/>
      <c r="D75" s="897">
        <v>2033.20827401</v>
      </c>
      <c r="E75" s="897">
        <v>1849.0232835225002</v>
      </c>
      <c r="G75" s="908"/>
    </row>
    <row r="76" spans="2:7" ht="14.1" customHeight="1">
      <c r="B76" s="709" t="s">
        <v>215</v>
      </c>
      <c r="C76" s="896"/>
      <c r="D76" s="897">
        <v>6144.2086920900001</v>
      </c>
      <c r="E76" s="897">
        <v>6565.3856057475014</v>
      </c>
      <c r="G76" s="908"/>
    </row>
    <row r="77" spans="2:7" ht="14.1" customHeight="1">
      <c r="B77" s="898" t="s">
        <v>214</v>
      </c>
      <c r="C77" s="896"/>
      <c r="D77" s="897">
        <v>867.54493057000002</v>
      </c>
      <c r="E77" s="897">
        <v>856.86660617500002</v>
      </c>
      <c r="G77" s="908"/>
    </row>
    <row r="78" spans="2:7" ht="27" customHeight="1">
      <c r="B78" s="709" t="s">
        <v>227</v>
      </c>
      <c r="C78" s="896"/>
      <c r="D78" s="897">
        <v>4650.7857615200001</v>
      </c>
      <c r="E78" s="897">
        <v>5290.9614425250002</v>
      </c>
      <c r="G78" s="908"/>
    </row>
    <row r="79" spans="2:7" ht="14.1" customHeight="1">
      <c r="B79" s="898" t="s">
        <v>214</v>
      </c>
      <c r="C79" s="896"/>
      <c r="D79" s="897">
        <v>73.833412759999987</v>
      </c>
      <c r="E79" s="897">
        <v>69.078106612499994</v>
      </c>
      <c r="G79" s="908"/>
    </row>
    <row r="80" spans="2:7" ht="14.1" customHeight="1">
      <c r="B80" s="709" t="s">
        <v>228</v>
      </c>
      <c r="C80" s="896"/>
      <c r="D80" s="897">
        <v>93.810911300000015</v>
      </c>
      <c r="E80" s="897">
        <v>173.03336548999999</v>
      </c>
      <c r="G80" s="908"/>
    </row>
    <row r="81" spans="2:8" ht="25.5" customHeight="1">
      <c r="B81" s="709" t="s">
        <v>229</v>
      </c>
      <c r="C81" s="896"/>
      <c r="D81" s="897">
        <v>828.78562303000001</v>
      </c>
      <c r="E81" s="897">
        <v>763.66078803500011</v>
      </c>
      <c r="G81" s="908"/>
    </row>
    <row r="82" spans="2:8" ht="14.1" customHeight="1">
      <c r="B82" s="709" t="s">
        <v>230</v>
      </c>
      <c r="C82" s="896"/>
      <c r="D82" s="897">
        <v>383.69441604999997</v>
      </c>
      <c r="E82" s="897">
        <v>400.66911924499999</v>
      </c>
      <c r="G82" s="908"/>
    </row>
    <row r="83" spans="2:8" ht="27.75" customHeight="1">
      <c r="B83" s="709" t="s">
        <v>231</v>
      </c>
      <c r="C83" s="896"/>
      <c r="D83" s="897" t="s">
        <v>44</v>
      </c>
      <c r="E83" s="897" t="s">
        <v>44</v>
      </c>
      <c r="G83" s="908"/>
    </row>
    <row r="84" spans="2:8" ht="24.75" customHeight="1">
      <c r="B84" s="709" t="s">
        <v>232</v>
      </c>
      <c r="C84" s="896"/>
      <c r="D84" s="897">
        <v>430.04832067000007</v>
      </c>
      <c r="E84" s="897">
        <v>318.36204289749998</v>
      </c>
      <c r="G84" s="908"/>
    </row>
    <row r="85" spans="2:8" ht="14.1" customHeight="1">
      <c r="B85" s="709" t="s">
        <v>233</v>
      </c>
      <c r="C85" s="896"/>
      <c r="D85" s="897">
        <v>1696.7723756600001</v>
      </c>
      <c r="E85" s="897">
        <v>1694.9893998350001</v>
      </c>
      <c r="G85" s="908"/>
    </row>
    <row r="86" spans="2:8" ht="14.1" customHeight="1">
      <c r="B86" s="709" t="s">
        <v>234</v>
      </c>
      <c r="C86" s="896"/>
      <c r="D86" s="897">
        <v>941.01073498000017</v>
      </c>
      <c r="E86" s="897">
        <v>948.27397027500024</v>
      </c>
      <c r="G86" s="908"/>
    </row>
    <row r="87" spans="2:8" ht="14.1" customHeight="1">
      <c r="B87" s="917" t="s">
        <v>235</v>
      </c>
      <c r="C87" s="917"/>
      <c r="D87" s="918">
        <v>93816.983370189977</v>
      </c>
      <c r="E87" s="918">
        <v>99105.254398124991</v>
      </c>
    </row>
    <row r="88" spans="2:8" ht="14.1" customHeight="1">
      <c r="B88" s="909"/>
      <c r="C88" s="910"/>
      <c r="D88" s="919"/>
      <c r="E88" s="919"/>
    </row>
    <row r="89" spans="2:8" ht="14.1" customHeight="1">
      <c r="B89" s="1442" t="s">
        <v>51</v>
      </c>
      <c r="C89" s="1442"/>
      <c r="D89" s="1443">
        <v>488931.25593574997</v>
      </c>
      <c r="E89" s="1443">
        <v>491596.97984036751</v>
      </c>
    </row>
    <row r="90" spans="2:8" ht="14.1" customHeight="1"/>
    <row r="91" spans="2:8">
      <c r="D91" s="889" t="s">
        <v>167</v>
      </c>
    </row>
    <row r="92" spans="2:8">
      <c r="D92" s="889" t="s">
        <v>167</v>
      </c>
    </row>
    <row r="93" spans="2:8">
      <c r="B93" s="2810" t="s">
        <v>167</v>
      </c>
      <c r="C93" s="2810"/>
      <c r="D93" s="2810"/>
      <c r="E93" s="2810"/>
      <c r="F93" s="2810"/>
      <c r="G93" s="2810"/>
      <c r="H93" s="889" t="s">
        <v>167</v>
      </c>
    </row>
    <row r="94" spans="2:8">
      <c r="D94" s="889" t="s">
        <v>167</v>
      </c>
    </row>
  </sheetData>
  <mergeCells count="2">
    <mergeCell ref="B2:E2"/>
    <mergeCell ref="B93:G93"/>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olBreaks count="1" manualBreakCount="1">
    <brk id="5" max="1048575" man="1"/>
  </colBreaks>
  <customProperties>
    <customPr name="_pios_id" r:id="rId2"/>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8A9501-9D7D-430F-9608-1781D3CA76C0}">
  <dimension ref="A1:AB94"/>
  <sheetViews>
    <sheetView showGridLines="0" showWhiteSpace="0" view="pageLayout" zoomScaleNormal="100" zoomScaleSheetLayoutView="90" workbookViewId="0">
      <selection activeCell="B1" sqref="B1"/>
    </sheetView>
  </sheetViews>
  <sheetFormatPr defaultColWidth="0" defaultRowHeight="14.25"/>
  <cols>
    <col min="1" max="1" width="2.140625" style="2604" customWidth="1"/>
    <col min="2" max="2" width="22" style="889" customWidth="1"/>
    <col min="3" max="3" width="7.85546875" style="889" customWidth="1"/>
    <col min="4" max="7" width="6.85546875" style="889" customWidth="1"/>
    <col min="8" max="8" width="7.42578125" style="889" customWidth="1"/>
    <col min="9" max="9" width="6.85546875" style="889" customWidth="1"/>
    <col min="10" max="10" width="7" style="889" customWidth="1"/>
    <col min="11" max="11" width="8" style="889" customWidth="1"/>
    <col min="12" max="12" width="7.28515625" style="889" customWidth="1"/>
    <col min="13" max="28" width="17.85546875" style="889" hidden="1" customWidth="1"/>
    <col min="29" max="16384" width="9.140625" style="889" hidden="1"/>
  </cols>
  <sheetData>
    <row r="1" spans="1:14" s="924" customFormat="1">
      <c r="A1" s="2603"/>
      <c r="B1" s="920" t="s">
        <v>237</v>
      </c>
      <c r="C1" s="921"/>
      <c r="D1" s="921"/>
      <c r="E1" s="921"/>
      <c r="F1" s="921"/>
      <c r="G1" s="921"/>
      <c r="H1" s="922"/>
      <c r="I1" s="922"/>
      <c r="J1" s="922"/>
      <c r="K1" s="922"/>
      <c r="L1" s="922"/>
      <c r="M1" s="923"/>
    </row>
    <row r="2" spans="1:14" s="924" customFormat="1" ht="0.75" customHeight="1">
      <c r="A2" s="2603"/>
      <c r="B2" s="920"/>
      <c r="C2" s="921"/>
      <c r="D2" s="921"/>
      <c r="E2" s="921"/>
      <c r="F2" s="921"/>
      <c r="G2" s="921"/>
      <c r="H2" s="922"/>
      <c r="I2" s="922"/>
      <c r="J2" s="922"/>
      <c r="K2" s="922"/>
      <c r="L2" s="922"/>
      <c r="M2" s="923"/>
    </row>
    <row r="3" spans="1:14" ht="60.75" customHeight="1">
      <c r="B3" s="2809" t="s">
        <v>238</v>
      </c>
      <c r="C3" s="2809"/>
      <c r="D3" s="2809"/>
      <c r="E3" s="2809"/>
      <c r="F3" s="2809"/>
      <c r="G3" s="2809"/>
      <c r="H3" s="2809"/>
      <c r="I3" s="2809"/>
      <c r="J3" s="2809"/>
      <c r="K3" s="2809"/>
      <c r="L3" s="2809"/>
      <c r="M3" s="925"/>
    </row>
    <row r="4" spans="1:14" ht="12.75" customHeight="1">
      <c r="B4" s="2605"/>
      <c r="C4" s="2605" t="s">
        <v>204</v>
      </c>
      <c r="D4" s="2605" t="s">
        <v>205</v>
      </c>
      <c r="E4" s="2605" t="s">
        <v>239</v>
      </c>
      <c r="F4" s="2605" t="s">
        <v>240</v>
      </c>
      <c r="G4" s="2605" t="s">
        <v>241</v>
      </c>
      <c r="H4" s="2606" t="s">
        <v>242</v>
      </c>
      <c r="I4" s="2606" t="s">
        <v>243</v>
      </c>
      <c r="J4" s="2606" t="s">
        <v>244</v>
      </c>
      <c r="K4" s="2606" t="s">
        <v>245</v>
      </c>
      <c r="L4" s="2606" t="s">
        <v>246</v>
      </c>
      <c r="M4" s="925"/>
    </row>
    <row r="5" spans="1:14">
      <c r="B5" s="926"/>
      <c r="C5" s="927"/>
      <c r="D5" s="1962"/>
      <c r="E5" s="1962"/>
      <c r="F5" s="1962"/>
      <c r="G5" s="2004" t="s">
        <v>247</v>
      </c>
      <c r="H5" s="1962"/>
      <c r="I5" s="1962"/>
      <c r="J5" s="1962"/>
      <c r="K5" s="1962"/>
      <c r="L5" s="1962"/>
      <c r="M5" s="928"/>
    </row>
    <row r="6" spans="1:14" ht="30" customHeight="1">
      <c r="B6" s="929" t="s">
        <v>206</v>
      </c>
      <c r="C6" s="930" t="s">
        <v>248</v>
      </c>
      <c r="D6" s="930" t="s">
        <v>249</v>
      </c>
      <c r="E6" s="930" t="s">
        <v>250</v>
      </c>
      <c r="F6" s="930" t="s">
        <v>251</v>
      </c>
      <c r="G6" s="930" t="s">
        <v>252</v>
      </c>
      <c r="H6" s="930" t="s">
        <v>253</v>
      </c>
      <c r="I6" s="930" t="s">
        <v>254</v>
      </c>
      <c r="J6" s="930" t="s">
        <v>255</v>
      </c>
      <c r="K6" s="930" t="s">
        <v>256</v>
      </c>
      <c r="L6" s="930" t="s">
        <v>51</v>
      </c>
      <c r="M6" s="931"/>
    </row>
    <row r="7" spans="1:14" ht="18">
      <c r="A7" s="2604">
        <v>1</v>
      </c>
      <c r="B7" s="933" t="s">
        <v>210</v>
      </c>
      <c r="C7" s="934" t="s">
        <v>44</v>
      </c>
      <c r="D7" s="934">
        <v>0</v>
      </c>
      <c r="E7" s="934">
        <v>0</v>
      </c>
      <c r="F7" s="934">
        <v>0</v>
      </c>
      <c r="G7" s="934">
        <v>0</v>
      </c>
      <c r="H7" s="934">
        <v>0</v>
      </c>
      <c r="I7" s="934">
        <v>0</v>
      </c>
      <c r="J7" s="934">
        <v>0</v>
      </c>
      <c r="K7" s="934">
        <v>0</v>
      </c>
      <c r="L7" s="934">
        <v>0</v>
      </c>
      <c r="M7" s="935"/>
    </row>
    <row r="8" spans="1:14">
      <c r="A8" s="2604">
        <v>2</v>
      </c>
      <c r="B8" s="933" t="s">
        <v>211</v>
      </c>
      <c r="C8" s="934">
        <v>28076.379413490002</v>
      </c>
      <c r="D8" s="934">
        <v>13697.1490932</v>
      </c>
      <c r="E8" s="934">
        <v>232.50802118000004</v>
      </c>
      <c r="F8" s="934">
        <v>5506.7423449400003</v>
      </c>
      <c r="G8" s="934">
        <v>8639.9799541699995</v>
      </c>
      <c r="H8" s="934">
        <v>168.03746834</v>
      </c>
      <c r="I8" s="934">
        <v>0</v>
      </c>
      <c r="J8" s="934">
        <v>371.95231935000004</v>
      </c>
      <c r="K8" s="934">
        <v>2362.4148109000043</v>
      </c>
      <c r="L8" s="934">
        <v>30978.784012080007</v>
      </c>
      <c r="M8" s="935"/>
    </row>
    <row r="9" spans="1:14">
      <c r="A9" s="2604">
        <v>3</v>
      </c>
      <c r="B9" s="933" t="s">
        <v>212</v>
      </c>
      <c r="C9" s="934">
        <v>158935.58215855999</v>
      </c>
      <c r="D9" s="934">
        <v>41815.173061419991</v>
      </c>
      <c r="E9" s="934">
        <v>32901.946462150001</v>
      </c>
      <c r="F9" s="934">
        <v>33843.68785071998</v>
      </c>
      <c r="G9" s="934">
        <v>50374.774784270005</v>
      </c>
      <c r="H9" s="934">
        <v>781.07821840999998</v>
      </c>
      <c r="I9" s="934">
        <v>754.68181797999978</v>
      </c>
      <c r="J9" s="934">
        <v>4270.1703137800005</v>
      </c>
      <c r="K9" s="934">
        <v>20376.819675880382</v>
      </c>
      <c r="L9" s="934">
        <v>185118.33218461036</v>
      </c>
      <c r="M9" s="2003"/>
      <c r="N9" s="2003"/>
    </row>
    <row r="10" spans="1:14">
      <c r="A10" s="2604" t="s">
        <v>167</v>
      </c>
      <c r="B10" s="937" t="s">
        <v>257</v>
      </c>
      <c r="C10" s="934">
        <v>124.74169169</v>
      </c>
      <c r="D10" s="934">
        <v>0</v>
      </c>
      <c r="E10" s="934">
        <v>51.246208899999999</v>
      </c>
      <c r="F10" s="934">
        <v>73.495482789999997</v>
      </c>
      <c r="G10" s="934">
        <v>0</v>
      </c>
      <c r="H10" s="938">
        <v>0</v>
      </c>
      <c r="I10" s="938">
        <v>0</v>
      </c>
      <c r="J10" s="938">
        <v>0</v>
      </c>
      <c r="K10" s="934">
        <v>7.0258907700000037</v>
      </c>
      <c r="L10" s="934">
        <v>131.76758246</v>
      </c>
      <c r="M10" s="2003"/>
      <c r="N10" s="2003"/>
    </row>
    <row r="11" spans="1:14">
      <c r="A11" s="2604" t="s">
        <v>167</v>
      </c>
      <c r="B11" s="937" t="s">
        <v>258</v>
      </c>
      <c r="C11" s="934">
        <v>56572.761379200005</v>
      </c>
      <c r="D11" s="934">
        <v>15942.254378379997</v>
      </c>
      <c r="E11" s="934">
        <v>11463.719478650002</v>
      </c>
      <c r="F11" s="934">
        <v>12285.989683510001</v>
      </c>
      <c r="G11" s="934">
        <v>16880.797838660004</v>
      </c>
      <c r="H11" s="934">
        <v>452.79637468999999</v>
      </c>
      <c r="I11" s="934">
        <v>0</v>
      </c>
      <c r="J11" s="934">
        <v>38.759948180000002</v>
      </c>
      <c r="K11" s="934">
        <v>1151.3894869599799</v>
      </c>
      <c r="L11" s="934">
        <v>58215.707189029985</v>
      </c>
      <c r="M11" s="2003"/>
      <c r="N11" s="2003"/>
    </row>
    <row r="12" spans="1:14">
      <c r="A12" s="2604">
        <v>4</v>
      </c>
      <c r="B12" s="933" t="s">
        <v>215</v>
      </c>
      <c r="C12" s="934">
        <v>202144.70585091997</v>
      </c>
      <c r="D12" s="934">
        <v>54331.281998169994</v>
      </c>
      <c r="E12" s="934">
        <v>49306.974881789996</v>
      </c>
      <c r="F12" s="934">
        <v>36625.277972949996</v>
      </c>
      <c r="G12" s="934">
        <v>61881.170998010006</v>
      </c>
      <c r="H12" s="934">
        <v>41.553508199999996</v>
      </c>
      <c r="I12" s="934">
        <v>17.264017620000001</v>
      </c>
      <c r="J12" s="934">
        <v>226.00749065000002</v>
      </c>
      <c r="K12" s="934">
        <v>1675.6954550701489</v>
      </c>
      <c r="L12" s="934">
        <v>204105.22632246013</v>
      </c>
      <c r="M12" s="2003"/>
      <c r="N12" s="2003"/>
    </row>
    <row r="13" spans="1:14" ht="18">
      <c r="A13" s="2604" t="s">
        <v>167</v>
      </c>
      <c r="B13" s="937" t="s">
        <v>259</v>
      </c>
      <c r="C13" s="934">
        <v>160887.89963328</v>
      </c>
      <c r="D13" s="934">
        <v>44675.62506523</v>
      </c>
      <c r="E13" s="934">
        <v>30428.210299409995</v>
      </c>
      <c r="F13" s="934">
        <v>29829.920572210001</v>
      </c>
      <c r="G13" s="934">
        <v>55954.143696430008</v>
      </c>
      <c r="H13" s="934">
        <v>22.204060990000002</v>
      </c>
      <c r="I13" s="934">
        <v>11.01826354</v>
      </c>
      <c r="J13" s="934">
        <v>182.19108133</v>
      </c>
      <c r="K13" s="934">
        <v>1198.7545735900328</v>
      </c>
      <c r="L13" s="934">
        <v>162302.06761273005</v>
      </c>
      <c r="M13" s="2003"/>
      <c r="N13" s="2003"/>
    </row>
    <row r="14" spans="1:14">
      <c r="A14" s="2604" t="s">
        <v>167</v>
      </c>
      <c r="B14" s="939" t="s">
        <v>258</v>
      </c>
      <c r="C14" s="934">
        <v>1185.4814681299999</v>
      </c>
      <c r="D14" s="934">
        <v>105.03591145999999</v>
      </c>
      <c r="E14" s="934">
        <v>898.53119813000001</v>
      </c>
      <c r="F14" s="934">
        <v>80.25136929</v>
      </c>
      <c r="G14" s="934">
        <v>101.66298925</v>
      </c>
      <c r="H14" s="938">
        <v>0</v>
      </c>
      <c r="I14" s="938">
        <v>0</v>
      </c>
      <c r="J14" s="938">
        <v>0</v>
      </c>
      <c r="K14" s="934">
        <v>0.32309266000007764</v>
      </c>
      <c r="L14" s="934">
        <v>1185.8045607900001</v>
      </c>
      <c r="M14" s="2003"/>
      <c r="N14" s="2003"/>
    </row>
    <row r="15" spans="1:14">
      <c r="A15" s="2604" t="s">
        <v>167</v>
      </c>
      <c r="B15" s="939" t="s">
        <v>260</v>
      </c>
      <c r="C15" s="934">
        <v>159702.41816514998</v>
      </c>
      <c r="D15" s="934">
        <v>44570.589153769994</v>
      </c>
      <c r="E15" s="934">
        <v>29529.679101279999</v>
      </c>
      <c r="F15" s="934">
        <v>29749.669202920002</v>
      </c>
      <c r="G15" s="934">
        <v>55852.480707180002</v>
      </c>
      <c r="H15" s="934">
        <v>22.204060990000002</v>
      </c>
      <c r="I15" s="934">
        <v>11.01826354</v>
      </c>
      <c r="J15" s="934">
        <v>182.19108133</v>
      </c>
      <c r="K15" s="934">
        <v>1198.4314809299731</v>
      </c>
      <c r="L15" s="934">
        <v>161116.26305193998</v>
      </c>
      <c r="M15" s="2003"/>
      <c r="N15" s="2003"/>
    </row>
    <row r="16" spans="1:14">
      <c r="A16" s="2604" t="s">
        <v>167</v>
      </c>
      <c r="B16" s="937" t="s">
        <v>261</v>
      </c>
      <c r="C16" s="934">
        <v>41256.806217639998</v>
      </c>
      <c r="D16" s="934">
        <v>9655.6569329400008</v>
      </c>
      <c r="E16" s="934">
        <v>18878.764582380001</v>
      </c>
      <c r="F16" s="934">
        <v>6795.3574007400002</v>
      </c>
      <c r="G16" s="934">
        <v>5927.0273015799994</v>
      </c>
      <c r="H16" s="934">
        <v>19.349447210000001</v>
      </c>
      <c r="I16" s="934">
        <v>6.2457540800000002</v>
      </c>
      <c r="J16" s="934">
        <v>43.816409319999998</v>
      </c>
      <c r="K16" s="934">
        <v>476.9408814799632</v>
      </c>
      <c r="L16" s="934">
        <v>41803.158709729963</v>
      </c>
      <c r="M16" s="936"/>
      <c r="N16" s="936"/>
    </row>
    <row r="17" spans="1:14">
      <c r="A17" s="2604" t="s">
        <v>167</v>
      </c>
      <c r="B17" s="939" t="s">
        <v>258</v>
      </c>
      <c r="C17" s="934">
        <v>1683.5676055799995</v>
      </c>
      <c r="D17" s="934">
        <v>172.66306606000001</v>
      </c>
      <c r="E17" s="934">
        <v>1061.6752104799998</v>
      </c>
      <c r="F17" s="934">
        <v>177.15380352999998</v>
      </c>
      <c r="G17" s="934">
        <v>272.07552550999992</v>
      </c>
      <c r="H17" s="934">
        <v>3.2226141800000003</v>
      </c>
      <c r="I17" s="934">
        <v>1.51501375</v>
      </c>
      <c r="J17" s="934">
        <v>3.5245006700000001</v>
      </c>
      <c r="K17" s="934">
        <v>91.110914080000512</v>
      </c>
      <c r="L17" s="934">
        <v>1782.94064826</v>
      </c>
      <c r="M17" s="936"/>
      <c r="N17" s="936"/>
    </row>
    <row r="18" spans="1:14">
      <c r="A18" s="2604" t="s">
        <v>167</v>
      </c>
      <c r="B18" s="939" t="s">
        <v>260</v>
      </c>
      <c r="C18" s="934">
        <v>39573.238612059991</v>
      </c>
      <c r="D18" s="934">
        <v>9482.9938668800005</v>
      </c>
      <c r="E18" s="934">
        <v>17817.089371899998</v>
      </c>
      <c r="F18" s="934">
        <v>6618.2035972100002</v>
      </c>
      <c r="G18" s="934">
        <v>5654.9517760699991</v>
      </c>
      <c r="H18" s="934">
        <v>16.126833029999997</v>
      </c>
      <c r="I18" s="934">
        <v>4.7307403300000006</v>
      </c>
      <c r="J18" s="934">
        <v>40.291908650000003</v>
      </c>
      <c r="K18" s="934">
        <v>385.82996740002511</v>
      </c>
      <c r="L18" s="934">
        <v>40020.218061470012</v>
      </c>
      <c r="M18" s="936"/>
      <c r="N18" s="936"/>
    </row>
    <row r="19" spans="1:14">
      <c r="A19" s="2604">
        <v>5</v>
      </c>
      <c r="B19" s="933" t="s">
        <v>219</v>
      </c>
      <c r="C19" s="938" t="s">
        <v>44</v>
      </c>
      <c r="D19" s="938">
        <v>0</v>
      </c>
      <c r="E19" s="938">
        <v>0</v>
      </c>
      <c r="F19" s="938">
        <v>0</v>
      </c>
      <c r="G19" s="938">
        <v>0</v>
      </c>
      <c r="H19" s="938">
        <v>0</v>
      </c>
      <c r="I19" s="938">
        <v>0</v>
      </c>
      <c r="J19" s="938">
        <v>0</v>
      </c>
      <c r="K19" s="938">
        <v>0</v>
      </c>
      <c r="L19" s="938">
        <v>0</v>
      </c>
      <c r="M19" s="936"/>
    </row>
    <row r="20" spans="1:14">
      <c r="A20" s="2604" t="s">
        <v>167</v>
      </c>
      <c r="B20" s="933" t="s">
        <v>220</v>
      </c>
      <c r="C20" s="934">
        <v>4803.3718078699994</v>
      </c>
      <c r="D20" s="934">
        <v>1240.2270059099999</v>
      </c>
      <c r="E20" s="934">
        <v>2317.2260605299998</v>
      </c>
      <c r="F20" s="934">
        <v>369.45442530999998</v>
      </c>
      <c r="G20" s="934">
        <v>876.46431612000003</v>
      </c>
      <c r="H20" s="934">
        <v>0</v>
      </c>
      <c r="I20" s="934">
        <v>1.63781241</v>
      </c>
      <c r="J20" s="934">
        <v>28.663525580000002</v>
      </c>
      <c r="K20" s="934">
        <v>8.2979507000009107</v>
      </c>
      <c r="L20" s="934">
        <v>4841.9710965600007</v>
      </c>
      <c r="M20" s="936"/>
    </row>
    <row r="21" spans="1:14" s="924" customFormat="1">
      <c r="A21" s="2603">
        <v>6</v>
      </c>
      <c r="B21" s="940" t="s">
        <v>221</v>
      </c>
      <c r="C21" s="941">
        <v>393960.03923083993</v>
      </c>
      <c r="D21" s="941">
        <v>111083.83115869998</v>
      </c>
      <c r="E21" s="941">
        <v>84758.65542564998</v>
      </c>
      <c r="F21" s="941">
        <v>76345.162593919973</v>
      </c>
      <c r="G21" s="941">
        <v>121772.39005257002</v>
      </c>
      <c r="H21" s="941">
        <v>990.66919495000002</v>
      </c>
      <c r="I21" s="941">
        <v>773.58364800999982</v>
      </c>
      <c r="J21" s="941">
        <v>4896.79364936</v>
      </c>
      <c r="K21" s="941">
        <v>24423.227892550538</v>
      </c>
      <c r="L21" s="941">
        <v>425044.31361571053</v>
      </c>
      <c r="M21" s="942"/>
    </row>
    <row r="22" spans="1:14">
      <c r="B22" s="943" t="s">
        <v>222</v>
      </c>
      <c r="C22" s="944"/>
      <c r="D22" s="944"/>
      <c r="E22" s="944"/>
      <c r="F22" s="944"/>
      <c r="G22" s="944"/>
      <c r="H22" s="944"/>
      <c r="I22" s="944"/>
      <c r="J22" s="944"/>
      <c r="K22" s="944"/>
      <c r="L22" s="944"/>
      <c r="M22" s="932"/>
    </row>
    <row r="23" spans="1:14" ht="18">
      <c r="A23" s="2604">
        <v>7</v>
      </c>
      <c r="B23" s="933" t="s">
        <v>210</v>
      </c>
      <c r="C23" s="934">
        <v>48364.803998199997</v>
      </c>
      <c r="D23" s="934">
        <v>5120.9292148300001</v>
      </c>
      <c r="E23" s="934">
        <v>26595.900459349999</v>
      </c>
      <c r="F23" s="934">
        <v>2699.4907746999993</v>
      </c>
      <c r="G23" s="934">
        <v>13948.483549320003</v>
      </c>
      <c r="H23" s="934">
        <v>9.9999999999999995E-7</v>
      </c>
      <c r="I23" s="934">
        <v>90.162599469999989</v>
      </c>
      <c r="J23" s="934">
        <v>7100.8772874200004</v>
      </c>
      <c r="K23" s="934">
        <v>5058.227493499955</v>
      </c>
      <c r="L23" s="934">
        <v>60614.07137958995</v>
      </c>
      <c r="M23" s="936"/>
    </row>
    <row r="24" spans="1:14" ht="24" customHeight="1">
      <c r="A24" s="2604">
        <v>8</v>
      </c>
      <c r="B24" s="933" t="s">
        <v>223</v>
      </c>
      <c r="C24" s="934">
        <v>8960.9898742900004</v>
      </c>
      <c r="D24" s="934">
        <v>1673.95794269</v>
      </c>
      <c r="E24" s="934">
        <v>481.40638263000005</v>
      </c>
      <c r="F24" s="934">
        <v>127.7016593</v>
      </c>
      <c r="G24" s="934">
        <v>6677.9238896700008</v>
      </c>
      <c r="H24" s="934">
        <v>0</v>
      </c>
      <c r="I24" s="934">
        <v>0</v>
      </c>
      <c r="J24" s="938">
        <v>0</v>
      </c>
      <c r="K24" s="934">
        <v>153.21098087999644</v>
      </c>
      <c r="L24" s="934">
        <v>9114.2008551699964</v>
      </c>
      <c r="M24" s="936"/>
    </row>
    <row r="25" spans="1:14">
      <c r="A25" s="2604">
        <v>9</v>
      </c>
      <c r="B25" s="933" t="s">
        <v>224</v>
      </c>
      <c r="C25" s="934">
        <v>275.23966279000001</v>
      </c>
      <c r="D25" s="938">
        <v>0</v>
      </c>
      <c r="E25" s="934">
        <v>275.23966279000001</v>
      </c>
      <c r="F25" s="938">
        <v>0</v>
      </c>
      <c r="G25" s="938">
        <v>0</v>
      </c>
      <c r="H25" s="934">
        <v>0</v>
      </c>
      <c r="I25" s="938">
        <v>0</v>
      </c>
      <c r="J25" s="938">
        <v>0</v>
      </c>
      <c r="K25" s="938">
        <v>0</v>
      </c>
      <c r="L25" s="934">
        <v>275.23966279000001</v>
      </c>
      <c r="M25" s="945"/>
    </row>
    <row r="26" spans="1:14">
      <c r="A26" s="2604">
        <v>10</v>
      </c>
      <c r="B26" s="933" t="s">
        <v>225</v>
      </c>
      <c r="C26" s="934">
        <v>118.60356785</v>
      </c>
      <c r="D26" s="938">
        <v>0</v>
      </c>
      <c r="E26" s="934">
        <v>118.60356785</v>
      </c>
      <c r="F26" s="938">
        <v>0</v>
      </c>
      <c r="G26" s="938">
        <v>0</v>
      </c>
      <c r="H26" s="938">
        <v>0</v>
      </c>
      <c r="I26" s="938">
        <v>0</v>
      </c>
      <c r="J26" s="934">
        <v>194.80790866999999</v>
      </c>
      <c r="K26" s="934">
        <v>909.46120169999995</v>
      </c>
      <c r="L26" s="934">
        <v>1222.8726782199999</v>
      </c>
      <c r="M26" s="945"/>
    </row>
    <row r="27" spans="1:14">
      <c r="A27" s="2604">
        <v>11</v>
      </c>
      <c r="B27" s="933" t="s">
        <v>226</v>
      </c>
      <c r="C27" s="938" t="s">
        <v>44</v>
      </c>
      <c r="D27" s="938">
        <v>0</v>
      </c>
      <c r="E27" s="938">
        <v>0</v>
      </c>
      <c r="F27" s="938">
        <v>0</v>
      </c>
      <c r="G27" s="938">
        <v>0</v>
      </c>
      <c r="H27" s="938">
        <v>0</v>
      </c>
      <c r="I27" s="938">
        <v>0</v>
      </c>
      <c r="J27" s="938">
        <v>0</v>
      </c>
      <c r="K27" s="934">
        <v>73.747236939999993</v>
      </c>
      <c r="L27" s="934">
        <v>73.747236939999993</v>
      </c>
      <c r="M27" s="936"/>
    </row>
    <row r="28" spans="1:14">
      <c r="A28" s="2604">
        <v>12</v>
      </c>
      <c r="B28" s="933" t="s">
        <v>211</v>
      </c>
      <c r="C28" s="934">
        <v>15.230121220000001</v>
      </c>
      <c r="D28" s="934">
        <v>5.990678E-2</v>
      </c>
      <c r="E28" s="934">
        <v>0.70457899999999996</v>
      </c>
      <c r="F28" s="934">
        <v>12.874862350000001</v>
      </c>
      <c r="G28" s="934">
        <v>1.5907730899999999</v>
      </c>
      <c r="H28" s="934">
        <v>0</v>
      </c>
      <c r="I28" s="938">
        <v>0</v>
      </c>
      <c r="J28" s="934">
        <v>0</v>
      </c>
      <c r="K28" s="934">
        <v>130.08980643999999</v>
      </c>
      <c r="L28" s="934">
        <v>145.31992765999999</v>
      </c>
      <c r="M28" s="936"/>
    </row>
    <row r="29" spans="1:14">
      <c r="A29" s="2604">
        <v>13</v>
      </c>
      <c r="B29" s="933" t="s">
        <v>212</v>
      </c>
      <c r="C29" s="934">
        <v>2667.5861335200007</v>
      </c>
      <c r="D29" s="934">
        <v>1963.0423589200002</v>
      </c>
      <c r="E29" s="934">
        <v>36.027803040000002</v>
      </c>
      <c r="F29" s="934">
        <v>614.61607550000008</v>
      </c>
      <c r="G29" s="934">
        <v>53.899896059999996</v>
      </c>
      <c r="H29" s="934">
        <v>7.20035413</v>
      </c>
      <c r="I29" s="934">
        <v>0</v>
      </c>
      <c r="J29" s="934">
        <v>1.4830038699999999</v>
      </c>
      <c r="K29" s="934">
        <v>192.4430146600007</v>
      </c>
      <c r="L29" s="934">
        <v>2868.7125061800016</v>
      </c>
      <c r="M29" s="936"/>
      <c r="N29" s="946"/>
    </row>
    <row r="30" spans="1:14" ht="12.75" customHeight="1">
      <c r="B30" s="937" t="s">
        <v>258</v>
      </c>
      <c r="C30" s="934">
        <v>2111.0929688199999</v>
      </c>
      <c r="D30" s="934">
        <v>1831.2388992599999</v>
      </c>
      <c r="E30" s="934">
        <v>0.43084748</v>
      </c>
      <c r="F30" s="934">
        <v>268.94023321999998</v>
      </c>
      <c r="G30" s="934">
        <v>10.482988860000001</v>
      </c>
      <c r="H30" s="934">
        <v>0</v>
      </c>
      <c r="I30" s="938">
        <v>0</v>
      </c>
      <c r="J30" s="938">
        <v>0</v>
      </c>
      <c r="K30" s="934">
        <v>1.501805240000067</v>
      </c>
      <c r="L30" s="934">
        <v>2112.59477406</v>
      </c>
      <c r="M30" s="936"/>
      <c r="N30" s="946"/>
    </row>
    <row r="31" spans="1:14">
      <c r="A31" s="2604">
        <v>14</v>
      </c>
      <c r="B31" s="947" t="s">
        <v>215</v>
      </c>
      <c r="C31" s="934">
        <v>5872.500047380001</v>
      </c>
      <c r="D31" s="934">
        <v>1241.6444711200002</v>
      </c>
      <c r="E31" s="934">
        <v>1.4197671599999999</v>
      </c>
      <c r="F31" s="934">
        <v>2244.6240695300003</v>
      </c>
      <c r="G31" s="934">
        <v>2384.8117395700001</v>
      </c>
      <c r="H31" s="934">
        <v>0.43403174000000011</v>
      </c>
      <c r="I31" s="934">
        <v>0.33722111000000005</v>
      </c>
      <c r="J31" s="934">
        <v>6.3435894200000007</v>
      </c>
      <c r="K31" s="934">
        <v>57.103594339999248</v>
      </c>
      <c r="L31" s="934">
        <v>5936.718483990001</v>
      </c>
      <c r="M31" s="936"/>
      <c r="N31" s="946"/>
    </row>
    <row r="32" spans="1:14" ht="9.75" customHeight="1">
      <c r="B32" s="948" t="s">
        <v>258</v>
      </c>
      <c r="C32" s="934">
        <v>800.93644819999997</v>
      </c>
      <c r="D32" s="934">
        <v>113.44750796000001</v>
      </c>
      <c r="E32" s="934">
        <v>0.62319203999999995</v>
      </c>
      <c r="F32" s="934">
        <v>207.20756452000001</v>
      </c>
      <c r="G32" s="934">
        <v>479.65818367999998</v>
      </c>
      <c r="H32" s="934">
        <v>0.33972720000000001</v>
      </c>
      <c r="I32" s="934">
        <v>0.31914221000000004</v>
      </c>
      <c r="J32" s="934">
        <v>5.2969796100000002</v>
      </c>
      <c r="K32" s="934">
        <v>47.327511520000144</v>
      </c>
      <c r="L32" s="934">
        <v>854.21980874000008</v>
      </c>
      <c r="M32" s="936"/>
      <c r="N32" s="946"/>
    </row>
    <row r="33" spans="1:14" ht="18">
      <c r="A33" s="2604">
        <v>15</v>
      </c>
      <c r="B33" s="933" t="s">
        <v>227</v>
      </c>
      <c r="C33" s="934">
        <v>5177.1279645700006</v>
      </c>
      <c r="D33" s="934">
        <v>53.634395429999991</v>
      </c>
      <c r="E33" s="934">
        <v>0</v>
      </c>
      <c r="F33" s="934">
        <v>5122.6944154000003</v>
      </c>
      <c r="G33" s="934">
        <v>0.79915373999999995</v>
      </c>
      <c r="H33" s="934">
        <v>0</v>
      </c>
      <c r="I33" s="934">
        <v>0</v>
      </c>
      <c r="J33" s="934">
        <v>1.90887761</v>
      </c>
      <c r="K33" s="934">
        <v>3.5129315600000379</v>
      </c>
      <c r="L33" s="934">
        <v>5182.5497737400001</v>
      </c>
      <c r="M33" s="936"/>
      <c r="N33" s="946"/>
    </row>
    <row r="34" spans="1:14" ht="9.75" customHeight="1">
      <c r="B34" s="948" t="s">
        <v>258</v>
      </c>
      <c r="C34" s="934">
        <v>42.727219559999995</v>
      </c>
      <c r="D34" s="934">
        <v>42.727219559999995</v>
      </c>
      <c r="E34" s="938">
        <v>0</v>
      </c>
      <c r="F34" s="938">
        <v>0</v>
      </c>
      <c r="G34" s="938">
        <v>0</v>
      </c>
      <c r="H34" s="934">
        <v>0</v>
      </c>
      <c r="I34" s="938">
        <v>0</v>
      </c>
      <c r="J34" s="938">
        <v>0</v>
      </c>
      <c r="K34" s="938">
        <v>0</v>
      </c>
      <c r="L34" s="934">
        <v>42.727219559999995</v>
      </c>
      <c r="M34" s="936"/>
      <c r="N34" s="946"/>
    </row>
    <row r="35" spans="1:14">
      <c r="A35" s="2604">
        <v>16</v>
      </c>
      <c r="B35" s="933" t="s">
        <v>228</v>
      </c>
      <c r="C35" s="934">
        <v>80.020675489999988</v>
      </c>
      <c r="D35" s="934">
        <v>14.225899950000002</v>
      </c>
      <c r="E35" s="934">
        <v>1.3606999999999996E-4</v>
      </c>
      <c r="F35" s="934">
        <v>58.854185229999999</v>
      </c>
      <c r="G35" s="934">
        <v>6.9404542400000002</v>
      </c>
      <c r="H35" s="934">
        <v>3.5822999999999996E-4</v>
      </c>
      <c r="I35" s="934">
        <v>6.6719999999999998E-5</v>
      </c>
      <c r="J35" s="934">
        <v>5.7792999999999994E-4</v>
      </c>
      <c r="K35" s="934">
        <v>0.14259165999995815</v>
      </c>
      <c r="L35" s="934">
        <v>80.164270029999955</v>
      </c>
      <c r="M35" s="936"/>
      <c r="N35" s="946"/>
    </row>
    <row r="36" spans="1:14" ht="19.5" customHeight="1">
      <c r="A36" s="2604">
        <v>17</v>
      </c>
      <c r="B36" s="933" t="s">
        <v>229</v>
      </c>
      <c r="C36" s="934">
        <v>330.64278629</v>
      </c>
      <c r="D36" s="934">
        <v>84.031750369999997</v>
      </c>
      <c r="E36" s="934">
        <v>170.29137104</v>
      </c>
      <c r="F36" s="938">
        <v>0</v>
      </c>
      <c r="G36" s="934">
        <v>76.319664880000005</v>
      </c>
      <c r="H36" s="934">
        <v>0</v>
      </c>
      <c r="I36" s="938">
        <v>0</v>
      </c>
      <c r="J36" s="934">
        <v>131.40982274999999</v>
      </c>
      <c r="K36" s="934">
        <v>520.60778315999983</v>
      </c>
      <c r="L36" s="934">
        <v>982.66039219999982</v>
      </c>
      <c r="M36" s="936"/>
      <c r="N36" s="946"/>
    </row>
    <row r="37" spans="1:14">
      <c r="A37" s="2604">
        <v>18</v>
      </c>
      <c r="B37" s="933" t="s">
        <v>230</v>
      </c>
      <c r="C37" s="938">
        <v>297.05883733999997</v>
      </c>
      <c r="D37" s="938">
        <v>0</v>
      </c>
      <c r="E37" s="938">
        <v>0</v>
      </c>
      <c r="F37" s="938">
        <v>281.13483733999999</v>
      </c>
      <c r="G37" s="938">
        <v>15.923999999999999</v>
      </c>
      <c r="H37" s="938">
        <v>0</v>
      </c>
      <c r="I37" s="938">
        <v>0</v>
      </c>
      <c r="J37" s="938">
        <v>0</v>
      </c>
      <c r="K37" s="938">
        <v>0</v>
      </c>
      <c r="L37" s="934">
        <v>297.05883733999997</v>
      </c>
      <c r="M37" s="936"/>
      <c r="N37" s="946"/>
    </row>
    <row r="38" spans="1:14" ht="27.75" customHeight="1">
      <c r="A38" s="2604">
        <v>19</v>
      </c>
      <c r="B38" s="933" t="s">
        <v>231</v>
      </c>
      <c r="C38" s="938" t="s">
        <v>44</v>
      </c>
      <c r="D38" s="938">
        <v>0</v>
      </c>
      <c r="E38" s="938">
        <v>0</v>
      </c>
      <c r="F38" s="938">
        <v>0</v>
      </c>
      <c r="G38" s="938">
        <v>0</v>
      </c>
      <c r="H38" s="938">
        <v>0</v>
      </c>
      <c r="I38" s="938">
        <v>0</v>
      </c>
      <c r="J38" s="938">
        <v>0</v>
      </c>
      <c r="K38" s="938">
        <v>0</v>
      </c>
      <c r="L38" s="934">
        <v>0</v>
      </c>
      <c r="M38" s="936"/>
      <c r="N38" s="946"/>
    </row>
    <row r="39" spans="1:14" ht="18">
      <c r="A39" s="2604">
        <v>20</v>
      </c>
      <c r="B39" s="933" t="s">
        <v>232</v>
      </c>
      <c r="C39" s="934">
        <v>93.238649780000003</v>
      </c>
      <c r="D39" s="934">
        <v>0</v>
      </c>
      <c r="E39" s="934">
        <v>93.238649780000003</v>
      </c>
      <c r="F39" s="934">
        <v>0</v>
      </c>
      <c r="G39" s="934">
        <v>0</v>
      </c>
      <c r="H39" s="934">
        <v>0</v>
      </c>
      <c r="I39" s="938">
        <v>0</v>
      </c>
      <c r="J39" s="934">
        <v>134.01191566</v>
      </c>
      <c r="K39" s="934">
        <v>232.86941704999998</v>
      </c>
      <c r="L39" s="934">
        <v>460.11998248999998</v>
      </c>
      <c r="M39" s="936"/>
      <c r="N39" s="946"/>
    </row>
    <row r="40" spans="1:14">
      <c r="A40" s="2604">
        <v>21</v>
      </c>
      <c r="B40" s="933" t="s">
        <v>233</v>
      </c>
      <c r="C40" s="934">
        <v>2284.4974821599999</v>
      </c>
      <c r="D40" s="934">
        <v>-13.907621319999997</v>
      </c>
      <c r="E40" s="934">
        <v>1782.91024337</v>
      </c>
      <c r="F40" s="934">
        <v>102.41751262</v>
      </c>
      <c r="G40" s="934">
        <v>413.07734749000002</v>
      </c>
      <c r="H40" s="934">
        <v>0</v>
      </c>
      <c r="I40" s="938">
        <v>1.9288000000000001E-4</v>
      </c>
      <c r="J40" s="934">
        <v>1.4780000000000001E-5</v>
      </c>
      <c r="K40" s="934">
        <v>66.546335509999153</v>
      </c>
      <c r="L40" s="934">
        <v>2351.0440253299994</v>
      </c>
      <c r="M40" s="936"/>
      <c r="N40" s="946"/>
    </row>
    <row r="41" spans="1:14">
      <c r="A41" s="2604">
        <v>22</v>
      </c>
      <c r="B41" s="933" t="s">
        <v>234</v>
      </c>
      <c r="C41" s="934">
        <v>795.93164587999991</v>
      </c>
      <c r="D41" s="934">
        <v>58.945035260000004</v>
      </c>
      <c r="E41" s="934">
        <v>52.322422239999995</v>
      </c>
      <c r="F41" s="934">
        <v>595.62341317999994</v>
      </c>
      <c r="G41" s="934">
        <v>89.040775199999999</v>
      </c>
      <c r="H41" s="934">
        <v>0</v>
      </c>
      <c r="I41" s="934">
        <v>8.1824500000000008E-3</v>
      </c>
      <c r="J41" s="934">
        <v>1.386509E-2</v>
      </c>
      <c r="K41" s="934">
        <v>110.5114686400002</v>
      </c>
      <c r="L41" s="934">
        <v>906.46516206000013</v>
      </c>
      <c r="M41" s="936"/>
      <c r="N41" s="946"/>
    </row>
    <row r="42" spans="1:14" s="924" customFormat="1">
      <c r="A42" s="2603">
        <v>23</v>
      </c>
      <c r="B42" s="940" t="s">
        <v>235</v>
      </c>
      <c r="C42" s="941">
        <v>75333.471446760013</v>
      </c>
      <c r="D42" s="941">
        <v>10196.56335403</v>
      </c>
      <c r="E42" s="941">
        <v>29608.065044320003</v>
      </c>
      <c r="F42" s="941">
        <v>11860.03180515</v>
      </c>
      <c r="G42" s="941">
        <v>23668.811243260006</v>
      </c>
      <c r="H42" s="941">
        <v>7.6347451</v>
      </c>
      <c r="I42" s="941">
        <v>90.508262630000004</v>
      </c>
      <c r="J42" s="941">
        <v>7570.8568632000006</v>
      </c>
      <c r="K42" s="941">
        <v>7508.4738560399501</v>
      </c>
      <c r="L42" s="941">
        <v>90510.945173729968</v>
      </c>
      <c r="M42" s="942"/>
      <c r="N42" s="949"/>
    </row>
    <row r="43" spans="1:14" s="924" customFormat="1">
      <c r="A43" s="2603"/>
      <c r="B43" s="943"/>
      <c r="C43" s="950"/>
      <c r="D43" s="950"/>
      <c r="E43" s="950"/>
      <c r="F43" s="950"/>
      <c r="G43" s="950"/>
      <c r="H43" s="950"/>
      <c r="I43" s="950"/>
      <c r="J43" s="950"/>
      <c r="K43" s="950"/>
      <c r="L43" s="950"/>
      <c r="M43" s="951"/>
    </row>
    <row r="44" spans="1:14" s="924" customFormat="1">
      <c r="A44" s="2603">
        <v>24</v>
      </c>
      <c r="B44" s="2242" t="s">
        <v>51</v>
      </c>
      <c r="C44" s="2243">
        <v>469293.51067759999</v>
      </c>
      <c r="D44" s="2243">
        <v>121280.39451272998</v>
      </c>
      <c r="E44" s="2243">
        <v>114366.72046996998</v>
      </c>
      <c r="F44" s="2243">
        <v>88205.194399069966</v>
      </c>
      <c r="G44" s="2243">
        <v>145441.20129583002</v>
      </c>
      <c r="H44" s="2243">
        <v>998.30394005000005</v>
      </c>
      <c r="I44" s="2243">
        <v>864.09191063999981</v>
      </c>
      <c r="J44" s="2243">
        <v>12467.650512560002</v>
      </c>
      <c r="K44" s="2243">
        <v>31931.701748590487</v>
      </c>
      <c r="L44" s="2243">
        <v>515555.2587894405</v>
      </c>
      <c r="M44" s="951"/>
    </row>
    <row r="45" spans="1:14" ht="15">
      <c r="B45" s="952"/>
      <c r="C45" s="952"/>
      <c r="D45" s="952"/>
      <c r="E45" s="952"/>
      <c r="F45" s="953"/>
      <c r="G45" s="952"/>
      <c r="H45" s="954"/>
      <c r="I45" s="954"/>
      <c r="J45" s="954"/>
      <c r="K45" s="954"/>
      <c r="L45" s="954"/>
      <c r="M45" s="925"/>
    </row>
    <row r="46" spans="1:14" ht="15">
      <c r="B46" s="952"/>
      <c r="C46" s="952"/>
      <c r="D46" s="952"/>
      <c r="E46" s="952"/>
      <c r="F46" s="953"/>
      <c r="G46" s="952"/>
      <c r="H46" s="954"/>
      <c r="I46" s="954"/>
      <c r="J46" s="954"/>
      <c r="K46" s="954"/>
      <c r="L46" s="954"/>
      <c r="M46" s="925"/>
    </row>
    <row r="47" spans="1:14" ht="15">
      <c r="B47" s="952"/>
      <c r="C47" s="952"/>
      <c r="D47" s="952"/>
      <c r="E47" s="952"/>
      <c r="F47" s="952"/>
      <c r="G47" s="952"/>
      <c r="H47" s="954"/>
      <c r="I47" s="954"/>
      <c r="J47" s="954"/>
      <c r="K47" s="954"/>
      <c r="L47" s="954"/>
      <c r="M47" s="925"/>
    </row>
    <row r="48" spans="1:14">
      <c r="B48" s="955"/>
      <c r="C48" s="956"/>
      <c r="D48" s="2811" t="s">
        <v>247</v>
      </c>
      <c r="E48" s="2811"/>
      <c r="F48" s="2811"/>
      <c r="G48" s="2811"/>
      <c r="H48" s="2811"/>
      <c r="I48" s="2811"/>
      <c r="J48" s="2811"/>
      <c r="K48" s="2811"/>
      <c r="L48" s="2811"/>
      <c r="M48" s="928"/>
    </row>
    <row r="49" spans="2:14" ht="30.75" customHeight="1">
      <c r="B49" s="957" t="s">
        <v>236</v>
      </c>
      <c r="C49" s="958" t="s">
        <v>248</v>
      </c>
      <c r="D49" s="958" t="s">
        <v>249</v>
      </c>
      <c r="E49" s="958" t="s">
        <v>250</v>
      </c>
      <c r="F49" s="959" t="s">
        <v>251</v>
      </c>
      <c r="G49" s="958" t="s">
        <v>252</v>
      </c>
      <c r="H49" s="959" t="s">
        <v>253</v>
      </c>
      <c r="I49" s="959" t="s">
        <v>254</v>
      </c>
      <c r="J49" s="958" t="s">
        <v>255</v>
      </c>
      <c r="K49" s="959" t="s">
        <v>256</v>
      </c>
      <c r="L49" s="958" t="s">
        <v>51</v>
      </c>
      <c r="M49" s="931"/>
    </row>
    <row r="50" spans="2:14">
      <c r="B50" s="960" t="s">
        <v>209</v>
      </c>
      <c r="C50" s="961"/>
      <c r="D50" s="962"/>
      <c r="E50" s="962"/>
      <c r="F50" s="962"/>
      <c r="G50" s="962"/>
      <c r="H50" s="962"/>
      <c r="I50" s="962"/>
      <c r="J50" s="962"/>
      <c r="K50" s="962"/>
      <c r="L50" s="962"/>
      <c r="M50" s="932"/>
    </row>
    <row r="51" spans="2:14" ht="22.5" customHeight="1">
      <c r="B51" s="933" t="s">
        <v>210</v>
      </c>
      <c r="C51" s="938" t="s">
        <v>44</v>
      </c>
      <c r="D51" s="938">
        <v>0</v>
      </c>
      <c r="E51" s="938">
        <v>0</v>
      </c>
      <c r="F51" s="938">
        <v>0</v>
      </c>
      <c r="G51" s="938">
        <v>0</v>
      </c>
      <c r="H51" s="938">
        <v>0</v>
      </c>
      <c r="I51" s="938">
        <v>0</v>
      </c>
      <c r="J51" s="938">
        <v>0</v>
      </c>
      <c r="K51" s="938">
        <v>0</v>
      </c>
      <c r="L51" s="938">
        <v>0</v>
      </c>
      <c r="M51" s="936"/>
    </row>
    <row r="52" spans="2:14">
      <c r="B52" s="933" t="s">
        <v>211</v>
      </c>
      <c r="C52" s="938">
        <v>28177.758993180003</v>
      </c>
      <c r="D52" s="938">
        <v>13953.097169410001</v>
      </c>
      <c r="E52" s="938">
        <v>174.61620907000002</v>
      </c>
      <c r="F52" s="938">
        <v>5387.8740932000001</v>
      </c>
      <c r="G52" s="938">
        <v>8662.1715215000004</v>
      </c>
      <c r="H52" s="938">
        <v>1423.1543723</v>
      </c>
      <c r="I52" s="938">
        <v>277.36385836999995</v>
      </c>
      <c r="J52" s="938">
        <v>372.28325165000001</v>
      </c>
      <c r="K52" s="938">
        <v>2442.723084200029</v>
      </c>
      <c r="L52" s="938">
        <v>32693.28355970003</v>
      </c>
      <c r="M52" s="936"/>
    </row>
    <row r="53" spans="2:14">
      <c r="B53" s="933" t="s">
        <v>212</v>
      </c>
      <c r="C53" s="938">
        <v>141043.00271209</v>
      </c>
      <c r="D53" s="938">
        <v>37773.000954719995</v>
      </c>
      <c r="E53" s="938">
        <v>32760.942186630007</v>
      </c>
      <c r="F53" s="938">
        <v>32747.531628020002</v>
      </c>
      <c r="G53" s="938">
        <v>37761.52794272</v>
      </c>
      <c r="H53" s="938">
        <v>1247.6839325400001</v>
      </c>
      <c r="I53" s="938">
        <v>1085.55317543</v>
      </c>
      <c r="J53" s="938">
        <v>4447.7120571400001</v>
      </c>
      <c r="K53" s="938">
        <v>20405.949540960348</v>
      </c>
      <c r="L53" s="938">
        <v>168229.90141816033</v>
      </c>
      <c r="M53" s="936"/>
    </row>
    <row r="54" spans="2:14">
      <c r="B54" s="937" t="s">
        <v>257</v>
      </c>
      <c r="C54" s="938">
        <v>154.18254679</v>
      </c>
      <c r="D54" s="938">
        <v>0</v>
      </c>
      <c r="E54" s="938">
        <v>93.527499020000008</v>
      </c>
      <c r="F54" s="938">
        <v>60.655047769999989</v>
      </c>
      <c r="G54" s="938">
        <v>0</v>
      </c>
      <c r="H54" s="938"/>
      <c r="I54" s="938"/>
      <c r="J54" s="938"/>
      <c r="K54" s="938">
        <v>67.272778600000009</v>
      </c>
      <c r="L54" s="938">
        <v>221.45532539000001</v>
      </c>
      <c r="M54" s="936"/>
    </row>
    <row r="55" spans="2:14">
      <c r="B55" s="937" t="s">
        <v>258</v>
      </c>
      <c r="C55" s="938">
        <v>52059.70640037</v>
      </c>
      <c r="D55" s="938">
        <v>15924.608534039997</v>
      </c>
      <c r="E55" s="938">
        <v>12096.503772559996</v>
      </c>
      <c r="F55" s="938">
        <v>11625.931615400004</v>
      </c>
      <c r="G55" s="938">
        <v>12412.662478370001</v>
      </c>
      <c r="H55" s="938">
        <v>824.47717939999995</v>
      </c>
      <c r="I55" s="938">
        <v>0</v>
      </c>
      <c r="J55" s="938">
        <v>36.689940309999997</v>
      </c>
      <c r="K55" s="938">
        <v>1610.748448469948</v>
      </c>
      <c r="L55" s="938">
        <v>54531.621968549945</v>
      </c>
      <c r="M55" s="936"/>
    </row>
    <row r="56" spans="2:14">
      <c r="B56" s="933" t="s">
        <v>215</v>
      </c>
      <c r="C56" s="938">
        <v>188893.45137512998</v>
      </c>
      <c r="D56" s="938">
        <v>51726.320227409997</v>
      </c>
      <c r="E56" s="938">
        <v>46359.900538680005</v>
      </c>
      <c r="F56" s="938">
        <v>36078.665182839999</v>
      </c>
      <c r="G56" s="938">
        <v>54728.565426200003</v>
      </c>
      <c r="H56" s="938">
        <v>39.629238110000003</v>
      </c>
      <c r="I56" s="938">
        <v>15.05911792</v>
      </c>
      <c r="J56" s="938">
        <v>215.24072104999999</v>
      </c>
      <c r="K56" s="938">
        <v>1570.0288745797743</v>
      </c>
      <c r="L56" s="938">
        <v>190733.40932678978</v>
      </c>
      <c r="M56" s="936"/>
    </row>
    <row r="57" spans="2:14" ht="18">
      <c r="B57" s="937" t="s">
        <v>259</v>
      </c>
      <c r="C57" s="938">
        <v>148999.69923730002</v>
      </c>
      <c r="D57" s="938">
        <v>42505.725417050002</v>
      </c>
      <c r="E57" s="938">
        <v>29011.181582049998</v>
      </c>
      <c r="F57" s="938">
        <v>28236.773184469999</v>
      </c>
      <c r="G57" s="938">
        <v>49246.019053730008</v>
      </c>
      <c r="H57" s="938">
        <v>20.576433060000003</v>
      </c>
      <c r="I57" s="938">
        <v>8.8493285999999998</v>
      </c>
      <c r="J57" s="938">
        <v>169.77053154000001</v>
      </c>
      <c r="K57" s="938">
        <v>1066.4317861000191</v>
      </c>
      <c r="L57" s="938">
        <v>150265.32731660004</v>
      </c>
      <c r="M57" s="936"/>
      <c r="N57" s="963"/>
    </row>
    <row r="58" spans="2:14">
      <c r="B58" s="939" t="s">
        <v>258</v>
      </c>
      <c r="C58" s="938">
        <v>1197.5862808799998</v>
      </c>
      <c r="D58" s="938">
        <v>109.77009247999999</v>
      </c>
      <c r="E58" s="938">
        <v>914.9447966099998</v>
      </c>
      <c r="F58" s="938">
        <v>63.574013720000004</v>
      </c>
      <c r="G58" s="938">
        <v>109.29737807000001</v>
      </c>
      <c r="H58" s="938"/>
      <c r="I58" s="938"/>
      <c r="J58" s="938"/>
      <c r="K58" s="938"/>
      <c r="L58" s="938">
        <v>1197.9785031800002</v>
      </c>
      <c r="M58" s="936"/>
    </row>
    <row r="59" spans="2:14">
      <c r="B59" s="939" t="s">
        <v>260</v>
      </c>
      <c r="C59" s="938">
        <v>147802.11295641999</v>
      </c>
      <c r="D59" s="938">
        <v>42395.955324570001</v>
      </c>
      <c r="E59" s="938">
        <v>28096.23678544</v>
      </c>
      <c r="F59" s="938">
        <v>28173.199170749998</v>
      </c>
      <c r="G59" s="938">
        <v>49136.721675660003</v>
      </c>
      <c r="H59" s="938">
        <v>20.576433060000003</v>
      </c>
      <c r="I59" s="938">
        <v>8.8493285999999998</v>
      </c>
      <c r="J59" s="938">
        <v>169.68620672</v>
      </c>
      <c r="K59" s="938">
        <v>1066.1238886200438</v>
      </c>
      <c r="L59" s="938">
        <v>149067.34881342002</v>
      </c>
      <c r="M59" s="936"/>
    </row>
    <row r="60" spans="2:14">
      <c r="B60" s="937" t="s">
        <v>261</v>
      </c>
      <c r="C60" s="938">
        <v>39893.752137830001</v>
      </c>
      <c r="D60" s="938">
        <v>9220.5948103600003</v>
      </c>
      <c r="E60" s="938">
        <v>17348.71895663</v>
      </c>
      <c r="F60" s="938">
        <v>7841.8919983699998</v>
      </c>
      <c r="G60" s="938">
        <v>5482.5463724699985</v>
      </c>
      <c r="H60" s="938">
        <v>19.05280505</v>
      </c>
      <c r="I60" s="938">
        <v>6.2097893199999996</v>
      </c>
      <c r="J60" s="938">
        <v>45.47018950999999</v>
      </c>
      <c r="K60" s="938">
        <v>503.5970884800613</v>
      </c>
      <c r="L60" s="938">
        <v>40468.082010190061</v>
      </c>
      <c r="M60" s="936"/>
    </row>
    <row r="61" spans="2:14">
      <c r="B61" s="939" t="s">
        <v>258</v>
      </c>
      <c r="C61" s="938">
        <v>1817.97707485</v>
      </c>
      <c r="D61" s="938">
        <v>209.43396631999997</v>
      </c>
      <c r="E61" s="938">
        <v>1047.5892653400001</v>
      </c>
      <c r="F61" s="938">
        <v>226.75368951000002</v>
      </c>
      <c r="G61" s="938">
        <v>334.20015368000003</v>
      </c>
      <c r="H61" s="938">
        <v>2.5331883900000003</v>
      </c>
      <c r="I61" s="938">
        <v>1.51256941</v>
      </c>
      <c r="J61" s="938">
        <v>3.2789919300000001</v>
      </c>
      <c r="K61" s="938">
        <v>97.384590969998925</v>
      </c>
      <c r="L61" s="938">
        <v>1922.6864155499991</v>
      </c>
      <c r="M61" s="936"/>
    </row>
    <row r="62" spans="2:14">
      <c r="B62" s="939" t="s">
        <v>260</v>
      </c>
      <c r="C62" s="938">
        <v>38075.775062979999</v>
      </c>
      <c r="D62" s="938">
        <v>9011.1608440400014</v>
      </c>
      <c r="E62" s="938">
        <v>16301.12969129</v>
      </c>
      <c r="F62" s="938">
        <v>7615.1383088599996</v>
      </c>
      <c r="G62" s="938">
        <v>5148.3462187899986</v>
      </c>
      <c r="H62" s="938">
        <v>16.519616660000001</v>
      </c>
      <c r="I62" s="938">
        <v>4.6972199100000003</v>
      </c>
      <c r="J62" s="938">
        <v>42.191197580000001</v>
      </c>
      <c r="K62" s="938">
        <v>406.21249751006184</v>
      </c>
      <c r="L62" s="938">
        <v>38545.39559464006</v>
      </c>
      <c r="M62" s="936"/>
    </row>
    <row r="63" spans="2:14">
      <c r="B63" s="933" t="s">
        <v>219</v>
      </c>
      <c r="C63" s="938" t="s">
        <v>44</v>
      </c>
      <c r="D63" s="938"/>
      <c r="E63" s="938"/>
      <c r="F63" s="938"/>
      <c r="G63" s="938"/>
      <c r="H63" s="938"/>
      <c r="I63" s="938"/>
      <c r="J63" s="938"/>
      <c r="K63" s="938"/>
      <c r="L63" s="938"/>
      <c r="M63" s="936"/>
    </row>
    <row r="64" spans="2:14">
      <c r="B64" s="933" t="s">
        <v>220</v>
      </c>
      <c r="C64" s="938">
        <v>3405.0683852799998</v>
      </c>
      <c r="D64" s="938">
        <v>989.32357875000002</v>
      </c>
      <c r="E64" s="938">
        <v>1497.47025338</v>
      </c>
      <c r="F64" s="938">
        <v>301.20896699000002</v>
      </c>
      <c r="G64" s="938">
        <v>617.06558615999995</v>
      </c>
      <c r="H64" s="938">
        <v>0</v>
      </c>
      <c r="I64" s="938">
        <v>9.3817992100000005</v>
      </c>
      <c r="J64" s="938">
        <v>32.903225630000001</v>
      </c>
      <c r="K64" s="938">
        <v>10.324850790000255</v>
      </c>
      <c r="L64" s="938">
        <v>3457.6782609100001</v>
      </c>
      <c r="M64" s="936"/>
    </row>
    <row r="65" spans="2:13">
      <c r="B65" s="964" t="s">
        <v>221</v>
      </c>
      <c r="C65" s="965">
        <v>361519.28146567999</v>
      </c>
      <c r="D65" s="966">
        <v>104441.74193028999</v>
      </c>
      <c r="E65" s="966">
        <v>80792.929187760004</v>
      </c>
      <c r="F65" s="965">
        <v>74515.279871050006</v>
      </c>
      <c r="G65" s="965">
        <v>101769.33047658</v>
      </c>
      <c r="H65" s="966">
        <v>2710.4675429500003</v>
      </c>
      <c r="I65" s="966">
        <v>1387.3579509299998</v>
      </c>
      <c r="J65" s="965">
        <v>5068.1392554700005</v>
      </c>
      <c r="K65" s="965">
        <v>24429.026350530152</v>
      </c>
      <c r="L65" s="966">
        <v>395114.27256556012</v>
      </c>
      <c r="M65" s="967"/>
    </row>
    <row r="66" spans="2:13">
      <c r="B66" s="968"/>
      <c r="C66" s="969"/>
      <c r="D66" s="969"/>
      <c r="E66" s="969"/>
      <c r="F66" s="969"/>
      <c r="G66" s="969"/>
      <c r="H66" s="969"/>
      <c r="I66" s="969"/>
      <c r="J66" s="969"/>
      <c r="K66" s="969"/>
      <c r="L66" s="969"/>
      <c r="M66" s="970"/>
    </row>
    <row r="67" spans="2:13">
      <c r="B67" s="971" t="s">
        <v>222</v>
      </c>
      <c r="C67" s="938"/>
      <c r="D67" s="938"/>
      <c r="E67" s="938"/>
      <c r="F67" s="938"/>
      <c r="G67" s="938"/>
      <c r="H67" s="938"/>
      <c r="I67" s="938"/>
      <c r="J67" s="938"/>
      <c r="K67" s="938"/>
      <c r="L67" s="938"/>
      <c r="M67" s="932"/>
    </row>
    <row r="68" spans="2:13" ht="21" customHeight="1">
      <c r="B68" s="933" t="s">
        <v>210</v>
      </c>
      <c r="C68" s="938">
        <v>45317.683989620004</v>
      </c>
      <c r="D68" s="938">
        <v>9246.9882027499989</v>
      </c>
      <c r="E68" s="938">
        <v>25919.427518699998</v>
      </c>
      <c r="F68" s="938">
        <v>2362.5085735899997</v>
      </c>
      <c r="G68" s="938">
        <v>7788.7596945800015</v>
      </c>
      <c r="H68" s="938"/>
      <c r="I68" s="938">
        <v>154.02655777000001</v>
      </c>
      <c r="J68" s="938">
        <v>15885.009725370001</v>
      </c>
      <c r="K68" s="938">
        <v>4755.8404616400285</v>
      </c>
      <c r="L68" s="938">
        <v>66112.570734400026</v>
      </c>
      <c r="M68" s="936"/>
    </row>
    <row r="69" spans="2:13" ht="20.25" customHeight="1">
      <c r="B69" s="933" t="s">
        <v>223</v>
      </c>
      <c r="C69" s="938">
        <v>8886.1433666499997</v>
      </c>
      <c r="D69" s="938">
        <v>2277.9855032499995</v>
      </c>
      <c r="E69" s="938">
        <v>496.05484345000002</v>
      </c>
      <c r="F69" s="938">
        <v>98.331920400000016</v>
      </c>
      <c r="G69" s="938">
        <v>6013.7710995500001</v>
      </c>
      <c r="H69" s="938">
        <v>0</v>
      </c>
      <c r="I69" s="938">
        <v>6.9229039599999993</v>
      </c>
      <c r="J69" s="938"/>
      <c r="K69" s="938">
        <v>74.95241284999652</v>
      </c>
      <c r="L69" s="938">
        <v>8968.0186834599954</v>
      </c>
      <c r="M69" s="936"/>
    </row>
    <row r="70" spans="2:13">
      <c r="B70" s="933" t="s">
        <v>224</v>
      </c>
      <c r="C70" s="938">
        <v>100.16282989999999</v>
      </c>
      <c r="D70" s="938"/>
      <c r="E70" s="938">
        <v>100.16282989999999</v>
      </c>
      <c r="F70" s="938"/>
      <c r="G70" s="938"/>
      <c r="H70" s="938"/>
      <c r="I70" s="938"/>
      <c r="J70" s="938"/>
      <c r="K70" s="938"/>
      <c r="L70" s="938">
        <v>100.16282989999999</v>
      </c>
      <c r="M70" s="936"/>
    </row>
    <row r="71" spans="2:13" ht="18" customHeight="1">
      <c r="B71" s="933" t="s">
        <v>225</v>
      </c>
      <c r="C71" s="938">
        <v>22.406921749999999</v>
      </c>
      <c r="D71" s="938"/>
      <c r="E71" s="938">
        <v>22.406921749999999</v>
      </c>
      <c r="F71" s="938"/>
      <c r="G71" s="938"/>
      <c r="H71" s="938"/>
      <c r="I71" s="938"/>
      <c r="J71" s="938"/>
      <c r="K71" s="938">
        <v>758.71410147000006</v>
      </c>
      <c r="L71" s="938">
        <v>781.1210232200001</v>
      </c>
      <c r="M71" s="936"/>
    </row>
    <row r="72" spans="2:13">
      <c r="B72" s="933" t="s">
        <v>226</v>
      </c>
      <c r="C72" s="938" t="s">
        <v>44</v>
      </c>
      <c r="D72" s="938"/>
      <c r="E72" s="938"/>
      <c r="F72" s="938"/>
      <c r="G72" s="938"/>
      <c r="H72" s="938"/>
      <c r="I72" s="938"/>
      <c r="J72" s="938"/>
      <c r="K72" s="938">
        <v>50.703814780000002</v>
      </c>
      <c r="L72" s="938">
        <v>50.703814780000002</v>
      </c>
      <c r="M72" s="936"/>
    </row>
    <row r="73" spans="2:13">
      <c r="B73" s="933" t="s">
        <v>211</v>
      </c>
      <c r="C73" s="938">
        <v>14.155201580000002</v>
      </c>
      <c r="D73" s="938"/>
      <c r="E73" s="938">
        <v>1.026629</v>
      </c>
      <c r="F73" s="938">
        <v>12.714510720000002</v>
      </c>
      <c r="G73" s="938"/>
      <c r="H73" s="938">
        <v>0</v>
      </c>
      <c r="I73" s="938">
        <v>0</v>
      </c>
      <c r="J73" s="938"/>
      <c r="K73" s="938">
        <v>185.54928651</v>
      </c>
      <c r="L73" s="938">
        <v>199.70763618000001</v>
      </c>
      <c r="M73" s="936"/>
    </row>
    <row r="74" spans="2:13">
      <c r="B74" s="933" t="s">
        <v>212</v>
      </c>
      <c r="C74" s="938">
        <v>2233.7410810599999</v>
      </c>
      <c r="D74" s="938">
        <v>1936.32476314</v>
      </c>
      <c r="E74" s="938">
        <v>4.4688840000000001</v>
      </c>
      <c r="F74" s="938">
        <v>286.36766867</v>
      </c>
      <c r="G74" s="938">
        <v>6.5797652499999995</v>
      </c>
      <c r="H74" s="938"/>
      <c r="I74" s="938">
        <v>15.09494563</v>
      </c>
      <c r="J74" s="938">
        <v>2.0904140099999999</v>
      </c>
      <c r="K74" s="938">
        <v>184.65537225000071</v>
      </c>
      <c r="L74" s="938">
        <v>2435.5818129500008</v>
      </c>
      <c r="M74" s="936"/>
    </row>
    <row r="75" spans="2:13">
      <c r="B75" s="937" t="s">
        <v>258</v>
      </c>
      <c r="C75" s="938">
        <v>2033.20827401</v>
      </c>
      <c r="D75" s="938">
        <v>1751.93082157</v>
      </c>
      <c r="E75" s="938">
        <v>0</v>
      </c>
      <c r="F75" s="938">
        <v>281.27745243999999</v>
      </c>
      <c r="G75" s="938">
        <v>0</v>
      </c>
      <c r="H75" s="938"/>
      <c r="I75" s="938"/>
      <c r="J75" s="938"/>
      <c r="K75" s="938">
        <v>0</v>
      </c>
      <c r="L75" s="938">
        <v>2435.5818129500008</v>
      </c>
      <c r="M75" s="936"/>
    </row>
    <row r="76" spans="2:13">
      <c r="B76" s="947" t="s">
        <v>215</v>
      </c>
      <c r="C76" s="938">
        <v>6077.5139971499993</v>
      </c>
      <c r="D76" s="938">
        <v>1419.118365</v>
      </c>
      <c r="E76" s="938">
        <v>1.3543569000000002</v>
      </c>
      <c r="F76" s="938">
        <v>2343.7935043399998</v>
      </c>
      <c r="G76" s="938">
        <v>2313.2477709099999</v>
      </c>
      <c r="H76" s="938"/>
      <c r="I76" s="938">
        <v>1.3496258799999998</v>
      </c>
      <c r="J76" s="938">
        <v>6.6606140200000006</v>
      </c>
      <c r="K76" s="938">
        <v>58.514819399995986</v>
      </c>
      <c r="L76" s="938">
        <v>2435.5818129500008</v>
      </c>
      <c r="M76" s="936"/>
    </row>
    <row r="77" spans="2:13">
      <c r="B77" s="948" t="s">
        <v>258</v>
      </c>
      <c r="C77" s="938">
        <v>810.08627027</v>
      </c>
      <c r="D77" s="938">
        <v>109.53822651999999</v>
      </c>
      <c r="E77" s="938">
        <v>0.64898480000000003</v>
      </c>
      <c r="F77" s="938">
        <v>220.62635467999999</v>
      </c>
      <c r="G77" s="938">
        <v>479.27270427000002</v>
      </c>
      <c r="H77" s="938"/>
      <c r="I77" s="938">
        <v>1.32988895</v>
      </c>
      <c r="J77" s="938">
        <v>5.5870764599999996</v>
      </c>
      <c r="K77" s="938">
        <v>50.432930199999987</v>
      </c>
      <c r="L77" s="938">
        <v>2435.5818129500008</v>
      </c>
      <c r="M77" s="936"/>
    </row>
    <row r="78" spans="2:13" ht="18">
      <c r="B78" s="933" t="s">
        <v>227</v>
      </c>
      <c r="C78" s="938">
        <v>4642.1728503899994</v>
      </c>
      <c r="D78" s="938">
        <v>107.79306957999998</v>
      </c>
      <c r="E78" s="938">
        <v>0</v>
      </c>
      <c r="F78" s="938">
        <v>4533.9572149599999</v>
      </c>
      <c r="G78" s="938"/>
      <c r="H78" s="938"/>
      <c r="I78" s="938">
        <v>0</v>
      </c>
      <c r="J78" s="938">
        <v>1.46304531</v>
      </c>
      <c r="K78" s="938">
        <v>7.1498658199988796</v>
      </c>
      <c r="L78" s="938">
        <v>2435.5818129500008</v>
      </c>
      <c r="M78" s="936"/>
    </row>
    <row r="79" spans="2:13">
      <c r="B79" s="948" t="s">
        <v>258</v>
      </c>
      <c r="C79" s="938">
        <v>73.833412760000002</v>
      </c>
      <c r="D79" s="938">
        <v>69.289288859999999</v>
      </c>
      <c r="E79" s="938"/>
      <c r="F79" s="938">
        <v>4.5441238999999998</v>
      </c>
      <c r="G79" s="938"/>
      <c r="H79" s="938"/>
      <c r="I79" s="938"/>
      <c r="J79" s="938"/>
      <c r="K79" s="938"/>
      <c r="L79" s="938">
        <v>2435.5818129500008</v>
      </c>
      <c r="M79" s="936"/>
    </row>
    <row r="80" spans="2:13">
      <c r="B80" s="933" t="s">
        <v>228</v>
      </c>
      <c r="C80" s="938">
        <v>93.105090770000004</v>
      </c>
      <c r="D80" s="938">
        <v>4.5839525500000011</v>
      </c>
      <c r="E80" s="938"/>
      <c r="F80" s="938">
        <v>81.401505119999996</v>
      </c>
      <c r="G80" s="938">
        <v>7.1057719499999994</v>
      </c>
      <c r="H80" s="938"/>
      <c r="I80" s="938"/>
      <c r="J80" s="938"/>
      <c r="K80" s="938">
        <v>0.66133433999996782</v>
      </c>
      <c r="L80" s="938">
        <v>2435.5818129500008</v>
      </c>
      <c r="M80" s="936"/>
    </row>
    <row r="81" spans="2:13" ht="18">
      <c r="B81" s="933" t="s">
        <v>229</v>
      </c>
      <c r="C81" s="938">
        <v>302.07858836000003</v>
      </c>
      <c r="D81" s="938">
        <v>76.737308689999992</v>
      </c>
      <c r="E81" s="938">
        <v>168.80692887000001</v>
      </c>
      <c r="F81" s="938"/>
      <c r="G81" s="938">
        <v>56.534350799999999</v>
      </c>
      <c r="H81" s="938"/>
      <c r="I81" s="938"/>
      <c r="J81" s="938">
        <v>98.54323672999999</v>
      </c>
      <c r="K81" s="938">
        <v>428.16379793999999</v>
      </c>
      <c r="L81" s="938">
        <v>2435.5818129500008</v>
      </c>
      <c r="M81" s="936"/>
    </row>
    <row r="82" spans="2:13">
      <c r="B82" s="933" t="s">
        <v>230</v>
      </c>
      <c r="C82" s="938">
        <v>383.69441605000003</v>
      </c>
      <c r="D82" s="938"/>
      <c r="E82" s="938"/>
      <c r="F82" s="938">
        <v>383.69441605000003</v>
      </c>
      <c r="G82" s="938"/>
      <c r="H82" s="938"/>
      <c r="I82" s="938"/>
      <c r="J82" s="938"/>
      <c r="K82" s="938"/>
      <c r="L82" s="938">
        <v>2435.5818129500008</v>
      </c>
      <c r="M82" s="936"/>
    </row>
    <row r="83" spans="2:13" ht="39" customHeight="1">
      <c r="B83" s="933" t="s">
        <v>231</v>
      </c>
      <c r="C83" s="938" t="s">
        <v>44</v>
      </c>
      <c r="D83" s="938"/>
      <c r="E83" s="938"/>
      <c r="F83" s="938"/>
      <c r="G83" s="938"/>
      <c r="H83" s="938"/>
      <c r="I83" s="938"/>
      <c r="J83" s="938"/>
      <c r="K83" s="938"/>
      <c r="L83" s="938">
        <v>2435.5818129500008</v>
      </c>
      <c r="M83" s="936"/>
    </row>
    <row r="84" spans="2:13" ht="18">
      <c r="B84" s="933" t="s">
        <v>232</v>
      </c>
      <c r="C84" s="938">
        <v>69.163508879999995</v>
      </c>
      <c r="D84" s="938">
        <v>0</v>
      </c>
      <c r="E84" s="938">
        <v>69.163508879999995</v>
      </c>
      <c r="F84" s="938">
        <v>0</v>
      </c>
      <c r="G84" s="938">
        <v>0</v>
      </c>
      <c r="H84" s="938">
        <v>0</v>
      </c>
      <c r="I84" s="938"/>
      <c r="J84" s="938">
        <v>179.76194093999999</v>
      </c>
      <c r="K84" s="938">
        <v>181.12287084999997</v>
      </c>
      <c r="L84" s="938">
        <v>2435.5818129500008</v>
      </c>
      <c r="M84" s="936"/>
    </row>
    <row r="85" spans="2:13">
      <c r="B85" s="933" t="s">
        <v>233</v>
      </c>
      <c r="C85" s="938">
        <v>1322.2482804899998</v>
      </c>
      <c r="D85" s="938">
        <v>6.7982326599999965</v>
      </c>
      <c r="E85" s="938">
        <v>1095.27827942</v>
      </c>
      <c r="F85" s="938">
        <v>85.594948860000002</v>
      </c>
      <c r="G85" s="938">
        <v>134.57681955000001</v>
      </c>
      <c r="H85" s="938">
        <v>326.84699999999998</v>
      </c>
      <c r="I85" s="938"/>
      <c r="J85" s="938"/>
      <c r="K85" s="938">
        <v>47.676767299999938</v>
      </c>
      <c r="L85" s="938">
        <v>2435.5818129500008</v>
      </c>
      <c r="M85" s="936"/>
    </row>
    <row r="86" spans="2:13">
      <c r="B86" s="933" t="s">
        <v>234</v>
      </c>
      <c r="C86" s="938">
        <v>820.57913687000007</v>
      </c>
      <c r="D86" s="938">
        <v>54.350586219999997</v>
      </c>
      <c r="E86" s="938">
        <v>49.081585919999995</v>
      </c>
      <c r="F86" s="938">
        <v>629.83131360000004</v>
      </c>
      <c r="G86" s="938">
        <v>87.315651129999992</v>
      </c>
      <c r="H86" s="938">
        <v>0</v>
      </c>
      <c r="I86" s="938"/>
      <c r="J86" s="938"/>
      <c r="K86" s="938">
        <v>120.3782497599999</v>
      </c>
      <c r="L86" s="938">
        <v>2435.5818129500008</v>
      </c>
      <c r="M86" s="936"/>
    </row>
    <row r="87" spans="2:13">
      <c r="B87" s="964" t="s">
        <v>235</v>
      </c>
      <c r="C87" s="965">
        <v>70284.849259520008</v>
      </c>
      <c r="D87" s="966">
        <v>15130.722471889998</v>
      </c>
      <c r="E87" s="966">
        <v>27927.246147940001</v>
      </c>
      <c r="F87" s="965">
        <v>10818.195576310001</v>
      </c>
      <c r="G87" s="965">
        <v>16408.685063380002</v>
      </c>
      <c r="H87" s="966">
        <v>327.04051728999997</v>
      </c>
      <c r="I87" s="966">
        <v>177.43112952999999</v>
      </c>
      <c r="J87" s="965">
        <v>16173.579308939999</v>
      </c>
      <c r="K87" s="965">
        <v>6854.0831549100212</v>
      </c>
      <c r="L87" s="966">
        <v>2435.5818129500008</v>
      </c>
      <c r="M87" s="967"/>
    </row>
    <row r="88" spans="2:13">
      <c r="B88" s="968"/>
      <c r="C88" s="969"/>
      <c r="D88" s="969"/>
      <c r="E88" s="969"/>
      <c r="F88" s="969"/>
      <c r="G88" s="969"/>
      <c r="H88" s="969"/>
      <c r="I88" s="969"/>
      <c r="J88" s="969"/>
      <c r="K88" s="969"/>
      <c r="L88" s="969"/>
      <c r="M88" s="970"/>
    </row>
    <row r="89" spans="2:13">
      <c r="B89" s="2244" t="s">
        <v>51</v>
      </c>
      <c r="C89" s="2245">
        <v>431804.1307252</v>
      </c>
      <c r="D89" s="2246">
        <v>119572.46440217999</v>
      </c>
      <c r="E89" s="2246">
        <v>108720.17533570001</v>
      </c>
      <c r="F89" s="2245">
        <v>85333.475447360004</v>
      </c>
      <c r="G89" s="2247">
        <v>118178.01553996</v>
      </c>
      <c r="H89" s="2246">
        <v>3037.5080602400003</v>
      </c>
      <c r="I89" s="2246">
        <v>1564.7890804599997</v>
      </c>
      <c r="J89" s="2245">
        <v>21241.718564409999</v>
      </c>
      <c r="K89" s="2245">
        <v>31283.109505440174</v>
      </c>
      <c r="L89" s="2246">
        <v>488931.25593575014</v>
      </c>
      <c r="M89" s="970"/>
    </row>
    <row r="90" spans="2:13">
      <c r="B90" s="972"/>
      <c r="C90" s="935"/>
      <c r="D90" s="935"/>
      <c r="E90" s="935"/>
      <c r="F90" s="935"/>
      <c r="G90" s="935"/>
      <c r="H90" s="935"/>
      <c r="I90" s="935"/>
      <c r="J90" s="935"/>
      <c r="K90" s="935"/>
      <c r="L90" s="935"/>
      <c r="M90" s="935"/>
    </row>
    <row r="91" spans="2:13">
      <c r="B91" s="2812"/>
      <c r="C91" s="2812"/>
      <c r="D91" s="2812"/>
      <c r="E91" s="2812"/>
      <c r="F91" s="2812"/>
      <c r="G91" s="2812"/>
      <c r="H91" s="2812"/>
      <c r="I91" s="2812"/>
      <c r="J91" s="2812"/>
      <c r="K91" s="935"/>
      <c r="L91" s="935"/>
      <c r="M91" s="935"/>
    </row>
    <row r="92" spans="2:13">
      <c r="B92" s="972"/>
      <c r="C92" s="935"/>
      <c r="D92" s="935"/>
      <c r="E92" s="935"/>
      <c r="F92" s="935"/>
      <c r="G92" s="935"/>
      <c r="H92" s="935"/>
      <c r="I92" s="935"/>
      <c r="J92" s="935"/>
      <c r="K92" s="935"/>
      <c r="L92" s="935"/>
      <c r="M92" s="935"/>
    </row>
    <row r="93" spans="2:13">
      <c r="B93" s="973"/>
      <c r="C93" s="974"/>
      <c r="D93" s="975"/>
      <c r="E93" s="975"/>
      <c r="F93" s="975"/>
      <c r="G93" s="975"/>
      <c r="H93" s="975"/>
      <c r="I93" s="975"/>
      <c r="J93" s="975"/>
      <c r="K93" s="975"/>
      <c r="L93" s="975"/>
      <c r="M93" s="975"/>
    </row>
    <row r="94" spans="2:13">
      <c r="B94" s="2812" t="s">
        <v>44</v>
      </c>
      <c r="C94" s="2812"/>
      <c r="D94" s="2812"/>
      <c r="E94" s="2812"/>
      <c r="F94" s="2812"/>
      <c r="G94" s="2812"/>
      <c r="H94" s="2812"/>
      <c r="I94" s="2812"/>
      <c r="J94" s="2812"/>
      <c r="K94" s="2812"/>
      <c r="L94" s="2812"/>
      <c r="M94" s="2690"/>
    </row>
  </sheetData>
  <mergeCells count="4">
    <mergeCell ref="B3:L3"/>
    <mergeCell ref="D48:L48"/>
    <mergeCell ref="B91:J91"/>
    <mergeCell ref="B94:L94"/>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D866A-B3A4-4FFD-B352-700349BFCF9D}">
  <dimension ref="A1:XFD82"/>
  <sheetViews>
    <sheetView showGridLines="0" showWhiteSpace="0" view="pageLayout" topLeftCell="A15" zoomScale="120" zoomScaleNormal="100" zoomScaleSheetLayoutView="100" zoomScalePageLayoutView="120" workbookViewId="0">
      <selection activeCell="N13" sqref="N13"/>
    </sheetView>
  </sheetViews>
  <sheetFormatPr defaultColWidth="0" defaultRowHeight="14.25"/>
  <cols>
    <col min="1" max="1" width="7.28515625" style="1003" customWidth="1"/>
    <col min="2" max="3" width="4" style="991" customWidth="1"/>
    <col min="4" max="4" width="4.5703125" style="991" customWidth="1"/>
    <col min="5" max="19" width="4" style="991" customWidth="1"/>
    <col min="20" max="20" width="3.28515625" style="991" customWidth="1"/>
    <col min="21" max="21" width="4" style="991" customWidth="1"/>
    <col min="22" max="22" width="4.42578125" style="991" customWidth="1"/>
    <col min="23" max="23" width="5" style="988" customWidth="1"/>
    <col min="24" max="25" width="0" style="991" hidden="1" customWidth="1"/>
    <col min="26" max="16384" width="9.140625" style="991" hidden="1"/>
  </cols>
  <sheetData>
    <row r="1" spans="1:24" s="392" customFormat="1" ht="13.5" customHeight="1">
      <c r="A1" s="2813" t="s">
        <v>262</v>
      </c>
      <c r="B1" s="2814"/>
      <c r="C1" s="2814"/>
      <c r="D1" s="2814"/>
      <c r="E1" s="2814"/>
      <c r="F1" s="2814"/>
      <c r="G1" s="2814"/>
      <c r="H1" s="2814"/>
      <c r="I1" s="2814"/>
      <c r="J1" s="2814"/>
      <c r="K1" s="2814"/>
      <c r="L1" s="2814"/>
      <c r="M1" s="2814"/>
      <c r="N1" s="2814"/>
      <c r="O1" s="2814"/>
      <c r="P1" s="2814"/>
      <c r="Q1" s="2814"/>
      <c r="R1" s="2814"/>
      <c r="S1" s="2814"/>
      <c r="T1" s="2814"/>
      <c r="U1" s="2814"/>
      <c r="V1" s="2814"/>
      <c r="W1" s="2814"/>
      <c r="X1" s="2513"/>
    </row>
    <row r="2" spans="1:24" s="392" customFormat="1" ht="13.5" customHeight="1">
      <c r="A2" s="2814"/>
      <c r="B2" s="2814"/>
      <c r="C2" s="2814"/>
      <c r="D2" s="2814"/>
      <c r="E2" s="2814"/>
      <c r="F2" s="2814"/>
      <c r="G2" s="2814"/>
      <c r="H2" s="2814"/>
      <c r="I2" s="2814"/>
      <c r="J2" s="2814"/>
      <c r="K2" s="2814"/>
      <c r="L2" s="2814"/>
      <c r="M2" s="2814"/>
      <c r="N2" s="2814"/>
      <c r="O2" s="2814"/>
      <c r="P2" s="2814"/>
      <c r="Q2" s="2814"/>
      <c r="R2" s="2814"/>
      <c r="S2" s="2814"/>
      <c r="T2" s="2814"/>
      <c r="U2" s="2814"/>
      <c r="V2" s="2814"/>
      <c r="W2" s="2814"/>
      <c r="X2" s="2513"/>
    </row>
    <row r="3" spans="1:24" s="392" customFormat="1" ht="13.5" customHeight="1">
      <c r="A3" s="2814"/>
      <c r="B3" s="2814"/>
      <c r="C3" s="2814"/>
      <c r="D3" s="2814"/>
      <c r="E3" s="2814"/>
      <c r="F3" s="2814"/>
      <c r="G3" s="2814"/>
      <c r="H3" s="2814"/>
      <c r="I3" s="2814"/>
      <c r="J3" s="2814"/>
      <c r="K3" s="2814"/>
      <c r="L3" s="2814"/>
      <c r="M3" s="2814"/>
      <c r="N3" s="2814"/>
      <c r="O3" s="2814"/>
      <c r="P3" s="2814"/>
      <c r="Q3" s="2814"/>
      <c r="R3" s="2814"/>
      <c r="S3" s="2814"/>
      <c r="T3" s="2814"/>
      <c r="U3" s="2814"/>
      <c r="V3" s="2814"/>
      <c r="W3" s="2814"/>
      <c r="X3" s="2513"/>
    </row>
    <row r="4" spans="1:24" s="392" customFormat="1" ht="54.75" customHeight="1">
      <c r="A4" s="2814"/>
      <c r="B4" s="2814"/>
      <c r="C4" s="2814"/>
      <c r="D4" s="2814"/>
      <c r="E4" s="2814"/>
      <c r="F4" s="2814"/>
      <c r="G4" s="2814"/>
      <c r="H4" s="2814"/>
      <c r="I4" s="2814"/>
      <c r="J4" s="2814"/>
      <c r="K4" s="2814"/>
      <c r="L4" s="2814"/>
      <c r="M4" s="2814"/>
      <c r="N4" s="2814"/>
      <c r="O4" s="2814"/>
      <c r="P4" s="2814"/>
      <c r="Q4" s="2814"/>
      <c r="R4" s="2814"/>
      <c r="S4" s="2814"/>
      <c r="T4" s="2814"/>
      <c r="U4" s="2814"/>
      <c r="V4" s="2814"/>
      <c r="W4" s="2814"/>
      <c r="X4" s="2513"/>
    </row>
    <row r="5" spans="1:24" s="366" customFormat="1" ht="8.25" customHeight="1">
      <c r="A5" s="2607"/>
      <c r="B5" s="2608"/>
      <c r="C5" s="2608"/>
      <c r="D5" s="2608"/>
      <c r="E5" s="2608"/>
      <c r="F5" s="2608"/>
      <c r="G5" s="2608"/>
      <c r="H5" s="2608"/>
      <c r="I5" s="2608"/>
      <c r="J5" s="2608"/>
      <c r="K5" s="2608"/>
      <c r="L5" s="2608"/>
      <c r="M5" s="2608"/>
      <c r="N5" s="2608"/>
      <c r="O5" s="2608"/>
      <c r="P5" s="2608"/>
      <c r="Q5" s="2608"/>
      <c r="R5" s="2608"/>
      <c r="S5" s="2608"/>
      <c r="T5" s="2608"/>
      <c r="U5" s="2608"/>
      <c r="V5" s="2608"/>
      <c r="W5" s="2609"/>
    </row>
    <row r="6" spans="1:24" s="977" customFormat="1" ht="140.25" customHeight="1">
      <c r="A6" s="2610">
        <v>2020</v>
      </c>
      <c r="B6" s="2611" t="s">
        <v>263</v>
      </c>
      <c r="C6" s="2611" t="s">
        <v>264</v>
      </c>
      <c r="D6" s="2611" t="s">
        <v>265</v>
      </c>
      <c r="E6" s="2611" t="s">
        <v>266</v>
      </c>
      <c r="F6" s="2611" t="s">
        <v>267</v>
      </c>
      <c r="G6" s="2611" t="s">
        <v>268</v>
      </c>
      <c r="H6" s="2611" t="s">
        <v>269</v>
      </c>
      <c r="I6" s="2611" t="s">
        <v>270</v>
      </c>
      <c r="J6" s="2611" t="s">
        <v>271</v>
      </c>
      <c r="K6" s="2611" t="s">
        <v>272</v>
      </c>
      <c r="L6" s="2611" t="s">
        <v>273</v>
      </c>
      <c r="M6" s="2611" t="s">
        <v>274</v>
      </c>
      <c r="N6" s="2611" t="s">
        <v>275</v>
      </c>
      <c r="O6" s="2611" t="s">
        <v>276</v>
      </c>
      <c r="P6" s="2611" t="s">
        <v>277</v>
      </c>
      <c r="Q6" s="2611" t="s">
        <v>278</v>
      </c>
      <c r="R6" s="2611" t="s">
        <v>279</v>
      </c>
      <c r="S6" s="2611" t="s">
        <v>280</v>
      </c>
      <c r="T6" s="2611" t="s">
        <v>281</v>
      </c>
      <c r="U6" s="2611" t="s">
        <v>282</v>
      </c>
      <c r="V6" s="2611" t="s">
        <v>102</v>
      </c>
      <c r="W6" s="2612" t="s">
        <v>51</v>
      </c>
    </row>
    <row r="7" spans="1:24" s="980" customFormat="1" ht="11.25" customHeight="1">
      <c r="A7" s="978" t="s">
        <v>209</v>
      </c>
      <c r="B7" s="1994"/>
      <c r="C7" s="1995"/>
      <c r="D7" s="1995"/>
      <c r="E7" s="1995"/>
      <c r="F7" s="1995"/>
      <c r="G7" s="1995"/>
      <c r="H7" s="1995"/>
      <c r="I7" s="1995"/>
      <c r="J7" s="1995"/>
      <c r="K7" s="1995"/>
      <c r="L7" s="1995"/>
      <c r="M7" s="1995"/>
      <c r="N7" s="1996"/>
      <c r="O7" s="1996"/>
      <c r="P7" s="1996"/>
      <c r="Q7" s="1996"/>
      <c r="R7" s="1996"/>
      <c r="S7" s="1996"/>
      <c r="T7" s="1996"/>
      <c r="U7" s="1996"/>
      <c r="V7" s="1996"/>
      <c r="W7" s="1997"/>
    </row>
    <row r="8" spans="1:24" s="980" customFormat="1" ht="22.5" customHeight="1">
      <c r="A8" s="981" t="s">
        <v>283</v>
      </c>
      <c r="B8" s="1987"/>
      <c r="C8" s="1987"/>
      <c r="D8" s="1987"/>
      <c r="E8" s="1987"/>
      <c r="F8" s="1987"/>
      <c r="G8" s="1987"/>
      <c r="H8" s="1987"/>
      <c r="I8" s="1987"/>
      <c r="J8" s="1987"/>
      <c r="K8" s="1987"/>
      <c r="L8" s="1987"/>
      <c r="M8" s="1987"/>
      <c r="N8" s="1987"/>
      <c r="O8" s="1987"/>
      <c r="P8" s="1987"/>
      <c r="Q8" s="1987"/>
      <c r="R8" s="1987"/>
      <c r="S8" s="1987"/>
      <c r="T8" s="1987"/>
      <c r="U8" s="1987"/>
      <c r="V8" s="1987"/>
      <c r="W8" s="1997"/>
    </row>
    <row r="9" spans="1:24" s="980" customFormat="1" ht="13.5">
      <c r="A9" s="981" t="s">
        <v>211</v>
      </c>
      <c r="B9" s="1987"/>
      <c r="C9" s="1987"/>
      <c r="D9" s="1987">
        <v>4.9900548899999997</v>
      </c>
      <c r="E9" s="1987">
        <v>2.8649999999999998E-5</v>
      </c>
      <c r="F9" s="1987"/>
      <c r="G9" s="1987">
        <v>8.2620000000000005E-5</v>
      </c>
      <c r="H9" s="1987"/>
      <c r="I9" s="1987">
        <v>29778.807015440001</v>
      </c>
      <c r="J9" s="1987"/>
      <c r="K9" s="1987"/>
      <c r="L9" s="1987">
        <v>1.9785160399999999</v>
      </c>
      <c r="M9" s="1987"/>
      <c r="N9" s="1987">
        <v>2.9076600000000001E-2</v>
      </c>
      <c r="O9" s="1987"/>
      <c r="P9" s="1987"/>
      <c r="Q9" s="1987">
        <v>1.19319997</v>
      </c>
      <c r="R9" s="1987"/>
      <c r="S9" s="1987">
        <v>2.6526399999999999E-3</v>
      </c>
      <c r="T9" s="1987">
        <v>107.1048614</v>
      </c>
      <c r="U9" s="1987">
        <v>0.48933314</v>
      </c>
      <c r="V9" s="1987">
        <v>1084.1891906899998</v>
      </c>
      <c r="W9" s="1997">
        <v>30978.784012079999</v>
      </c>
    </row>
    <row r="10" spans="1:24" s="980" customFormat="1" ht="13.5">
      <c r="A10" s="981" t="s">
        <v>212</v>
      </c>
      <c r="B10" s="1987">
        <v>2474.5997504500001</v>
      </c>
      <c r="C10" s="1987">
        <v>9039.5687433599996</v>
      </c>
      <c r="D10" s="1987">
        <v>19743.447331759999</v>
      </c>
      <c r="E10" s="1987">
        <v>9934.2876673400006</v>
      </c>
      <c r="F10" s="1987">
        <v>2749.6610800100002</v>
      </c>
      <c r="G10" s="1987">
        <v>6191.4641445500001</v>
      </c>
      <c r="H10" s="1987">
        <v>3192.0396685300002</v>
      </c>
      <c r="I10" s="1987">
        <v>23118.471716640001</v>
      </c>
      <c r="J10" s="1987">
        <v>1538.3228822800002</v>
      </c>
      <c r="K10" s="1987">
        <v>5160.4726266799989</v>
      </c>
      <c r="L10" s="1987">
        <v>7808.0884252400001</v>
      </c>
      <c r="M10" s="1987">
        <v>3331.5338384299998</v>
      </c>
      <c r="N10" s="1987">
        <v>6664.6864009799992</v>
      </c>
      <c r="O10" s="1987">
        <v>2527.23314742</v>
      </c>
      <c r="P10" s="1987">
        <v>3983.3339162300003</v>
      </c>
      <c r="Q10" s="1987">
        <v>46650.420544369998</v>
      </c>
      <c r="R10" s="1987">
        <v>3306.1886821900002</v>
      </c>
      <c r="S10" s="1987">
        <v>4711.5528931300005</v>
      </c>
      <c r="T10" s="1987">
        <v>9982.9811782899997</v>
      </c>
      <c r="U10" s="1987">
        <v>8484.4491591000005</v>
      </c>
      <c r="V10" s="1987">
        <v>4525.3971848900001</v>
      </c>
      <c r="W10" s="1997">
        <v>185118.20098187</v>
      </c>
    </row>
    <row r="11" spans="1:24" s="980" customFormat="1" ht="12" customHeight="1">
      <c r="A11" s="981" t="s">
        <v>215</v>
      </c>
      <c r="B11" s="1987">
        <v>25.172249560000001</v>
      </c>
      <c r="C11" s="1987">
        <v>97.948671660000002</v>
      </c>
      <c r="D11" s="1987">
        <v>281.17541222</v>
      </c>
      <c r="E11" s="1987">
        <v>376.10032094999997</v>
      </c>
      <c r="F11" s="1987">
        <v>34.487623819999996</v>
      </c>
      <c r="G11" s="1987">
        <v>140.92722879999999</v>
      </c>
      <c r="H11" s="1987">
        <v>60.394908199999996</v>
      </c>
      <c r="I11" s="1987">
        <v>65.936438229999993</v>
      </c>
      <c r="J11" s="1987">
        <v>5.7029699799999998</v>
      </c>
      <c r="K11" s="1987">
        <v>262.13547951999999</v>
      </c>
      <c r="L11" s="1987">
        <v>16.08263985</v>
      </c>
      <c r="M11" s="1987">
        <v>27.387304289999999</v>
      </c>
      <c r="N11" s="1987">
        <v>224.69090385000001</v>
      </c>
      <c r="O11" s="1987">
        <v>1.54469532</v>
      </c>
      <c r="P11" s="1987">
        <v>98.599091319999999</v>
      </c>
      <c r="Q11" s="1987">
        <v>944.27952363999998</v>
      </c>
      <c r="R11" s="1987">
        <v>56.896762840000001</v>
      </c>
      <c r="S11" s="1987">
        <v>248.50767859000001</v>
      </c>
      <c r="T11" s="1987">
        <v>109.95226742999999</v>
      </c>
      <c r="U11" s="1987">
        <v>170.10772396000002</v>
      </c>
      <c r="V11" s="1987">
        <v>200857.19642843</v>
      </c>
      <c r="W11" s="1997">
        <v>204105.22632246002</v>
      </c>
    </row>
    <row r="12" spans="1:24" s="980" customFormat="1" ht="13.5">
      <c r="A12" s="981" t="s">
        <v>219</v>
      </c>
      <c r="B12" s="1987"/>
      <c r="C12" s="1987"/>
      <c r="D12" s="1987"/>
      <c r="E12" s="1987"/>
      <c r="F12" s="1987"/>
      <c r="G12" s="1987"/>
      <c r="H12" s="1987"/>
      <c r="I12" s="1987"/>
      <c r="J12" s="1987"/>
      <c r="K12" s="1987"/>
      <c r="L12" s="1987"/>
      <c r="M12" s="1987"/>
      <c r="N12" s="1987"/>
      <c r="O12" s="1987"/>
      <c r="P12" s="1987"/>
      <c r="Q12" s="1987"/>
      <c r="R12" s="1987"/>
      <c r="S12" s="1987"/>
      <c r="T12" s="1987"/>
      <c r="U12" s="1987"/>
      <c r="V12" s="1987"/>
      <c r="W12" s="1997"/>
    </row>
    <row r="13" spans="1:24" s="980" customFormat="1" ht="24.75">
      <c r="A13" s="981" t="s">
        <v>284</v>
      </c>
      <c r="B13" s="1987">
        <v>0.38904222999999999</v>
      </c>
      <c r="C13" s="1987">
        <v>4.1163282099999998</v>
      </c>
      <c r="D13" s="1987">
        <v>111.48957792</v>
      </c>
      <c r="E13" s="1987">
        <v>26.60838236</v>
      </c>
      <c r="F13" s="1987">
        <v>0.80106834000000005</v>
      </c>
      <c r="G13" s="1987">
        <v>5.01602178</v>
      </c>
      <c r="H13" s="1987">
        <v>1.35580213</v>
      </c>
      <c r="I13" s="1987">
        <v>3.92052208</v>
      </c>
      <c r="J13" s="1987">
        <v>0.43218643000000001</v>
      </c>
      <c r="K13" s="1987">
        <v>68.536097839999996</v>
      </c>
      <c r="L13" s="1987">
        <v>1.9035743599999999</v>
      </c>
      <c r="M13" s="1987">
        <v>4.7376031599999999</v>
      </c>
      <c r="N13" s="1987">
        <v>4.8304508400000001</v>
      </c>
      <c r="O13" s="1987">
        <v>0.56031346999999998</v>
      </c>
      <c r="P13" s="1987">
        <v>9.9995320700000008</v>
      </c>
      <c r="Q13" s="1987">
        <v>3.5003901900000001</v>
      </c>
      <c r="R13" s="1987"/>
      <c r="S13" s="1987">
        <v>5.2780590800000002</v>
      </c>
      <c r="T13" s="1987">
        <v>8.4668916299999992</v>
      </c>
      <c r="U13" s="1987">
        <v>29.2715578</v>
      </c>
      <c r="V13" s="1987">
        <v>4550.7576946400004</v>
      </c>
      <c r="W13" s="1997">
        <v>4841.9710965600007</v>
      </c>
    </row>
    <row r="14" spans="1:24" s="980" customFormat="1" ht="20.25" customHeight="1">
      <c r="A14" s="982" t="s">
        <v>221</v>
      </c>
      <c r="B14" s="1997">
        <v>2500.1610422400004</v>
      </c>
      <c r="C14" s="1997">
        <v>9141.6337432300006</v>
      </c>
      <c r="D14" s="1997">
        <v>20141.102376790001</v>
      </c>
      <c r="E14" s="1997">
        <v>10336.9963993</v>
      </c>
      <c r="F14" s="1997">
        <v>2784.94977217</v>
      </c>
      <c r="G14" s="1997">
        <v>6337.4074777500009</v>
      </c>
      <c r="H14" s="1997">
        <v>3253.7903788600001</v>
      </c>
      <c r="I14" s="1997">
        <v>52967.135692389995</v>
      </c>
      <c r="J14" s="1997">
        <v>1544.4580386900002</v>
      </c>
      <c r="K14" s="1997">
        <v>5491.1442040399997</v>
      </c>
      <c r="L14" s="1997">
        <v>7828.0531554899999</v>
      </c>
      <c r="M14" s="1997">
        <v>3363.65874588</v>
      </c>
      <c r="N14" s="1997">
        <v>6894.2368322699986</v>
      </c>
      <c r="O14" s="1997">
        <v>2529.3381562099999</v>
      </c>
      <c r="P14" s="1997">
        <v>4091.9325396200002</v>
      </c>
      <c r="Q14" s="1997">
        <v>47599.393658169996</v>
      </c>
      <c r="R14" s="1997">
        <v>3363.0854450300003</v>
      </c>
      <c r="S14" s="1997">
        <v>4965.3412834400006</v>
      </c>
      <c r="T14" s="1997">
        <v>10208.505198749999</v>
      </c>
      <c r="U14" s="1997">
        <v>8684.317774000001</v>
      </c>
      <c r="V14" s="1997">
        <v>211017.54049864999</v>
      </c>
      <c r="W14" s="1997">
        <v>425044.18241297</v>
      </c>
      <c r="X14" s="983"/>
    </row>
    <row r="15" spans="1:24" s="980" customFormat="1" ht="3.75" customHeight="1">
      <c r="A15" s="984"/>
      <c r="B15" s="1998"/>
      <c r="C15" s="1999"/>
      <c r="D15" s="1999"/>
      <c r="E15" s="1999"/>
      <c r="F15" s="1999"/>
      <c r="G15" s="1999"/>
      <c r="H15" s="1999"/>
      <c r="I15" s="1999"/>
      <c r="J15" s="1999"/>
      <c r="K15" s="1999"/>
      <c r="L15" s="1999"/>
      <c r="M15" s="2000"/>
      <c r="N15" s="1998"/>
      <c r="O15" s="1998"/>
      <c r="P15" s="1998"/>
      <c r="Q15" s="1998"/>
      <c r="R15" s="1998"/>
      <c r="S15" s="1998"/>
      <c r="T15" s="1998"/>
      <c r="U15" s="1998"/>
      <c r="V15" s="1998"/>
      <c r="W15" s="1997"/>
      <c r="X15" s="983"/>
    </row>
    <row r="16" spans="1:24" s="980" customFormat="1" ht="19.5" customHeight="1">
      <c r="A16" s="986" t="s">
        <v>222</v>
      </c>
      <c r="B16" s="1987"/>
      <c r="C16" s="1987"/>
      <c r="D16" s="1987"/>
      <c r="E16" s="1987"/>
      <c r="F16" s="1987"/>
      <c r="G16" s="1987"/>
      <c r="H16" s="1987"/>
      <c r="I16" s="1987"/>
      <c r="J16" s="1987"/>
      <c r="K16" s="1987"/>
      <c r="L16" s="2001"/>
      <c r="M16" s="1987"/>
      <c r="N16" s="1987"/>
      <c r="O16" s="1987"/>
      <c r="P16" s="1987"/>
      <c r="Q16" s="1987"/>
      <c r="R16" s="1987"/>
      <c r="S16" s="1987"/>
      <c r="T16" s="1987"/>
      <c r="U16" s="1987"/>
      <c r="V16" s="1987"/>
      <c r="W16" s="1997"/>
    </row>
    <row r="17" spans="1:25" s="980" customFormat="1" ht="24.95" customHeight="1">
      <c r="A17" s="981" t="s">
        <v>210</v>
      </c>
      <c r="B17" s="1987"/>
      <c r="C17" s="1987"/>
      <c r="D17" s="1987">
        <v>69.506132109999996</v>
      </c>
      <c r="E17" s="1987">
        <v>13.43369066</v>
      </c>
      <c r="F17" s="1987"/>
      <c r="G17" s="1987">
        <v>69.937723090000006</v>
      </c>
      <c r="H17" s="1987">
        <v>2.4804550000000002E-2</v>
      </c>
      <c r="I17" s="1987">
        <v>37141.22445971</v>
      </c>
      <c r="J17" s="1987"/>
      <c r="K17" s="1987">
        <v>247.10791234999999</v>
      </c>
      <c r="L17" s="1987">
        <v>3.0438775699999998</v>
      </c>
      <c r="M17" s="1987"/>
      <c r="N17" s="1987">
        <v>154.95905786</v>
      </c>
      <c r="O17" s="1987"/>
      <c r="P17" s="1987">
        <v>34.230328419999999</v>
      </c>
      <c r="Q17" s="1987">
        <v>330.93282711000001</v>
      </c>
      <c r="R17" s="1987"/>
      <c r="S17" s="1987">
        <v>1.72912E-3</v>
      </c>
      <c r="T17" s="1987">
        <v>12165.297593390002</v>
      </c>
      <c r="U17" s="1987">
        <v>25</v>
      </c>
      <c r="V17" s="1987">
        <v>10359.371243649999</v>
      </c>
      <c r="W17" s="1997">
        <v>60614.071379590001</v>
      </c>
      <c r="X17" s="987"/>
      <c r="Y17" s="987"/>
    </row>
    <row r="18" spans="1:25" s="980" customFormat="1" ht="29.1" customHeight="1">
      <c r="A18" s="981" t="s">
        <v>223</v>
      </c>
      <c r="B18" s="1987"/>
      <c r="C18" s="1987"/>
      <c r="D18" s="1987">
        <v>42.724116070000001</v>
      </c>
      <c r="E18" s="1987">
        <v>1.5442033100000001</v>
      </c>
      <c r="F18" s="1987"/>
      <c r="G18" s="1987">
        <v>1699.92541196</v>
      </c>
      <c r="H18" s="1987"/>
      <c r="I18" s="1987">
        <v>339.42158539999997</v>
      </c>
      <c r="J18" s="1987"/>
      <c r="K18" s="1987">
        <v>6.7671189700000003</v>
      </c>
      <c r="L18" s="1987">
        <v>5.8056860000000002E-2</v>
      </c>
      <c r="M18" s="1987"/>
      <c r="N18" s="1987">
        <v>0.60111165999999994</v>
      </c>
      <c r="O18" s="1987"/>
      <c r="P18" s="1987">
        <v>6.9691520000000007E-2</v>
      </c>
      <c r="Q18" s="1987">
        <v>0.78964369999999995</v>
      </c>
      <c r="R18" s="1987"/>
      <c r="S18" s="1987">
        <v>4.4825000000000003E-4</v>
      </c>
      <c r="T18" s="1987">
        <v>6986.2854215799998</v>
      </c>
      <c r="U18" s="1987">
        <v>0.25200296999999999</v>
      </c>
      <c r="V18" s="1987">
        <v>35.762042919999999</v>
      </c>
      <c r="W18" s="1997">
        <v>9114.2008551700001</v>
      </c>
    </row>
    <row r="19" spans="1:25" s="980" customFormat="1" ht="18" customHeight="1">
      <c r="A19" s="981" t="s">
        <v>224</v>
      </c>
      <c r="B19" s="1987"/>
      <c r="C19" s="1987"/>
      <c r="D19" s="1987"/>
      <c r="E19" s="1987"/>
      <c r="F19" s="1987"/>
      <c r="G19" s="1987"/>
      <c r="H19" s="1987"/>
      <c r="I19" s="1987"/>
      <c r="J19" s="1987"/>
      <c r="K19" s="1987"/>
      <c r="L19" s="1987"/>
      <c r="M19" s="1987"/>
      <c r="N19" s="1987"/>
      <c r="O19" s="1987"/>
      <c r="P19" s="1987"/>
      <c r="Q19" s="1987"/>
      <c r="R19" s="1987"/>
      <c r="S19" s="1987"/>
      <c r="T19" s="1987">
        <v>275.24606977000002</v>
      </c>
      <c r="U19" s="1987"/>
      <c r="V19" s="1987"/>
      <c r="W19" s="1997">
        <v>275.23966279000001</v>
      </c>
    </row>
    <row r="20" spans="1:25" s="980" customFormat="1" ht="23.25" customHeight="1">
      <c r="A20" s="981" t="s">
        <v>225</v>
      </c>
      <c r="B20" s="1987"/>
      <c r="C20" s="1987"/>
      <c r="D20" s="1987"/>
      <c r="E20" s="1987"/>
      <c r="F20" s="1987"/>
      <c r="G20" s="1987"/>
      <c r="H20" s="1987"/>
      <c r="I20" s="1987">
        <v>64.335469160000002</v>
      </c>
      <c r="J20" s="1987"/>
      <c r="K20" s="1987"/>
      <c r="L20" s="1987"/>
      <c r="M20" s="1987"/>
      <c r="N20" s="1987"/>
      <c r="O20" s="1987"/>
      <c r="P20" s="1987"/>
      <c r="Q20" s="1987"/>
      <c r="R20" s="1987"/>
      <c r="S20" s="1987"/>
      <c r="T20" s="1987"/>
      <c r="U20" s="1987"/>
      <c r="V20" s="1987">
        <v>1158.5372090599999</v>
      </c>
      <c r="W20" s="1997">
        <v>1222.8726782199999</v>
      </c>
    </row>
    <row r="21" spans="1:25" s="980" customFormat="1" ht="8.25" customHeight="1">
      <c r="A21" s="981" t="s">
        <v>226</v>
      </c>
      <c r="B21" s="1987"/>
      <c r="C21" s="1987"/>
      <c r="D21" s="1987"/>
      <c r="E21" s="1987"/>
      <c r="F21" s="1987"/>
      <c r="G21" s="1987"/>
      <c r="H21" s="1987"/>
      <c r="I21" s="1987"/>
      <c r="J21" s="1987"/>
      <c r="K21" s="1987"/>
      <c r="L21" s="1987"/>
      <c r="M21" s="1987"/>
      <c r="N21" s="1987"/>
      <c r="O21" s="1987"/>
      <c r="P21" s="1987"/>
      <c r="Q21" s="1987"/>
      <c r="R21" s="1987"/>
      <c r="S21" s="1987"/>
      <c r="T21" s="1987">
        <v>36.846689730000001</v>
      </c>
      <c r="U21" s="1987"/>
      <c r="V21" s="1987">
        <v>36.900547209999999</v>
      </c>
      <c r="W21" s="1997">
        <v>73.747236939999993</v>
      </c>
    </row>
    <row r="22" spans="1:25" s="980" customFormat="1" ht="8.25" customHeight="1">
      <c r="A22" s="981" t="s">
        <v>211</v>
      </c>
      <c r="B22" s="1987"/>
      <c r="C22" s="1987"/>
      <c r="D22" s="1987">
        <v>2.3860470000000002E-2</v>
      </c>
      <c r="E22" s="1987"/>
      <c r="F22" s="1987"/>
      <c r="G22" s="1987"/>
      <c r="H22" s="1987"/>
      <c r="I22" s="1987">
        <v>9.5663893400000006</v>
      </c>
      <c r="J22" s="1987"/>
      <c r="K22" s="1987"/>
      <c r="L22" s="1987"/>
      <c r="M22" s="1987"/>
      <c r="N22" s="1987"/>
      <c r="O22" s="1987"/>
      <c r="P22" s="1987"/>
      <c r="Q22" s="1987"/>
      <c r="R22" s="1987"/>
      <c r="S22" s="1987"/>
      <c r="T22" s="1987"/>
      <c r="U22" s="1987"/>
      <c r="V22" s="1987">
        <v>135.72967785</v>
      </c>
      <c r="W22" s="1997">
        <v>145.31992765999999</v>
      </c>
    </row>
    <row r="23" spans="1:25" s="980" customFormat="1" ht="9.75" customHeight="1">
      <c r="A23" s="981" t="s">
        <v>212</v>
      </c>
      <c r="B23" s="1987">
        <v>119.23963630999999</v>
      </c>
      <c r="C23" s="1987">
        <v>13.293255890000001</v>
      </c>
      <c r="D23" s="1987">
        <v>96.762636580000006</v>
      </c>
      <c r="E23" s="1987">
        <v>150.31343390999999</v>
      </c>
      <c r="F23" s="1987">
        <v>3.0134013999999998</v>
      </c>
      <c r="G23" s="1987">
        <v>13.470832439999999</v>
      </c>
      <c r="H23" s="1987">
        <v>182.08694323999998</v>
      </c>
      <c r="I23" s="1987">
        <v>2.9035856899999999</v>
      </c>
      <c r="J23" s="1987">
        <v>1.6154001599999999</v>
      </c>
      <c r="K23" s="1987">
        <v>70.643494110000006</v>
      </c>
      <c r="L23" s="1987">
        <v>0.99230620000000003</v>
      </c>
      <c r="M23" s="1987">
        <v>4.5356207099999999</v>
      </c>
      <c r="N23" s="1987">
        <v>43.102935510000009</v>
      </c>
      <c r="O23" s="1987">
        <v>3.02523045</v>
      </c>
      <c r="P23" s="1987">
        <v>14.35052074</v>
      </c>
      <c r="Q23" s="1987">
        <v>1158.6754096599998</v>
      </c>
      <c r="R23" s="1987">
        <v>4.4065932199999995</v>
      </c>
      <c r="S23" s="1987">
        <v>117.65990819000001</v>
      </c>
      <c r="T23" s="1987">
        <v>153.18227173</v>
      </c>
      <c r="U23" s="1987">
        <v>46.971701170000003</v>
      </c>
      <c r="V23" s="1987">
        <v>668.46738886999992</v>
      </c>
      <c r="W23" s="1997">
        <v>2868.7125061799998</v>
      </c>
    </row>
    <row r="24" spans="1:25" s="980" customFormat="1" ht="9.75" customHeight="1">
      <c r="A24" s="981" t="s">
        <v>215</v>
      </c>
      <c r="B24" s="1987">
        <v>33.209576290000001</v>
      </c>
      <c r="C24" s="1987">
        <v>17.305881209999999</v>
      </c>
      <c r="D24" s="1987">
        <v>77.259785010000002</v>
      </c>
      <c r="E24" s="1987">
        <v>206.74277380999999</v>
      </c>
      <c r="F24" s="1987">
        <v>6.6372332399999996</v>
      </c>
      <c r="G24" s="1987">
        <v>22.837174219999998</v>
      </c>
      <c r="H24" s="1987">
        <v>62.925836349999997</v>
      </c>
      <c r="I24" s="1987">
        <v>7.8908035400000003</v>
      </c>
      <c r="J24" s="1987">
        <v>0.97721318999999995</v>
      </c>
      <c r="K24" s="1987">
        <v>78.220940080000005</v>
      </c>
      <c r="L24" s="1987">
        <v>24.582473239999999</v>
      </c>
      <c r="M24" s="1987">
        <v>7.7947510800000002</v>
      </c>
      <c r="N24" s="1987">
        <v>33.308555259999999</v>
      </c>
      <c r="O24" s="1987">
        <v>0.97645731000000002</v>
      </c>
      <c r="P24" s="1987">
        <v>19.538272640000002</v>
      </c>
      <c r="Q24" s="1987">
        <v>19.274207700000002</v>
      </c>
      <c r="R24" s="1987">
        <v>5.090211E-2</v>
      </c>
      <c r="S24" s="1987">
        <v>37.246726689999996</v>
      </c>
      <c r="T24" s="1987">
        <v>29.985227860000002</v>
      </c>
      <c r="U24" s="1987">
        <v>38.303882139999999</v>
      </c>
      <c r="V24" s="1987">
        <v>5211.6498110200009</v>
      </c>
      <c r="W24" s="1997">
        <v>5936.718483990001</v>
      </c>
    </row>
    <row r="25" spans="1:25" s="980" customFormat="1" ht="33.75" customHeight="1">
      <c r="A25" s="981" t="s">
        <v>227</v>
      </c>
      <c r="B25" s="1987">
        <v>1.0482909</v>
      </c>
      <c r="C25" s="1987"/>
      <c r="D25" s="1987"/>
      <c r="E25" s="1987"/>
      <c r="F25" s="1987"/>
      <c r="G25" s="1987">
        <v>3.7349640000000003E-2</v>
      </c>
      <c r="H25" s="1987">
        <v>0.15281391999999999</v>
      </c>
      <c r="I25" s="1987"/>
      <c r="J25" s="1987"/>
      <c r="K25" s="1987"/>
      <c r="L25" s="1987"/>
      <c r="M25" s="1987"/>
      <c r="N25" s="1987"/>
      <c r="O25" s="1987"/>
      <c r="P25" s="1987"/>
      <c r="Q25" s="1987">
        <v>25.891451180000001</v>
      </c>
      <c r="R25" s="1987"/>
      <c r="S25" s="1987"/>
      <c r="T25" s="1987">
        <v>26.99627714</v>
      </c>
      <c r="U25" s="1987"/>
      <c r="V25" s="1987">
        <v>5128.4235909599993</v>
      </c>
      <c r="W25" s="1997">
        <v>5182.5497737399992</v>
      </c>
    </row>
    <row r="26" spans="1:25" s="980" customFormat="1" ht="21" customHeight="1">
      <c r="A26" s="981" t="s">
        <v>228</v>
      </c>
      <c r="B26" s="1987">
        <v>1.5098476300000001</v>
      </c>
      <c r="C26" s="1987">
        <v>0.60610807999999994</v>
      </c>
      <c r="D26" s="1987">
        <v>2.1600672200000002</v>
      </c>
      <c r="E26" s="1987">
        <v>4.2566301299999996</v>
      </c>
      <c r="F26" s="1987">
        <v>7.874333E-2</v>
      </c>
      <c r="G26" s="1987">
        <v>0.58481642999999994</v>
      </c>
      <c r="H26" s="1987">
        <v>2.1520555400000001</v>
      </c>
      <c r="I26" s="1987">
        <v>0.21681401</v>
      </c>
      <c r="J26" s="1987"/>
      <c r="K26" s="1987">
        <v>3.3714505799999999</v>
      </c>
      <c r="L26" s="1987"/>
      <c r="M26" s="1987">
        <v>9.8061040000000002E-2</v>
      </c>
      <c r="N26" s="1987">
        <v>0.81042764</v>
      </c>
      <c r="O26" s="1987">
        <v>0.20612742000000001</v>
      </c>
      <c r="P26" s="1987">
        <v>0.21725604000000001</v>
      </c>
      <c r="Q26" s="1987">
        <v>0.31570402000000003</v>
      </c>
      <c r="R26" s="1987">
        <v>0.59132164999999992</v>
      </c>
      <c r="S26" s="1987">
        <v>0.90929244999999992</v>
      </c>
      <c r="T26" s="1987">
        <v>0.54131558999999996</v>
      </c>
      <c r="U26" s="1987">
        <v>0.56062891999999998</v>
      </c>
      <c r="V26" s="1987">
        <v>60.977602310000002</v>
      </c>
      <c r="W26" s="1997">
        <v>80.164270029999997</v>
      </c>
    </row>
    <row r="27" spans="1:25" s="980" customFormat="1" ht="29.45" customHeight="1">
      <c r="A27" s="981" t="s">
        <v>229</v>
      </c>
      <c r="B27" s="1987"/>
      <c r="C27" s="1987"/>
      <c r="D27" s="1987"/>
      <c r="E27" s="1987"/>
      <c r="F27" s="1987"/>
      <c r="G27" s="1987"/>
      <c r="H27" s="1987"/>
      <c r="I27" s="1987">
        <v>927.96922876999997</v>
      </c>
      <c r="J27" s="1987"/>
      <c r="K27" s="1987">
        <v>4.0000000000000001E-8</v>
      </c>
      <c r="L27" s="1987"/>
      <c r="M27" s="1987"/>
      <c r="N27" s="1987"/>
      <c r="O27" s="1987"/>
      <c r="P27" s="1987"/>
      <c r="Q27" s="1987"/>
      <c r="R27" s="1987"/>
      <c r="S27" s="1987"/>
      <c r="T27" s="1987"/>
      <c r="U27" s="1987"/>
      <c r="V27" s="1987">
        <v>54.69116339</v>
      </c>
      <c r="W27" s="1997">
        <v>982.66039220000005</v>
      </c>
    </row>
    <row r="28" spans="1:25" s="980" customFormat="1" ht="16.5">
      <c r="A28" s="981" t="s">
        <v>230</v>
      </c>
      <c r="B28" s="1987"/>
      <c r="C28" s="1987"/>
      <c r="D28" s="1987"/>
      <c r="E28" s="1987"/>
      <c r="F28" s="1987"/>
      <c r="G28" s="1987"/>
      <c r="H28" s="1987"/>
      <c r="I28" s="1987">
        <v>281.42922322999999</v>
      </c>
      <c r="J28" s="1987"/>
      <c r="K28" s="1987"/>
      <c r="L28" s="1987"/>
      <c r="M28" s="1987"/>
      <c r="N28" s="1987"/>
      <c r="O28" s="1987"/>
      <c r="P28" s="1987"/>
      <c r="Q28" s="1987"/>
      <c r="R28" s="1987"/>
      <c r="S28" s="1987"/>
      <c r="T28" s="1987"/>
      <c r="U28" s="1987"/>
      <c r="V28" s="1987">
        <v>15.62961411</v>
      </c>
      <c r="W28" s="1997">
        <v>297.05883733999997</v>
      </c>
    </row>
    <row r="29" spans="1:25" s="980" customFormat="1" ht="26.25" customHeight="1">
      <c r="A29" s="981" t="s">
        <v>231</v>
      </c>
      <c r="B29" s="1987"/>
      <c r="C29" s="1987"/>
      <c r="D29" s="1987"/>
      <c r="E29" s="1987"/>
      <c r="F29" s="1987"/>
      <c r="G29" s="1987"/>
      <c r="H29" s="1987"/>
      <c r="I29" s="1987"/>
      <c r="J29" s="1987"/>
      <c r="K29" s="1987"/>
      <c r="L29" s="1987"/>
      <c r="M29" s="1987"/>
      <c r="N29" s="1987"/>
      <c r="O29" s="1987"/>
      <c r="P29" s="1987"/>
      <c r="Q29" s="1987"/>
      <c r="R29" s="1987"/>
      <c r="S29" s="1987"/>
      <c r="T29" s="1987"/>
      <c r="U29" s="1987"/>
      <c r="V29" s="1987"/>
      <c r="W29" s="1997"/>
    </row>
    <row r="30" spans="1:25" s="980" customFormat="1" ht="13.5">
      <c r="A30" s="979" t="s">
        <v>285</v>
      </c>
      <c r="B30" s="1987"/>
      <c r="C30" s="1987"/>
      <c r="D30" s="1987"/>
      <c r="E30" s="1987"/>
      <c r="F30" s="1987"/>
      <c r="G30" s="1987"/>
      <c r="H30" s="1987"/>
      <c r="I30" s="1987">
        <v>460.11998248999998</v>
      </c>
      <c r="J30" s="1987"/>
      <c r="K30" s="1987"/>
      <c r="L30" s="1987"/>
      <c r="M30" s="1987"/>
      <c r="N30" s="1987"/>
      <c r="O30" s="1987"/>
      <c r="P30" s="1987"/>
      <c r="Q30" s="1987"/>
      <c r="R30" s="1987"/>
      <c r="S30" s="1987"/>
      <c r="T30" s="1987"/>
      <c r="U30" s="1987"/>
      <c r="V30" s="1987"/>
      <c r="W30" s="1997">
        <v>460.11998248999998</v>
      </c>
    </row>
    <row r="31" spans="1:25" s="980" customFormat="1" ht="9.75" customHeight="1">
      <c r="A31" s="981" t="s">
        <v>233</v>
      </c>
      <c r="B31" s="1987"/>
      <c r="C31" s="1987"/>
      <c r="D31" s="1987">
        <v>1.954152E-2</v>
      </c>
      <c r="E31" s="1987"/>
      <c r="F31" s="1987"/>
      <c r="G31" s="1987">
        <v>0.44799825999999998</v>
      </c>
      <c r="H31" s="1987"/>
      <c r="I31" s="1987">
        <v>1975.5800746800001</v>
      </c>
      <c r="J31" s="1987"/>
      <c r="K31" s="1987">
        <v>7.1611710000000004</v>
      </c>
      <c r="L31" s="1987"/>
      <c r="M31" s="1987"/>
      <c r="N31" s="1987"/>
      <c r="O31" s="1987"/>
      <c r="P31" s="1987"/>
      <c r="Q31" s="1987">
        <v>1.9956100000000001E-2</v>
      </c>
      <c r="R31" s="1987"/>
      <c r="S31" s="1987"/>
      <c r="T31" s="1987"/>
      <c r="U31" s="1987"/>
      <c r="V31" s="1987">
        <v>367.81528377000001</v>
      </c>
      <c r="W31" s="1997">
        <v>2351.0440253299998</v>
      </c>
    </row>
    <row r="32" spans="1:25" s="980" customFormat="1" ht="21" customHeight="1">
      <c r="A32" s="981" t="s">
        <v>234</v>
      </c>
      <c r="B32" s="1987">
        <v>0.29723502999999996</v>
      </c>
      <c r="C32" s="1987">
        <v>2.43986072</v>
      </c>
      <c r="D32" s="1987">
        <v>14.34100668</v>
      </c>
      <c r="E32" s="1987">
        <v>16.786981229999999</v>
      </c>
      <c r="F32" s="1987">
        <v>0.86901053000000006</v>
      </c>
      <c r="G32" s="1987">
        <v>6.1616513600000005</v>
      </c>
      <c r="H32" s="1987">
        <v>0.61669664000000002</v>
      </c>
      <c r="I32" s="1987">
        <v>0.35971233000000002</v>
      </c>
      <c r="J32" s="1987">
        <v>0.35534740999999997</v>
      </c>
      <c r="K32" s="1987">
        <v>9.0702892399999993</v>
      </c>
      <c r="L32" s="1987">
        <v>0.45335502999999999</v>
      </c>
      <c r="M32" s="1987">
        <v>0.98606842000000006</v>
      </c>
      <c r="N32" s="1987">
        <v>4.3422218099999998</v>
      </c>
      <c r="O32" s="1987">
        <v>4.2097389999999998E-2</v>
      </c>
      <c r="P32" s="1987">
        <v>1.5813069400000002</v>
      </c>
      <c r="Q32" s="1987">
        <v>1.4562653800000001</v>
      </c>
      <c r="R32" s="1987">
        <v>0.72989316999999998</v>
      </c>
      <c r="S32" s="1987">
        <v>5.00963783</v>
      </c>
      <c r="T32" s="1987">
        <v>35.697806150000005</v>
      </c>
      <c r="U32" s="1987">
        <v>10.472661110000001</v>
      </c>
      <c r="V32" s="1987">
        <v>794.38965068000005</v>
      </c>
      <c r="W32" s="1997">
        <v>906.46516206000013</v>
      </c>
    </row>
    <row r="33" spans="1:16384" s="983" customFormat="1" ht="20.25" customHeight="1">
      <c r="A33" s="982" t="s">
        <v>286</v>
      </c>
      <c r="B33" s="1997">
        <v>155.30458616000001</v>
      </c>
      <c r="C33" s="1997">
        <v>33.645105899999997</v>
      </c>
      <c r="D33" s="1997">
        <v>302.79714566000001</v>
      </c>
      <c r="E33" s="1997">
        <v>393.07771304999994</v>
      </c>
      <c r="F33" s="1997">
        <v>10.5983885</v>
      </c>
      <c r="G33" s="1997">
        <v>1813.4029574000001</v>
      </c>
      <c r="H33" s="1997">
        <v>247.95915023999996</v>
      </c>
      <c r="I33" s="1997">
        <v>41211.017328350004</v>
      </c>
      <c r="J33" s="1997">
        <v>2.9479607599999995</v>
      </c>
      <c r="K33" s="1997">
        <v>422.34237637000001</v>
      </c>
      <c r="L33" s="1997">
        <v>29.130068900000001</v>
      </c>
      <c r="M33" s="1997">
        <v>13.414501250000001</v>
      </c>
      <c r="N33" s="1997">
        <v>237.12430974</v>
      </c>
      <c r="O33" s="1997">
        <v>4.2499125700000002</v>
      </c>
      <c r="P33" s="1997">
        <v>69.987376300000008</v>
      </c>
      <c r="Q33" s="1997">
        <v>1537.3554648500001</v>
      </c>
      <c r="R33" s="1997">
        <v>5.7787101500000002</v>
      </c>
      <c r="S33" s="1997">
        <v>160.82774253000002</v>
      </c>
      <c r="T33" s="1997">
        <v>19710.078672939999</v>
      </c>
      <c r="U33" s="1997">
        <v>121.56087631</v>
      </c>
      <c r="V33" s="1997">
        <v>24028.344825799999</v>
      </c>
      <c r="W33" s="1997">
        <v>90510.945173730026</v>
      </c>
    </row>
    <row r="34" spans="1:16384" s="988" customFormat="1">
      <c r="A34" s="986"/>
      <c r="B34" s="1998"/>
      <c r="C34" s="1998"/>
      <c r="D34" s="1998"/>
      <c r="E34" s="1998"/>
      <c r="F34" s="1998"/>
      <c r="G34" s="1998"/>
      <c r="H34" s="1998"/>
      <c r="I34" s="1998"/>
      <c r="J34" s="1998"/>
      <c r="K34" s="1998"/>
      <c r="L34" s="1998"/>
      <c r="M34" s="1998"/>
      <c r="N34" s="1998"/>
      <c r="O34" s="1998"/>
      <c r="P34" s="1998"/>
      <c r="Q34" s="1998"/>
      <c r="R34" s="1998"/>
      <c r="S34" s="1998"/>
      <c r="T34" s="1998"/>
      <c r="U34" s="1998"/>
      <c r="V34" s="1998"/>
      <c r="W34" s="1998"/>
    </row>
    <row r="35" spans="1:16384" s="988" customFormat="1">
      <c r="A35" s="2248" t="s">
        <v>51</v>
      </c>
      <c r="B35" s="2249">
        <v>2655.4656284000002</v>
      </c>
      <c r="C35" s="2249">
        <v>9175.2788491299998</v>
      </c>
      <c r="D35" s="2249">
        <v>20443.899522449999</v>
      </c>
      <c r="E35" s="2249">
        <v>10730.074112349999</v>
      </c>
      <c r="F35" s="2249">
        <v>2795.54816067</v>
      </c>
      <c r="G35" s="2249">
        <v>8150.8104351500006</v>
      </c>
      <c r="H35" s="2249">
        <v>3501.7495291</v>
      </c>
      <c r="I35" s="2249">
        <v>94178.153020739992</v>
      </c>
      <c r="J35" s="2249">
        <v>1547.4059994500001</v>
      </c>
      <c r="K35" s="2249">
        <v>5913.48658041</v>
      </c>
      <c r="L35" s="2249">
        <v>7857.1832243899999</v>
      </c>
      <c r="M35" s="2249">
        <v>3377.0732471299998</v>
      </c>
      <c r="N35" s="2249">
        <v>7131.3611420099987</v>
      </c>
      <c r="O35" s="2249">
        <v>2533.58806878</v>
      </c>
      <c r="P35" s="2249">
        <v>4161.9199159199998</v>
      </c>
      <c r="Q35" s="2249">
        <v>49136.749123019996</v>
      </c>
      <c r="R35" s="2249">
        <v>3368.8641551800001</v>
      </c>
      <c r="S35" s="2249">
        <v>5126.1690259700008</v>
      </c>
      <c r="T35" s="2249">
        <v>29918.583871689996</v>
      </c>
      <c r="U35" s="2249">
        <v>8805.8786503100018</v>
      </c>
      <c r="V35" s="2249">
        <v>235045.88532444998</v>
      </c>
      <c r="W35" s="2249">
        <v>515555.12758670002</v>
      </c>
    </row>
    <row r="36" spans="1:16384">
      <c r="A36" s="989"/>
      <c r="B36" s="990"/>
      <c r="C36" s="990"/>
      <c r="D36" s="990"/>
      <c r="E36" s="990"/>
      <c r="F36" s="990"/>
      <c r="G36" s="990"/>
      <c r="H36" s="990"/>
      <c r="I36" s="990"/>
      <c r="J36" s="990"/>
      <c r="K36" s="990"/>
      <c r="L36" s="990"/>
      <c r="M36" s="990"/>
      <c r="N36" s="990"/>
      <c r="O36" s="990"/>
      <c r="P36" s="990"/>
      <c r="Q36" s="990"/>
      <c r="R36" s="990"/>
      <c r="S36" s="990"/>
      <c r="T36" s="990"/>
      <c r="U36" s="990"/>
      <c r="V36" s="990"/>
      <c r="W36" s="985"/>
    </row>
    <row r="37" spans="1:16384" s="990" customFormat="1" ht="8.25">
      <c r="A37" s="989"/>
      <c r="W37" s="985"/>
      <c r="X37" s="990">
        <f t="shared" ref="X37:BN37" si="0">SUM(X16:X32)-X33</f>
        <v>0</v>
      </c>
      <c r="Y37" s="990">
        <f t="shared" si="0"/>
        <v>0</v>
      </c>
      <c r="Z37" s="990">
        <f t="shared" si="0"/>
        <v>0</v>
      </c>
      <c r="AA37" s="990">
        <f t="shared" si="0"/>
        <v>0</v>
      </c>
      <c r="AB37" s="990">
        <f t="shared" si="0"/>
        <v>0</v>
      </c>
      <c r="AC37" s="990">
        <f t="shared" si="0"/>
        <v>0</v>
      </c>
      <c r="AD37" s="990">
        <f t="shared" si="0"/>
        <v>0</v>
      </c>
      <c r="AE37" s="990">
        <f t="shared" si="0"/>
        <v>0</v>
      </c>
      <c r="AF37" s="990">
        <f t="shared" si="0"/>
        <v>0</v>
      </c>
      <c r="AG37" s="990">
        <f t="shared" si="0"/>
        <v>0</v>
      </c>
      <c r="AH37" s="990">
        <f t="shared" si="0"/>
        <v>0</v>
      </c>
      <c r="AI37" s="990">
        <f t="shared" si="0"/>
        <v>0</v>
      </c>
      <c r="AJ37" s="990">
        <f t="shared" si="0"/>
        <v>0</v>
      </c>
      <c r="AK37" s="990">
        <f t="shared" si="0"/>
        <v>0</v>
      </c>
      <c r="AL37" s="990">
        <f t="shared" si="0"/>
        <v>0</v>
      </c>
      <c r="AM37" s="990">
        <f t="shared" si="0"/>
        <v>0</v>
      </c>
      <c r="AN37" s="990">
        <f t="shared" si="0"/>
        <v>0</v>
      </c>
      <c r="AO37" s="990">
        <f t="shared" si="0"/>
        <v>0</v>
      </c>
      <c r="AP37" s="990">
        <f t="shared" si="0"/>
        <v>0</v>
      </c>
      <c r="AQ37" s="990">
        <f t="shared" si="0"/>
        <v>0</v>
      </c>
      <c r="AR37" s="990">
        <f t="shared" si="0"/>
        <v>0</v>
      </c>
      <c r="AS37" s="990">
        <f t="shared" si="0"/>
        <v>0</v>
      </c>
      <c r="AT37" s="990">
        <f t="shared" si="0"/>
        <v>0</v>
      </c>
      <c r="AU37" s="990">
        <f t="shared" si="0"/>
        <v>0</v>
      </c>
      <c r="AV37" s="990">
        <f t="shared" si="0"/>
        <v>0</v>
      </c>
      <c r="AW37" s="990">
        <f t="shared" si="0"/>
        <v>0</v>
      </c>
      <c r="AX37" s="990">
        <f t="shared" si="0"/>
        <v>0</v>
      </c>
      <c r="AY37" s="990">
        <f t="shared" si="0"/>
        <v>0</v>
      </c>
      <c r="AZ37" s="990">
        <f t="shared" si="0"/>
        <v>0</v>
      </c>
      <c r="BA37" s="990">
        <f t="shared" si="0"/>
        <v>0</v>
      </c>
      <c r="BB37" s="990">
        <f t="shared" si="0"/>
        <v>0</v>
      </c>
      <c r="BC37" s="990">
        <f t="shared" si="0"/>
        <v>0</v>
      </c>
      <c r="BD37" s="990">
        <f t="shared" si="0"/>
        <v>0</v>
      </c>
      <c r="BE37" s="990">
        <f t="shared" si="0"/>
        <v>0</v>
      </c>
      <c r="BF37" s="990">
        <f t="shared" si="0"/>
        <v>0</v>
      </c>
      <c r="BG37" s="990">
        <f t="shared" si="0"/>
        <v>0</v>
      </c>
      <c r="BH37" s="990">
        <f t="shared" si="0"/>
        <v>0</v>
      </c>
      <c r="BI37" s="990">
        <f t="shared" si="0"/>
        <v>0</v>
      </c>
      <c r="BJ37" s="990">
        <f t="shared" si="0"/>
        <v>0</v>
      </c>
      <c r="BK37" s="990">
        <f t="shared" si="0"/>
        <v>0</v>
      </c>
      <c r="BL37" s="990">
        <f t="shared" si="0"/>
        <v>0</v>
      </c>
      <c r="BM37" s="990">
        <f t="shared" si="0"/>
        <v>0</v>
      </c>
      <c r="BN37" s="990">
        <f t="shared" si="0"/>
        <v>0</v>
      </c>
      <c r="BO37" s="990">
        <f t="shared" ref="BO37:DZ37" si="1">SUM(BO16:BO32)-BO33</f>
        <v>0</v>
      </c>
      <c r="BP37" s="990">
        <f t="shared" si="1"/>
        <v>0</v>
      </c>
      <c r="BQ37" s="990">
        <f t="shared" si="1"/>
        <v>0</v>
      </c>
      <c r="BR37" s="990">
        <f t="shared" si="1"/>
        <v>0</v>
      </c>
      <c r="BS37" s="990">
        <f t="shared" si="1"/>
        <v>0</v>
      </c>
      <c r="BT37" s="990">
        <f t="shared" si="1"/>
        <v>0</v>
      </c>
      <c r="BU37" s="990">
        <f t="shared" si="1"/>
        <v>0</v>
      </c>
      <c r="BV37" s="990">
        <f t="shared" si="1"/>
        <v>0</v>
      </c>
      <c r="BW37" s="990">
        <f t="shared" si="1"/>
        <v>0</v>
      </c>
      <c r="BX37" s="990">
        <f t="shared" si="1"/>
        <v>0</v>
      </c>
      <c r="BY37" s="990">
        <f t="shared" si="1"/>
        <v>0</v>
      </c>
      <c r="BZ37" s="990">
        <f t="shared" si="1"/>
        <v>0</v>
      </c>
      <c r="CA37" s="990">
        <f t="shared" si="1"/>
        <v>0</v>
      </c>
      <c r="CB37" s="990">
        <f t="shared" si="1"/>
        <v>0</v>
      </c>
      <c r="CC37" s="990">
        <f t="shared" si="1"/>
        <v>0</v>
      </c>
      <c r="CD37" s="990">
        <f t="shared" si="1"/>
        <v>0</v>
      </c>
      <c r="CE37" s="990">
        <f t="shared" si="1"/>
        <v>0</v>
      </c>
      <c r="CF37" s="990">
        <f t="shared" si="1"/>
        <v>0</v>
      </c>
      <c r="CG37" s="990">
        <f t="shared" si="1"/>
        <v>0</v>
      </c>
      <c r="CH37" s="990">
        <f t="shared" si="1"/>
        <v>0</v>
      </c>
      <c r="CI37" s="990">
        <f t="shared" si="1"/>
        <v>0</v>
      </c>
      <c r="CJ37" s="990">
        <f t="shared" si="1"/>
        <v>0</v>
      </c>
      <c r="CK37" s="990">
        <f t="shared" si="1"/>
        <v>0</v>
      </c>
      <c r="CL37" s="990">
        <f t="shared" si="1"/>
        <v>0</v>
      </c>
      <c r="CM37" s="990">
        <f t="shared" si="1"/>
        <v>0</v>
      </c>
      <c r="CN37" s="990">
        <f t="shared" si="1"/>
        <v>0</v>
      </c>
      <c r="CO37" s="990">
        <f t="shared" si="1"/>
        <v>0</v>
      </c>
      <c r="CP37" s="990">
        <f t="shared" si="1"/>
        <v>0</v>
      </c>
      <c r="CQ37" s="990">
        <f t="shared" si="1"/>
        <v>0</v>
      </c>
      <c r="CR37" s="990">
        <f t="shared" si="1"/>
        <v>0</v>
      </c>
      <c r="CS37" s="990">
        <f t="shared" si="1"/>
        <v>0</v>
      </c>
      <c r="CT37" s="990">
        <f t="shared" si="1"/>
        <v>0</v>
      </c>
      <c r="CU37" s="990">
        <f t="shared" si="1"/>
        <v>0</v>
      </c>
      <c r="CV37" s="990">
        <f t="shared" si="1"/>
        <v>0</v>
      </c>
      <c r="CW37" s="990">
        <f t="shared" si="1"/>
        <v>0</v>
      </c>
      <c r="CX37" s="990">
        <f t="shared" si="1"/>
        <v>0</v>
      </c>
      <c r="CY37" s="990">
        <f t="shared" si="1"/>
        <v>0</v>
      </c>
      <c r="CZ37" s="990">
        <f t="shared" si="1"/>
        <v>0</v>
      </c>
      <c r="DA37" s="990">
        <f t="shared" si="1"/>
        <v>0</v>
      </c>
      <c r="DB37" s="990">
        <f t="shared" si="1"/>
        <v>0</v>
      </c>
      <c r="DC37" s="990">
        <f t="shared" si="1"/>
        <v>0</v>
      </c>
      <c r="DD37" s="990">
        <f t="shared" si="1"/>
        <v>0</v>
      </c>
      <c r="DE37" s="990">
        <f t="shared" si="1"/>
        <v>0</v>
      </c>
      <c r="DF37" s="990">
        <f t="shared" si="1"/>
        <v>0</v>
      </c>
      <c r="DG37" s="990">
        <f t="shared" si="1"/>
        <v>0</v>
      </c>
      <c r="DH37" s="990">
        <f t="shared" si="1"/>
        <v>0</v>
      </c>
      <c r="DI37" s="990">
        <f t="shared" si="1"/>
        <v>0</v>
      </c>
      <c r="DJ37" s="990">
        <f t="shared" si="1"/>
        <v>0</v>
      </c>
      <c r="DK37" s="990">
        <f t="shared" si="1"/>
        <v>0</v>
      </c>
      <c r="DL37" s="990">
        <f t="shared" si="1"/>
        <v>0</v>
      </c>
      <c r="DM37" s="990">
        <f t="shared" si="1"/>
        <v>0</v>
      </c>
      <c r="DN37" s="990">
        <f t="shared" si="1"/>
        <v>0</v>
      </c>
      <c r="DO37" s="990">
        <f t="shared" si="1"/>
        <v>0</v>
      </c>
      <c r="DP37" s="990">
        <f t="shared" si="1"/>
        <v>0</v>
      </c>
      <c r="DQ37" s="990">
        <f t="shared" si="1"/>
        <v>0</v>
      </c>
      <c r="DR37" s="990">
        <f t="shared" si="1"/>
        <v>0</v>
      </c>
      <c r="DS37" s="990">
        <f t="shared" si="1"/>
        <v>0</v>
      </c>
      <c r="DT37" s="990">
        <f t="shared" si="1"/>
        <v>0</v>
      </c>
      <c r="DU37" s="990">
        <f t="shared" si="1"/>
        <v>0</v>
      </c>
      <c r="DV37" s="990">
        <f t="shared" si="1"/>
        <v>0</v>
      </c>
      <c r="DW37" s="990">
        <f t="shared" si="1"/>
        <v>0</v>
      </c>
      <c r="DX37" s="990">
        <f t="shared" si="1"/>
        <v>0</v>
      </c>
      <c r="DY37" s="990">
        <f t="shared" si="1"/>
        <v>0</v>
      </c>
      <c r="DZ37" s="990">
        <f t="shared" si="1"/>
        <v>0</v>
      </c>
      <c r="EA37" s="990">
        <f t="shared" ref="EA37:GL37" si="2">SUM(EA16:EA32)-EA33</f>
        <v>0</v>
      </c>
      <c r="EB37" s="990">
        <f t="shared" si="2"/>
        <v>0</v>
      </c>
      <c r="EC37" s="990">
        <f t="shared" si="2"/>
        <v>0</v>
      </c>
      <c r="ED37" s="990">
        <f t="shared" si="2"/>
        <v>0</v>
      </c>
      <c r="EE37" s="990">
        <f t="shared" si="2"/>
        <v>0</v>
      </c>
      <c r="EF37" s="990">
        <f t="shared" si="2"/>
        <v>0</v>
      </c>
      <c r="EG37" s="990">
        <f t="shared" si="2"/>
        <v>0</v>
      </c>
      <c r="EH37" s="990">
        <f t="shared" si="2"/>
        <v>0</v>
      </c>
      <c r="EI37" s="990">
        <f t="shared" si="2"/>
        <v>0</v>
      </c>
      <c r="EJ37" s="990">
        <f t="shared" si="2"/>
        <v>0</v>
      </c>
      <c r="EK37" s="990">
        <f t="shared" si="2"/>
        <v>0</v>
      </c>
      <c r="EL37" s="990">
        <f t="shared" si="2"/>
        <v>0</v>
      </c>
      <c r="EM37" s="990">
        <f t="shared" si="2"/>
        <v>0</v>
      </c>
      <c r="EN37" s="990">
        <f t="shared" si="2"/>
        <v>0</v>
      </c>
      <c r="EO37" s="990">
        <f t="shared" si="2"/>
        <v>0</v>
      </c>
      <c r="EP37" s="990">
        <f t="shared" si="2"/>
        <v>0</v>
      </c>
      <c r="EQ37" s="990">
        <f t="shared" si="2"/>
        <v>0</v>
      </c>
      <c r="ER37" s="990">
        <f t="shared" si="2"/>
        <v>0</v>
      </c>
      <c r="ES37" s="990">
        <f t="shared" si="2"/>
        <v>0</v>
      </c>
      <c r="ET37" s="990">
        <f t="shared" si="2"/>
        <v>0</v>
      </c>
      <c r="EU37" s="990">
        <f t="shared" si="2"/>
        <v>0</v>
      </c>
      <c r="EV37" s="990">
        <f t="shared" si="2"/>
        <v>0</v>
      </c>
      <c r="EW37" s="990">
        <f t="shared" si="2"/>
        <v>0</v>
      </c>
      <c r="EX37" s="990">
        <f t="shared" si="2"/>
        <v>0</v>
      </c>
      <c r="EY37" s="990">
        <f t="shared" si="2"/>
        <v>0</v>
      </c>
      <c r="EZ37" s="990">
        <f t="shared" si="2"/>
        <v>0</v>
      </c>
      <c r="FA37" s="990">
        <f t="shared" si="2"/>
        <v>0</v>
      </c>
      <c r="FB37" s="990">
        <f t="shared" si="2"/>
        <v>0</v>
      </c>
      <c r="FC37" s="990">
        <f t="shared" si="2"/>
        <v>0</v>
      </c>
      <c r="FD37" s="990">
        <f t="shared" si="2"/>
        <v>0</v>
      </c>
      <c r="FE37" s="990">
        <f t="shared" si="2"/>
        <v>0</v>
      </c>
      <c r="FF37" s="990">
        <f t="shared" si="2"/>
        <v>0</v>
      </c>
      <c r="FG37" s="990">
        <f t="shared" si="2"/>
        <v>0</v>
      </c>
      <c r="FH37" s="990">
        <f t="shared" si="2"/>
        <v>0</v>
      </c>
      <c r="FI37" s="990">
        <f t="shared" si="2"/>
        <v>0</v>
      </c>
      <c r="FJ37" s="990">
        <f t="shared" si="2"/>
        <v>0</v>
      </c>
      <c r="FK37" s="990">
        <f t="shared" si="2"/>
        <v>0</v>
      </c>
      <c r="FL37" s="990">
        <f t="shared" si="2"/>
        <v>0</v>
      </c>
      <c r="FM37" s="990">
        <f t="shared" si="2"/>
        <v>0</v>
      </c>
      <c r="FN37" s="990">
        <f t="shared" si="2"/>
        <v>0</v>
      </c>
      <c r="FO37" s="990">
        <f t="shared" si="2"/>
        <v>0</v>
      </c>
      <c r="FP37" s="990">
        <f t="shared" si="2"/>
        <v>0</v>
      </c>
      <c r="FQ37" s="990">
        <f t="shared" si="2"/>
        <v>0</v>
      </c>
      <c r="FR37" s="990">
        <f t="shared" si="2"/>
        <v>0</v>
      </c>
      <c r="FS37" s="990">
        <f t="shared" si="2"/>
        <v>0</v>
      </c>
      <c r="FT37" s="990">
        <f t="shared" si="2"/>
        <v>0</v>
      </c>
      <c r="FU37" s="990">
        <f t="shared" si="2"/>
        <v>0</v>
      </c>
      <c r="FV37" s="990">
        <f t="shared" si="2"/>
        <v>0</v>
      </c>
      <c r="FW37" s="990">
        <f t="shared" si="2"/>
        <v>0</v>
      </c>
      <c r="FX37" s="990">
        <f t="shared" si="2"/>
        <v>0</v>
      </c>
      <c r="FY37" s="990">
        <f t="shared" si="2"/>
        <v>0</v>
      </c>
      <c r="FZ37" s="990">
        <f t="shared" si="2"/>
        <v>0</v>
      </c>
      <c r="GA37" s="990">
        <f t="shared" si="2"/>
        <v>0</v>
      </c>
      <c r="GB37" s="990">
        <f t="shared" si="2"/>
        <v>0</v>
      </c>
      <c r="GC37" s="990">
        <f t="shared" si="2"/>
        <v>0</v>
      </c>
      <c r="GD37" s="990">
        <f t="shared" si="2"/>
        <v>0</v>
      </c>
      <c r="GE37" s="990">
        <f t="shared" si="2"/>
        <v>0</v>
      </c>
      <c r="GF37" s="990">
        <f t="shared" si="2"/>
        <v>0</v>
      </c>
      <c r="GG37" s="990">
        <f t="shared" si="2"/>
        <v>0</v>
      </c>
      <c r="GH37" s="990">
        <f t="shared" si="2"/>
        <v>0</v>
      </c>
      <c r="GI37" s="990">
        <f t="shared" si="2"/>
        <v>0</v>
      </c>
      <c r="GJ37" s="990">
        <f t="shared" si="2"/>
        <v>0</v>
      </c>
      <c r="GK37" s="990">
        <f t="shared" si="2"/>
        <v>0</v>
      </c>
      <c r="GL37" s="990">
        <f t="shared" si="2"/>
        <v>0</v>
      </c>
      <c r="GM37" s="990">
        <f t="shared" ref="GM37:IX37" si="3">SUM(GM16:GM32)-GM33</f>
        <v>0</v>
      </c>
      <c r="GN37" s="990">
        <f t="shared" si="3"/>
        <v>0</v>
      </c>
      <c r="GO37" s="990">
        <f t="shared" si="3"/>
        <v>0</v>
      </c>
      <c r="GP37" s="990">
        <f t="shared" si="3"/>
        <v>0</v>
      </c>
      <c r="GQ37" s="990">
        <f t="shared" si="3"/>
        <v>0</v>
      </c>
      <c r="GR37" s="990">
        <f t="shared" si="3"/>
        <v>0</v>
      </c>
      <c r="GS37" s="990">
        <f t="shared" si="3"/>
        <v>0</v>
      </c>
      <c r="GT37" s="990">
        <f t="shared" si="3"/>
        <v>0</v>
      </c>
      <c r="GU37" s="990">
        <f t="shared" si="3"/>
        <v>0</v>
      </c>
      <c r="GV37" s="990">
        <f t="shared" si="3"/>
        <v>0</v>
      </c>
      <c r="GW37" s="990">
        <f t="shared" si="3"/>
        <v>0</v>
      </c>
      <c r="GX37" s="990">
        <f t="shared" si="3"/>
        <v>0</v>
      </c>
      <c r="GY37" s="990">
        <f t="shared" si="3"/>
        <v>0</v>
      </c>
      <c r="GZ37" s="990">
        <f t="shared" si="3"/>
        <v>0</v>
      </c>
      <c r="HA37" s="990">
        <f t="shared" si="3"/>
        <v>0</v>
      </c>
      <c r="HB37" s="990">
        <f t="shared" si="3"/>
        <v>0</v>
      </c>
      <c r="HC37" s="990">
        <f t="shared" si="3"/>
        <v>0</v>
      </c>
      <c r="HD37" s="990">
        <f t="shared" si="3"/>
        <v>0</v>
      </c>
      <c r="HE37" s="990">
        <f t="shared" si="3"/>
        <v>0</v>
      </c>
      <c r="HF37" s="990">
        <f t="shared" si="3"/>
        <v>0</v>
      </c>
      <c r="HG37" s="990">
        <f t="shared" si="3"/>
        <v>0</v>
      </c>
      <c r="HH37" s="990">
        <f t="shared" si="3"/>
        <v>0</v>
      </c>
      <c r="HI37" s="990">
        <f t="shared" si="3"/>
        <v>0</v>
      </c>
      <c r="HJ37" s="990">
        <f t="shared" si="3"/>
        <v>0</v>
      </c>
      <c r="HK37" s="990">
        <f t="shared" si="3"/>
        <v>0</v>
      </c>
      <c r="HL37" s="990">
        <f t="shared" si="3"/>
        <v>0</v>
      </c>
      <c r="HM37" s="990">
        <f t="shared" si="3"/>
        <v>0</v>
      </c>
      <c r="HN37" s="990">
        <f t="shared" si="3"/>
        <v>0</v>
      </c>
      <c r="HO37" s="990">
        <f t="shared" si="3"/>
        <v>0</v>
      </c>
      <c r="HP37" s="990">
        <f t="shared" si="3"/>
        <v>0</v>
      </c>
      <c r="HQ37" s="990">
        <f t="shared" si="3"/>
        <v>0</v>
      </c>
      <c r="HR37" s="990">
        <f t="shared" si="3"/>
        <v>0</v>
      </c>
      <c r="HS37" s="990">
        <f t="shared" si="3"/>
        <v>0</v>
      </c>
      <c r="HT37" s="990">
        <f t="shared" si="3"/>
        <v>0</v>
      </c>
      <c r="HU37" s="990">
        <f t="shared" si="3"/>
        <v>0</v>
      </c>
      <c r="HV37" s="990">
        <f t="shared" si="3"/>
        <v>0</v>
      </c>
      <c r="HW37" s="990">
        <f t="shared" si="3"/>
        <v>0</v>
      </c>
      <c r="HX37" s="990">
        <f t="shared" si="3"/>
        <v>0</v>
      </c>
      <c r="HY37" s="990">
        <f t="shared" si="3"/>
        <v>0</v>
      </c>
      <c r="HZ37" s="990">
        <f t="shared" si="3"/>
        <v>0</v>
      </c>
      <c r="IA37" s="990">
        <f t="shared" si="3"/>
        <v>0</v>
      </c>
      <c r="IB37" s="990">
        <f t="shared" si="3"/>
        <v>0</v>
      </c>
      <c r="IC37" s="990">
        <f t="shared" si="3"/>
        <v>0</v>
      </c>
      <c r="ID37" s="990">
        <f t="shared" si="3"/>
        <v>0</v>
      </c>
      <c r="IE37" s="990">
        <f t="shared" si="3"/>
        <v>0</v>
      </c>
      <c r="IF37" s="990">
        <f t="shared" si="3"/>
        <v>0</v>
      </c>
      <c r="IG37" s="990">
        <f t="shared" si="3"/>
        <v>0</v>
      </c>
      <c r="IH37" s="990">
        <f t="shared" si="3"/>
        <v>0</v>
      </c>
      <c r="II37" s="990">
        <f t="shared" si="3"/>
        <v>0</v>
      </c>
      <c r="IJ37" s="990">
        <f t="shared" si="3"/>
        <v>0</v>
      </c>
      <c r="IK37" s="990">
        <f t="shared" si="3"/>
        <v>0</v>
      </c>
      <c r="IL37" s="990">
        <f t="shared" si="3"/>
        <v>0</v>
      </c>
      <c r="IM37" s="990">
        <f t="shared" si="3"/>
        <v>0</v>
      </c>
      <c r="IN37" s="990">
        <f t="shared" si="3"/>
        <v>0</v>
      </c>
      <c r="IO37" s="990">
        <f t="shared" si="3"/>
        <v>0</v>
      </c>
      <c r="IP37" s="990">
        <f t="shared" si="3"/>
        <v>0</v>
      </c>
      <c r="IQ37" s="990">
        <f t="shared" si="3"/>
        <v>0</v>
      </c>
      <c r="IR37" s="990">
        <f t="shared" si="3"/>
        <v>0</v>
      </c>
      <c r="IS37" s="990">
        <f t="shared" si="3"/>
        <v>0</v>
      </c>
      <c r="IT37" s="990">
        <f t="shared" si="3"/>
        <v>0</v>
      </c>
      <c r="IU37" s="990">
        <f t="shared" si="3"/>
        <v>0</v>
      </c>
      <c r="IV37" s="990">
        <f t="shared" si="3"/>
        <v>0</v>
      </c>
      <c r="IW37" s="990">
        <f t="shared" si="3"/>
        <v>0</v>
      </c>
      <c r="IX37" s="990">
        <f t="shared" si="3"/>
        <v>0</v>
      </c>
      <c r="IY37" s="990">
        <f t="shared" ref="IY37:LJ37" si="4">SUM(IY16:IY32)-IY33</f>
        <v>0</v>
      </c>
      <c r="IZ37" s="990">
        <f t="shared" si="4"/>
        <v>0</v>
      </c>
      <c r="JA37" s="990">
        <f t="shared" si="4"/>
        <v>0</v>
      </c>
      <c r="JB37" s="990">
        <f t="shared" si="4"/>
        <v>0</v>
      </c>
      <c r="JC37" s="990">
        <f t="shared" si="4"/>
        <v>0</v>
      </c>
      <c r="JD37" s="990">
        <f t="shared" si="4"/>
        <v>0</v>
      </c>
      <c r="JE37" s="990">
        <f t="shared" si="4"/>
        <v>0</v>
      </c>
      <c r="JF37" s="990">
        <f t="shared" si="4"/>
        <v>0</v>
      </c>
      <c r="JG37" s="990">
        <f t="shared" si="4"/>
        <v>0</v>
      </c>
      <c r="JH37" s="990">
        <f t="shared" si="4"/>
        <v>0</v>
      </c>
      <c r="JI37" s="990">
        <f t="shared" si="4"/>
        <v>0</v>
      </c>
      <c r="JJ37" s="990">
        <f t="shared" si="4"/>
        <v>0</v>
      </c>
      <c r="JK37" s="990">
        <f t="shared" si="4"/>
        <v>0</v>
      </c>
      <c r="JL37" s="990">
        <f t="shared" si="4"/>
        <v>0</v>
      </c>
      <c r="JM37" s="990">
        <f t="shared" si="4"/>
        <v>0</v>
      </c>
      <c r="JN37" s="990">
        <f t="shared" si="4"/>
        <v>0</v>
      </c>
      <c r="JO37" s="990">
        <f t="shared" si="4"/>
        <v>0</v>
      </c>
      <c r="JP37" s="990">
        <f t="shared" si="4"/>
        <v>0</v>
      </c>
      <c r="JQ37" s="990">
        <f t="shared" si="4"/>
        <v>0</v>
      </c>
      <c r="JR37" s="990">
        <f t="shared" si="4"/>
        <v>0</v>
      </c>
      <c r="JS37" s="990">
        <f t="shared" si="4"/>
        <v>0</v>
      </c>
      <c r="JT37" s="990">
        <f t="shared" si="4"/>
        <v>0</v>
      </c>
      <c r="JU37" s="990">
        <f t="shared" si="4"/>
        <v>0</v>
      </c>
      <c r="JV37" s="990">
        <f t="shared" si="4"/>
        <v>0</v>
      </c>
      <c r="JW37" s="990">
        <f t="shared" si="4"/>
        <v>0</v>
      </c>
      <c r="JX37" s="990">
        <f t="shared" si="4"/>
        <v>0</v>
      </c>
      <c r="JY37" s="990">
        <f t="shared" si="4"/>
        <v>0</v>
      </c>
      <c r="JZ37" s="990">
        <f t="shared" si="4"/>
        <v>0</v>
      </c>
      <c r="KA37" s="990">
        <f t="shared" si="4"/>
        <v>0</v>
      </c>
      <c r="KB37" s="990">
        <f t="shared" si="4"/>
        <v>0</v>
      </c>
      <c r="KC37" s="990">
        <f t="shared" si="4"/>
        <v>0</v>
      </c>
      <c r="KD37" s="990">
        <f t="shared" si="4"/>
        <v>0</v>
      </c>
      <c r="KE37" s="990">
        <f t="shared" si="4"/>
        <v>0</v>
      </c>
      <c r="KF37" s="990">
        <f t="shared" si="4"/>
        <v>0</v>
      </c>
      <c r="KG37" s="990">
        <f t="shared" si="4"/>
        <v>0</v>
      </c>
      <c r="KH37" s="990">
        <f t="shared" si="4"/>
        <v>0</v>
      </c>
      <c r="KI37" s="990">
        <f t="shared" si="4"/>
        <v>0</v>
      </c>
      <c r="KJ37" s="990">
        <f t="shared" si="4"/>
        <v>0</v>
      </c>
      <c r="KK37" s="990">
        <f t="shared" si="4"/>
        <v>0</v>
      </c>
      <c r="KL37" s="990">
        <f t="shared" si="4"/>
        <v>0</v>
      </c>
      <c r="KM37" s="990">
        <f t="shared" si="4"/>
        <v>0</v>
      </c>
      <c r="KN37" s="990">
        <f t="shared" si="4"/>
        <v>0</v>
      </c>
      <c r="KO37" s="990">
        <f t="shared" si="4"/>
        <v>0</v>
      </c>
      <c r="KP37" s="990">
        <f t="shared" si="4"/>
        <v>0</v>
      </c>
      <c r="KQ37" s="990">
        <f t="shared" si="4"/>
        <v>0</v>
      </c>
      <c r="KR37" s="990">
        <f t="shared" si="4"/>
        <v>0</v>
      </c>
      <c r="KS37" s="990">
        <f t="shared" si="4"/>
        <v>0</v>
      </c>
      <c r="KT37" s="990">
        <f t="shared" si="4"/>
        <v>0</v>
      </c>
      <c r="KU37" s="990">
        <f t="shared" si="4"/>
        <v>0</v>
      </c>
      <c r="KV37" s="990">
        <f t="shared" si="4"/>
        <v>0</v>
      </c>
      <c r="KW37" s="990">
        <f t="shared" si="4"/>
        <v>0</v>
      </c>
      <c r="KX37" s="990">
        <f t="shared" si="4"/>
        <v>0</v>
      </c>
      <c r="KY37" s="990">
        <f t="shared" si="4"/>
        <v>0</v>
      </c>
      <c r="KZ37" s="990">
        <f t="shared" si="4"/>
        <v>0</v>
      </c>
      <c r="LA37" s="990">
        <f t="shared" si="4"/>
        <v>0</v>
      </c>
      <c r="LB37" s="990">
        <f t="shared" si="4"/>
        <v>0</v>
      </c>
      <c r="LC37" s="990">
        <f t="shared" si="4"/>
        <v>0</v>
      </c>
      <c r="LD37" s="990">
        <f t="shared" si="4"/>
        <v>0</v>
      </c>
      <c r="LE37" s="990">
        <f t="shared" si="4"/>
        <v>0</v>
      </c>
      <c r="LF37" s="990">
        <f t="shared" si="4"/>
        <v>0</v>
      </c>
      <c r="LG37" s="990">
        <f t="shared" si="4"/>
        <v>0</v>
      </c>
      <c r="LH37" s="990">
        <f t="shared" si="4"/>
        <v>0</v>
      </c>
      <c r="LI37" s="990">
        <f t="shared" si="4"/>
        <v>0</v>
      </c>
      <c r="LJ37" s="990">
        <f t="shared" si="4"/>
        <v>0</v>
      </c>
      <c r="LK37" s="990">
        <f t="shared" ref="LK37:NV37" si="5">SUM(LK16:LK32)-LK33</f>
        <v>0</v>
      </c>
      <c r="LL37" s="990">
        <f t="shared" si="5"/>
        <v>0</v>
      </c>
      <c r="LM37" s="990">
        <f t="shared" si="5"/>
        <v>0</v>
      </c>
      <c r="LN37" s="990">
        <f t="shared" si="5"/>
        <v>0</v>
      </c>
      <c r="LO37" s="990">
        <f t="shared" si="5"/>
        <v>0</v>
      </c>
      <c r="LP37" s="990">
        <f t="shared" si="5"/>
        <v>0</v>
      </c>
      <c r="LQ37" s="990">
        <f t="shared" si="5"/>
        <v>0</v>
      </c>
      <c r="LR37" s="990">
        <f t="shared" si="5"/>
        <v>0</v>
      </c>
      <c r="LS37" s="990">
        <f t="shared" si="5"/>
        <v>0</v>
      </c>
      <c r="LT37" s="990">
        <f t="shared" si="5"/>
        <v>0</v>
      </c>
      <c r="LU37" s="990">
        <f t="shared" si="5"/>
        <v>0</v>
      </c>
      <c r="LV37" s="990">
        <f t="shared" si="5"/>
        <v>0</v>
      </c>
      <c r="LW37" s="990">
        <f t="shared" si="5"/>
        <v>0</v>
      </c>
      <c r="LX37" s="990">
        <f t="shared" si="5"/>
        <v>0</v>
      </c>
      <c r="LY37" s="990">
        <f t="shared" si="5"/>
        <v>0</v>
      </c>
      <c r="LZ37" s="990">
        <f t="shared" si="5"/>
        <v>0</v>
      </c>
      <c r="MA37" s="990">
        <f t="shared" si="5"/>
        <v>0</v>
      </c>
      <c r="MB37" s="990">
        <f t="shared" si="5"/>
        <v>0</v>
      </c>
      <c r="MC37" s="990">
        <f t="shared" si="5"/>
        <v>0</v>
      </c>
      <c r="MD37" s="990">
        <f t="shared" si="5"/>
        <v>0</v>
      </c>
      <c r="ME37" s="990">
        <f t="shared" si="5"/>
        <v>0</v>
      </c>
      <c r="MF37" s="990">
        <f t="shared" si="5"/>
        <v>0</v>
      </c>
      <c r="MG37" s="990">
        <f t="shared" si="5"/>
        <v>0</v>
      </c>
      <c r="MH37" s="990">
        <f t="shared" si="5"/>
        <v>0</v>
      </c>
      <c r="MI37" s="990">
        <f t="shared" si="5"/>
        <v>0</v>
      </c>
      <c r="MJ37" s="990">
        <f t="shared" si="5"/>
        <v>0</v>
      </c>
      <c r="MK37" s="990">
        <f t="shared" si="5"/>
        <v>0</v>
      </c>
      <c r="ML37" s="990">
        <f t="shared" si="5"/>
        <v>0</v>
      </c>
      <c r="MM37" s="990">
        <f t="shared" si="5"/>
        <v>0</v>
      </c>
      <c r="MN37" s="990">
        <f t="shared" si="5"/>
        <v>0</v>
      </c>
      <c r="MO37" s="990">
        <f t="shared" si="5"/>
        <v>0</v>
      </c>
      <c r="MP37" s="990">
        <f t="shared" si="5"/>
        <v>0</v>
      </c>
      <c r="MQ37" s="990">
        <f t="shared" si="5"/>
        <v>0</v>
      </c>
      <c r="MR37" s="990">
        <f t="shared" si="5"/>
        <v>0</v>
      </c>
      <c r="MS37" s="990">
        <f t="shared" si="5"/>
        <v>0</v>
      </c>
      <c r="MT37" s="990">
        <f t="shared" si="5"/>
        <v>0</v>
      </c>
      <c r="MU37" s="990">
        <f t="shared" si="5"/>
        <v>0</v>
      </c>
      <c r="MV37" s="990">
        <f t="shared" si="5"/>
        <v>0</v>
      </c>
      <c r="MW37" s="990">
        <f t="shared" si="5"/>
        <v>0</v>
      </c>
      <c r="MX37" s="990">
        <f t="shared" si="5"/>
        <v>0</v>
      </c>
      <c r="MY37" s="990">
        <f t="shared" si="5"/>
        <v>0</v>
      </c>
      <c r="MZ37" s="990">
        <f t="shared" si="5"/>
        <v>0</v>
      </c>
      <c r="NA37" s="990">
        <f t="shared" si="5"/>
        <v>0</v>
      </c>
      <c r="NB37" s="990">
        <f t="shared" si="5"/>
        <v>0</v>
      </c>
      <c r="NC37" s="990">
        <f t="shared" si="5"/>
        <v>0</v>
      </c>
      <c r="ND37" s="990">
        <f t="shared" si="5"/>
        <v>0</v>
      </c>
      <c r="NE37" s="990">
        <f t="shared" si="5"/>
        <v>0</v>
      </c>
      <c r="NF37" s="990">
        <f t="shared" si="5"/>
        <v>0</v>
      </c>
      <c r="NG37" s="990">
        <f t="shared" si="5"/>
        <v>0</v>
      </c>
      <c r="NH37" s="990">
        <f t="shared" si="5"/>
        <v>0</v>
      </c>
      <c r="NI37" s="990">
        <f t="shared" si="5"/>
        <v>0</v>
      </c>
      <c r="NJ37" s="990">
        <f t="shared" si="5"/>
        <v>0</v>
      </c>
      <c r="NK37" s="990">
        <f t="shared" si="5"/>
        <v>0</v>
      </c>
      <c r="NL37" s="990">
        <f t="shared" si="5"/>
        <v>0</v>
      </c>
      <c r="NM37" s="990">
        <f t="shared" si="5"/>
        <v>0</v>
      </c>
      <c r="NN37" s="990">
        <f t="shared" si="5"/>
        <v>0</v>
      </c>
      <c r="NO37" s="990">
        <f t="shared" si="5"/>
        <v>0</v>
      </c>
      <c r="NP37" s="990">
        <f t="shared" si="5"/>
        <v>0</v>
      </c>
      <c r="NQ37" s="990">
        <f t="shared" si="5"/>
        <v>0</v>
      </c>
      <c r="NR37" s="990">
        <f t="shared" si="5"/>
        <v>0</v>
      </c>
      <c r="NS37" s="990">
        <f t="shared" si="5"/>
        <v>0</v>
      </c>
      <c r="NT37" s="990">
        <f t="shared" si="5"/>
        <v>0</v>
      </c>
      <c r="NU37" s="990">
        <f t="shared" si="5"/>
        <v>0</v>
      </c>
      <c r="NV37" s="990">
        <f t="shared" si="5"/>
        <v>0</v>
      </c>
      <c r="NW37" s="990">
        <f t="shared" ref="NW37:QH37" si="6">SUM(NW16:NW32)-NW33</f>
        <v>0</v>
      </c>
      <c r="NX37" s="990">
        <f t="shared" si="6"/>
        <v>0</v>
      </c>
      <c r="NY37" s="990">
        <f t="shared" si="6"/>
        <v>0</v>
      </c>
      <c r="NZ37" s="990">
        <f t="shared" si="6"/>
        <v>0</v>
      </c>
      <c r="OA37" s="990">
        <f t="shared" si="6"/>
        <v>0</v>
      </c>
      <c r="OB37" s="990">
        <f t="shared" si="6"/>
        <v>0</v>
      </c>
      <c r="OC37" s="990">
        <f t="shared" si="6"/>
        <v>0</v>
      </c>
      <c r="OD37" s="990">
        <f t="shared" si="6"/>
        <v>0</v>
      </c>
      <c r="OE37" s="990">
        <f t="shared" si="6"/>
        <v>0</v>
      </c>
      <c r="OF37" s="990">
        <f t="shared" si="6"/>
        <v>0</v>
      </c>
      <c r="OG37" s="990">
        <f t="shared" si="6"/>
        <v>0</v>
      </c>
      <c r="OH37" s="990">
        <f t="shared" si="6"/>
        <v>0</v>
      </c>
      <c r="OI37" s="990">
        <f t="shared" si="6"/>
        <v>0</v>
      </c>
      <c r="OJ37" s="990">
        <f t="shared" si="6"/>
        <v>0</v>
      </c>
      <c r="OK37" s="990">
        <f t="shared" si="6"/>
        <v>0</v>
      </c>
      <c r="OL37" s="990">
        <f t="shared" si="6"/>
        <v>0</v>
      </c>
      <c r="OM37" s="990">
        <f t="shared" si="6"/>
        <v>0</v>
      </c>
      <c r="ON37" s="990">
        <f t="shared" si="6"/>
        <v>0</v>
      </c>
      <c r="OO37" s="990">
        <f t="shared" si="6"/>
        <v>0</v>
      </c>
      <c r="OP37" s="990">
        <f t="shared" si="6"/>
        <v>0</v>
      </c>
      <c r="OQ37" s="990">
        <f t="shared" si="6"/>
        <v>0</v>
      </c>
      <c r="OR37" s="990">
        <f t="shared" si="6"/>
        <v>0</v>
      </c>
      <c r="OS37" s="990">
        <f t="shared" si="6"/>
        <v>0</v>
      </c>
      <c r="OT37" s="990">
        <f t="shared" si="6"/>
        <v>0</v>
      </c>
      <c r="OU37" s="990">
        <f t="shared" si="6"/>
        <v>0</v>
      </c>
      <c r="OV37" s="990">
        <f t="shared" si="6"/>
        <v>0</v>
      </c>
      <c r="OW37" s="990">
        <f t="shared" si="6"/>
        <v>0</v>
      </c>
      <c r="OX37" s="990">
        <f t="shared" si="6"/>
        <v>0</v>
      </c>
      <c r="OY37" s="990">
        <f t="shared" si="6"/>
        <v>0</v>
      </c>
      <c r="OZ37" s="990">
        <f t="shared" si="6"/>
        <v>0</v>
      </c>
      <c r="PA37" s="990">
        <f t="shared" si="6"/>
        <v>0</v>
      </c>
      <c r="PB37" s="990">
        <f t="shared" si="6"/>
        <v>0</v>
      </c>
      <c r="PC37" s="990">
        <f t="shared" si="6"/>
        <v>0</v>
      </c>
      <c r="PD37" s="990">
        <f t="shared" si="6"/>
        <v>0</v>
      </c>
      <c r="PE37" s="990">
        <f t="shared" si="6"/>
        <v>0</v>
      </c>
      <c r="PF37" s="990">
        <f t="shared" si="6"/>
        <v>0</v>
      </c>
      <c r="PG37" s="990">
        <f t="shared" si="6"/>
        <v>0</v>
      </c>
      <c r="PH37" s="990">
        <f t="shared" si="6"/>
        <v>0</v>
      </c>
      <c r="PI37" s="990">
        <f t="shared" si="6"/>
        <v>0</v>
      </c>
      <c r="PJ37" s="990">
        <f t="shared" si="6"/>
        <v>0</v>
      </c>
      <c r="PK37" s="990">
        <f t="shared" si="6"/>
        <v>0</v>
      </c>
      <c r="PL37" s="990">
        <f t="shared" si="6"/>
        <v>0</v>
      </c>
      <c r="PM37" s="990">
        <f t="shared" si="6"/>
        <v>0</v>
      </c>
      <c r="PN37" s="990">
        <f t="shared" si="6"/>
        <v>0</v>
      </c>
      <c r="PO37" s="990">
        <f t="shared" si="6"/>
        <v>0</v>
      </c>
      <c r="PP37" s="990">
        <f t="shared" si="6"/>
        <v>0</v>
      </c>
      <c r="PQ37" s="990">
        <f t="shared" si="6"/>
        <v>0</v>
      </c>
      <c r="PR37" s="990">
        <f t="shared" si="6"/>
        <v>0</v>
      </c>
      <c r="PS37" s="990">
        <f t="shared" si="6"/>
        <v>0</v>
      </c>
      <c r="PT37" s="990">
        <f t="shared" si="6"/>
        <v>0</v>
      </c>
      <c r="PU37" s="990">
        <f t="shared" si="6"/>
        <v>0</v>
      </c>
      <c r="PV37" s="990">
        <f t="shared" si="6"/>
        <v>0</v>
      </c>
      <c r="PW37" s="990">
        <f t="shared" si="6"/>
        <v>0</v>
      </c>
      <c r="PX37" s="990">
        <f t="shared" si="6"/>
        <v>0</v>
      </c>
      <c r="PY37" s="990">
        <f t="shared" si="6"/>
        <v>0</v>
      </c>
      <c r="PZ37" s="990">
        <f t="shared" si="6"/>
        <v>0</v>
      </c>
      <c r="QA37" s="990">
        <f t="shared" si="6"/>
        <v>0</v>
      </c>
      <c r="QB37" s="990">
        <f t="shared" si="6"/>
        <v>0</v>
      </c>
      <c r="QC37" s="990">
        <f t="shared" si="6"/>
        <v>0</v>
      </c>
      <c r="QD37" s="990">
        <f t="shared" si="6"/>
        <v>0</v>
      </c>
      <c r="QE37" s="990">
        <f t="shared" si="6"/>
        <v>0</v>
      </c>
      <c r="QF37" s="990">
        <f t="shared" si="6"/>
        <v>0</v>
      </c>
      <c r="QG37" s="990">
        <f t="shared" si="6"/>
        <v>0</v>
      </c>
      <c r="QH37" s="990">
        <f t="shared" si="6"/>
        <v>0</v>
      </c>
      <c r="QI37" s="990">
        <f t="shared" ref="QI37:ST37" si="7">SUM(QI16:QI32)-QI33</f>
        <v>0</v>
      </c>
      <c r="QJ37" s="990">
        <f t="shared" si="7"/>
        <v>0</v>
      </c>
      <c r="QK37" s="990">
        <f t="shared" si="7"/>
        <v>0</v>
      </c>
      <c r="QL37" s="990">
        <f t="shared" si="7"/>
        <v>0</v>
      </c>
      <c r="QM37" s="990">
        <f t="shared" si="7"/>
        <v>0</v>
      </c>
      <c r="QN37" s="990">
        <f t="shared" si="7"/>
        <v>0</v>
      </c>
      <c r="QO37" s="990">
        <f t="shared" si="7"/>
        <v>0</v>
      </c>
      <c r="QP37" s="990">
        <f t="shared" si="7"/>
        <v>0</v>
      </c>
      <c r="QQ37" s="990">
        <f t="shared" si="7"/>
        <v>0</v>
      </c>
      <c r="QR37" s="990">
        <f t="shared" si="7"/>
        <v>0</v>
      </c>
      <c r="QS37" s="990">
        <f t="shared" si="7"/>
        <v>0</v>
      </c>
      <c r="QT37" s="990">
        <f t="shared" si="7"/>
        <v>0</v>
      </c>
      <c r="QU37" s="990">
        <f t="shared" si="7"/>
        <v>0</v>
      </c>
      <c r="QV37" s="990">
        <f t="shared" si="7"/>
        <v>0</v>
      </c>
      <c r="QW37" s="990">
        <f t="shared" si="7"/>
        <v>0</v>
      </c>
      <c r="QX37" s="990">
        <f t="shared" si="7"/>
        <v>0</v>
      </c>
      <c r="QY37" s="990">
        <f t="shared" si="7"/>
        <v>0</v>
      </c>
      <c r="QZ37" s="990">
        <f t="shared" si="7"/>
        <v>0</v>
      </c>
      <c r="RA37" s="990">
        <f t="shared" si="7"/>
        <v>0</v>
      </c>
      <c r="RB37" s="990">
        <f t="shared" si="7"/>
        <v>0</v>
      </c>
      <c r="RC37" s="990">
        <f t="shared" si="7"/>
        <v>0</v>
      </c>
      <c r="RD37" s="990">
        <f t="shared" si="7"/>
        <v>0</v>
      </c>
      <c r="RE37" s="990">
        <f t="shared" si="7"/>
        <v>0</v>
      </c>
      <c r="RF37" s="990">
        <f t="shared" si="7"/>
        <v>0</v>
      </c>
      <c r="RG37" s="990">
        <f t="shared" si="7"/>
        <v>0</v>
      </c>
      <c r="RH37" s="990">
        <f t="shared" si="7"/>
        <v>0</v>
      </c>
      <c r="RI37" s="990">
        <f t="shared" si="7"/>
        <v>0</v>
      </c>
      <c r="RJ37" s="990">
        <f t="shared" si="7"/>
        <v>0</v>
      </c>
      <c r="RK37" s="990">
        <f t="shared" si="7"/>
        <v>0</v>
      </c>
      <c r="RL37" s="990">
        <f t="shared" si="7"/>
        <v>0</v>
      </c>
      <c r="RM37" s="990">
        <f t="shared" si="7"/>
        <v>0</v>
      </c>
      <c r="RN37" s="990">
        <f t="shared" si="7"/>
        <v>0</v>
      </c>
      <c r="RO37" s="990">
        <f t="shared" si="7"/>
        <v>0</v>
      </c>
      <c r="RP37" s="990">
        <f t="shared" si="7"/>
        <v>0</v>
      </c>
      <c r="RQ37" s="990">
        <f t="shared" si="7"/>
        <v>0</v>
      </c>
      <c r="RR37" s="990">
        <f t="shared" si="7"/>
        <v>0</v>
      </c>
      <c r="RS37" s="990">
        <f t="shared" si="7"/>
        <v>0</v>
      </c>
      <c r="RT37" s="990">
        <f t="shared" si="7"/>
        <v>0</v>
      </c>
      <c r="RU37" s="990">
        <f t="shared" si="7"/>
        <v>0</v>
      </c>
      <c r="RV37" s="990">
        <f t="shared" si="7"/>
        <v>0</v>
      </c>
      <c r="RW37" s="990">
        <f t="shared" si="7"/>
        <v>0</v>
      </c>
      <c r="RX37" s="990">
        <f t="shared" si="7"/>
        <v>0</v>
      </c>
      <c r="RY37" s="990">
        <f t="shared" si="7"/>
        <v>0</v>
      </c>
      <c r="RZ37" s="990">
        <f t="shared" si="7"/>
        <v>0</v>
      </c>
      <c r="SA37" s="990">
        <f t="shared" si="7"/>
        <v>0</v>
      </c>
      <c r="SB37" s="990">
        <f t="shared" si="7"/>
        <v>0</v>
      </c>
      <c r="SC37" s="990">
        <f t="shared" si="7"/>
        <v>0</v>
      </c>
      <c r="SD37" s="990">
        <f t="shared" si="7"/>
        <v>0</v>
      </c>
      <c r="SE37" s="990">
        <f t="shared" si="7"/>
        <v>0</v>
      </c>
      <c r="SF37" s="990">
        <f t="shared" si="7"/>
        <v>0</v>
      </c>
      <c r="SG37" s="990">
        <f t="shared" si="7"/>
        <v>0</v>
      </c>
      <c r="SH37" s="990">
        <f t="shared" si="7"/>
        <v>0</v>
      </c>
      <c r="SI37" s="990">
        <f t="shared" si="7"/>
        <v>0</v>
      </c>
      <c r="SJ37" s="990">
        <f t="shared" si="7"/>
        <v>0</v>
      </c>
      <c r="SK37" s="990">
        <f t="shared" si="7"/>
        <v>0</v>
      </c>
      <c r="SL37" s="990">
        <f t="shared" si="7"/>
        <v>0</v>
      </c>
      <c r="SM37" s="990">
        <f t="shared" si="7"/>
        <v>0</v>
      </c>
      <c r="SN37" s="990">
        <f t="shared" si="7"/>
        <v>0</v>
      </c>
      <c r="SO37" s="990">
        <f t="shared" si="7"/>
        <v>0</v>
      </c>
      <c r="SP37" s="990">
        <f t="shared" si="7"/>
        <v>0</v>
      </c>
      <c r="SQ37" s="990">
        <f t="shared" si="7"/>
        <v>0</v>
      </c>
      <c r="SR37" s="990">
        <f t="shared" si="7"/>
        <v>0</v>
      </c>
      <c r="SS37" s="990">
        <f t="shared" si="7"/>
        <v>0</v>
      </c>
      <c r="ST37" s="990">
        <f t="shared" si="7"/>
        <v>0</v>
      </c>
      <c r="SU37" s="990">
        <f t="shared" ref="SU37:VF37" si="8">SUM(SU16:SU32)-SU33</f>
        <v>0</v>
      </c>
      <c r="SV37" s="990">
        <f t="shared" si="8"/>
        <v>0</v>
      </c>
      <c r="SW37" s="990">
        <f t="shared" si="8"/>
        <v>0</v>
      </c>
      <c r="SX37" s="990">
        <f t="shared" si="8"/>
        <v>0</v>
      </c>
      <c r="SY37" s="990">
        <f t="shared" si="8"/>
        <v>0</v>
      </c>
      <c r="SZ37" s="990">
        <f t="shared" si="8"/>
        <v>0</v>
      </c>
      <c r="TA37" s="990">
        <f t="shared" si="8"/>
        <v>0</v>
      </c>
      <c r="TB37" s="990">
        <f t="shared" si="8"/>
        <v>0</v>
      </c>
      <c r="TC37" s="990">
        <f t="shared" si="8"/>
        <v>0</v>
      </c>
      <c r="TD37" s="990">
        <f t="shared" si="8"/>
        <v>0</v>
      </c>
      <c r="TE37" s="990">
        <f t="shared" si="8"/>
        <v>0</v>
      </c>
      <c r="TF37" s="990">
        <f t="shared" si="8"/>
        <v>0</v>
      </c>
      <c r="TG37" s="990">
        <f t="shared" si="8"/>
        <v>0</v>
      </c>
      <c r="TH37" s="990">
        <f t="shared" si="8"/>
        <v>0</v>
      </c>
      <c r="TI37" s="990">
        <f t="shared" si="8"/>
        <v>0</v>
      </c>
      <c r="TJ37" s="990">
        <f t="shared" si="8"/>
        <v>0</v>
      </c>
      <c r="TK37" s="990">
        <f t="shared" si="8"/>
        <v>0</v>
      </c>
      <c r="TL37" s="990">
        <f t="shared" si="8"/>
        <v>0</v>
      </c>
      <c r="TM37" s="990">
        <f t="shared" si="8"/>
        <v>0</v>
      </c>
      <c r="TN37" s="990">
        <f t="shared" si="8"/>
        <v>0</v>
      </c>
      <c r="TO37" s="990">
        <f t="shared" si="8"/>
        <v>0</v>
      </c>
      <c r="TP37" s="990">
        <f t="shared" si="8"/>
        <v>0</v>
      </c>
      <c r="TQ37" s="990">
        <f t="shared" si="8"/>
        <v>0</v>
      </c>
      <c r="TR37" s="990">
        <f t="shared" si="8"/>
        <v>0</v>
      </c>
      <c r="TS37" s="990">
        <f t="shared" si="8"/>
        <v>0</v>
      </c>
      <c r="TT37" s="990">
        <f t="shared" si="8"/>
        <v>0</v>
      </c>
      <c r="TU37" s="990">
        <f t="shared" si="8"/>
        <v>0</v>
      </c>
      <c r="TV37" s="990">
        <f t="shared" si="8"/>
        <v>0</v>
      </c>
      <c r="TW37" s="990">
        <f t="shared" si="8"/>
        <v>0</v>
      </c>
      <c r="TX37" s="990">
        <f t="shared" si="8"/>
        <v>0</v>
      </c>
      <c r="TY37" s="990">
        <f t="shared" si="8"/>
        <v>0</v>
      </c>
      <c r="TZ37" s="990">
        <f t="shared" si="8"/>
        <v>0</v>
      </c>
      <c r="UA37" s="990">
        <f t="shared" si="8"/>
        <v>0</v>
      </c>
      <c r="UB37" s="990">
        <f t="shared" si="8"/>
        <v>0</v>
      </c>
      <c r="UC37" s="990">
        <f t="shared" si="8"/>
        <v>0</v>
      </c>
      <c r="UD37" s="990">
        <f t="shared" si="8"/>
        <v>0</v>
      </c>
      <c r="UE37" s="990">
        <f t="shared" si="8"/>
        <v>0</v>
      </c>
      <c r="UF37" s="990">
        <f t="shared" si="8"/>
        <v>0</v>
      </c>
      <c r="UG37" s="990">
        <f t="shared" si="8"/>
        <v>0</v>
      </c>
      <c r="UH37" s="990">
        <f t="shared" si="8"/>
        <v>0</v>
      </c>
      <c r="UI37" s="990">
        <f t="shared" si="8"/>
        <v>0</v>
      </c>
      <c r="UJ37" s="990">
        <f t="shared" si="8"/>
        <v>0</v>
      </c>
      <c r="UK37" s="990">
        <f t="shared" si="8"/>
        <v>0</v>
      </c>
      <c r="UL37" s="990">
        <f t="shared" si="8"/>
        <v>0</v>
      </c>
      <c r="UM37" s="990">
        <f t="shared" si="8"/>
        <v>0</v>
      </c>
      <c r="UN37" s="990">
        <f t="shared" si="8"/>
        <v>0</v>
      </c>
      <c r="UO37" s="990">
        <f t="shared" si="8"/>
        <v>0</v>
      </c>
      <c r="UP37" s="990">
        <f t="shared" si="8"/>
        <v>0</v>
      </c>
      <c r="UQ37" s="990">
        <f t="shared" si="8"/>
        <v>0</v>
      </c>
      <c r="UR37" s="990">
        <f t="shared" si="8"/>
        <v>0</v>
      </c>
      <c r="US37" s="990">
        <f t="shared" si="8"/>
        <v>0</v>
      </c>
      <c r="UT37" s="990">
        <f t="shared" si="8"/>
        <v>0</v>
      </c>
      <c r="UU37" s="990">
        <f t="shared" si="8"/>
        <v>0</v>
      </c>
      <c r="UV37" s="990">
        <f t="shared" si="8"/>
        <v>0</v>
      </c>
      <c r="UW37" s="990">
        <f t="shared" si="8"/>
        <v>0</v>
      </c>
      <c r="UX37" s="990">
        <f t="shared" si="8"/>
        <v>0</v>
      </c>
      <c r="UY37" s="990">
        <f t="shared" si="8"/>
        <v>0</v>
      </c>
      <c r="UZ37" s="990">
        <f t="shared" si="8"/>
        <v>0</v>
      </c>
      <c r="VA37" s="990">
        <f t="shared" si="8"/>
        <v>0</v>
      </c>
      <c r="VB37" s="990">
        <f t="shared" si="8"/>
        <v>0</v>
      </c>
      <c r="VC37" s="990">
        <f t="shared" si="8"/>
        <v>0</v>
      </c>
      <c r="VD37" s="990">
        <f t="shared" si="8"/>
        <v>0</v>
      </c>
      <c r="VE37" s="990">
        <f t="shared" si="8"/>
        <v>0</v>
      </c>
      <c r="VF37" s="990">
        <f t="shared" si="8"/>
        <v>0</v>
      </c>
      <c r="VG37" s="990">
        <f t="shared" ref="VG37:XR37" si="9">SUM(VG16:VG32)-VG33</f>
        <v>0</v>
      </c>
      <c r="VH37" s="990">
        <f t="shared" si="9"/>
        <v>0</v>
      </c>
      <c r="VI37" s="990">
        <f t="shared" si="9"/>
        <v>0</v>
      </c>
      <c r="VJ37" s="990">
        <f t="shared" si="9"/>
        <v>0</v>
      </c>
      <c r="VK37" s="990">
        <f t="shared" si="9"/>
        <v>0</v>
      </c>
      <c r="VL37" s="990">
        <f t="shared" si="9"/>
        <v>0</v>
      </c>
      <c r="VM37" s="990">
        <f t="shared" si="9"/>
        <v>0</v>
      </c>
      <c r="VN37" s="990">
        <f t="shared" si="9"/>
        <v>0</v>
      </c>
      <c r="VO37" s="990">
        <f t="shared" si="9"/>
        <v>0</v>
      </c>
      <c r="VP37" s="990">
        <f t="shared" si="9"/>
        <v>0</v>
      </c>
      <c r="VQ37" s="990">
        <f t="shared" si="9"/>
        <v>0</v>
      </c>
      <c r="VR37" s="990">
        <f t="shared" si="9"/>
        <v>0</v>
      </c>
      <c r="VS37" s="990">
        <f t="shared" si="9"/>
        <v>0</v>
      </c>
      <c r="VT37" s="990">
        <f t="shared" si="9"/>
        <v>0</v>
      </c>
      <c r="VU37" s="990">
        <f t="shared" si="9"/>
        <v>0</v>
      </c>
      <c r="VV37" s="990">
        <f t="shared" si="9"/>
        <v>0</v>
      </c>
      <c r="VW37" s="990">
        <f t="shared" si="9"/>
        <v>0</v>
      </c>
      <c r="VX37" s="990">
        <f t="shared" si="9"/>
        <v>0</v>
      </c>
      <c r="VY37" s="990">
        <f t="shared" si="9"/>
        <v>0</v>
      </c>
      <c r="VZ37" s="990">
        <f t="shared" si="9"/>
        <v>0</v>
      </c>
      <c r="WA37" s="990">
        <f t="shared" si="9"/>
        <v>0</v>
      </c>
      <c r="WB37" s="990">
        <f t="shared" si="9"/>
        <v>0</v>
      </c>
      <c r="WC37" s="990">
        <f t="shared" si="9"/>
        <v>0</v>
      </c>
      <c r="WD37" s="990">
        <f t="shared" si="9"/>
        <v>0</v>
      </c>
      <c r="WE37" s="990">
        <f t="shared" si="9"/>
        <v>0</v>
      </c>
      <c r="WF37" s="990">
        <f t="shared" si="9"/>
        <v>0</v>
      </c>
      <c r="WG37" s="990">
        <f t="shared" si="9"/>
        <v>0</v>
      </c>
      <c r="WH37" s="990">
        <f t="shared" si="9"/>
        <v>0</v>
      </c>
      <c r="WI37" s="990">
        <f t="shared" si="9"/>
        <v>0</v>
      </c>
      <c r="WJ37" s="990">
        <f t="shared" si="9"/>
        <v>0</v>
      </c>
      <c r="WK37" s="990">
        <f t="shared" si="9"/>
        <v>0</v>
      </c>
      <c r="WL37" s="990">
        <f t="shared" si="9"/>
        <v>0</v>
      </c>
      <c r="WM37" s="990">
        <f t="shared" si="9"/>
        <v>0</v>
      </c>
      <c r="WN37" s="990">
        <f t="shared" si="9"/>
        <v>0</v>
      </c>
      <c r="WO37" s="990">
        <f t="shared" si="9"/>
        <v>0</v>
      </c>
      <c r="WP37" s="990">
        <f t="shared" si="9"/>
        <v>0</v>
      </c>
      <c r="WQ37" s="990">
        <f t="shared" si="9"/>
        <v>0</v>
      </c>
      <c r="WR37" s="990">
        <f t="shared" si="9"/>
        <v>0</v>
      </c>
      <c r="WS37" s="990">
        <f t="shared" si="9"/>
        <v>0</v>
      </c>
      <c r="WT37" s="990">
        <f t="shared" si="9"/>
        <v>0</v>
      </c>
      <c r="WU37" s="990">
        <f t="shared" si="9"/>
        <v>0</v>
      </c>
      <c r="WV37" s="990">
        <f t="shared" si="9"/>
        <v>0</v>
      </c>
      <c r="WW37" s="990">
        <f t="shared" si="9"/>
        <v>0</v>
      </c>
      <c r="WX37" s="990">
        <f t="shared" si="9"/>
        <v>0</v>
      </c>
      <c r="WY37" s="990">
        <f t="shared" si="9"/>
        <v>0</v>
      </c>
      <c r="WZ37" s="990">
        <f t="shared" si="9"/>
        <v>0</v>
      </c>
      <c r="XA37" s="990">
        <f t="shared" si="9"/>
        <v>0</v>
      </c>
      <c r="XB37" s="990">
        <f t="shared" si="9"/>
        <v>0</v>
      </c>
      <c r="XC37" s="990">
        <f t="shared" si="9"/>
        <v>0</v>
      </c>
      <c r="XD37" s="990">
        <f t="shared" si="9"/>
        <v>0</v>
      </c>
      <c r="XE37" s="990">
        <f t="shared" si="9"/>
        <v>0</v>
      </c>
      <c r="XF37" s="990">
        <f t="shared" si="9"/>
        <v>0</v>
      </c>
      <c r="XG37" s="990">
        <f t="shared" si="9"/>
        <v>0</v>
      </c>
      <c r="XH37" s="990">
        <f t="shared" si="9"/>
        <v>0</v>
      </c>
      <c r="XI37" s="990">
        <f t="shared" si="9"/>
        <v>0</v>
      </c>
      <c r="XJ37" s="990">
        <f t="shared" si="9"/>
        <v>0</v>
      </c>
      <c r="XK37" s="990">
        <f t="shared" si="9"/>
        <v>0</v>
      </c>
      <c r="XL37" s="990">
        <f t="shared" si="9"/>
        <v>0</v>
      </c>
      <c r="XM37" s="990">
        <f t="shared" si="9"/>
        <v>0</v>
      </c>
      <c r="XN37" s="990">
        <f t="shared" si="9"/>
        <v>0</v>
      </c>
      <c r="XO37" s="990">
        <f t="shared" si="9"/>
        <v>0</v>
      </c>
      <c r="XP37" s="990">
        <f t="shared" si="9"/>
        <v>0</v>
      </c>
      <c r="XQ37" s="990">
        <f t="shared" si="9"/>
        <v>0</v>
      </c>
      <c r="XR37" s="990">
        <f t="shared" si="9"/>
        <v>0</v>
      </c>
      <c r="XS37" s="990">
        <f t="shared" ref="XS37:AAD37" si="10">SUM(XS16:XS32)-XS33</f>
        <v>0</v>
      </c>
      <c r="XT37" s="990">
        <f t="shared" si="10"/>
        <v>0</v>
      </c>
      <c r="XU37" s="990">
        <f t="shared" si="10"/>
        <v>0</v>
      </c>
      <c r="XV37" s="990">
        <f t="shared" si="10"/>
        <v>0</v>
      </c>
      <c r="XW37" s="990">
        <f t="shared" si="10"/>
        <v>0</v>
      </c>
      <c r="XX37" s="990">
        <f t="shared" si="10"/>
        <v>0</v>
      </c>
      <c r="XY37" s="990">
        <f t="shared" si="10"/>
        <v>0</v>
      </c>
      <c r="XZ37" s="990">
        <f t="shared" si="10"/>
        <v>0</v>
      </c>
      <c r="YA37" s="990">
        <f t="shared" si="10"/>
        <v>0</v>
      </c>
      <c r="YB37" s="990">
        <f t="shared" si="10"/>
        <v>0</v>
      </c>
      <c r="YC37" s="990">
        <f t="shared" si="10"/>
        <v>0</v>
      </c>
      <c r="YD37" s="990">
        <f t="shared" si="10"/>
        <v>0</v>
      </c>
      <c r="YE37" s="990">
        <f t="shared" si="10"/>
        <v>0</v>
      </c>
      <c r="YF37" s="990">
        <f t="shared" si="10"/>
        <v>0</v>
      </c>
      <c r="YG37" s="990">
        <f t="shared" si="10"/>
        <v>0</v>
      </c>
      <c r="YH37" s="990">
        <f t="shared" si="10"/>
        <v>0</v>
      </c>
      <c r="YI37" s="990">
        <f t="shared" si="10"/>
        <v>0</v>
      </c>
      <c r="YJ37" s="990">
        <f t="shared" si="10"/>
        <v>0</v>
      </c>
      <c r="YK37" s="990">
        <f t="shared" si="10"/>
        <v>0</v>
      </c>
      <c r="YL37" s="990">
        <f t="shared" si="10"/>
        <v>0</v>
      </c>
      <c r="YM37" s="990">
        <f t="shared" si="10"/>
        <v>0</v>
      </c>
      <c r="YN37" s="990">
        <f t="shared" si="10"/>
        <v>0</v>
      </c>
      <c r="YO37" s="990">
        <f t="shared" si="10"/>
        <v>0</v>
      </c>
      <c r="YP37" s="990">
        <f t="shared" si="10"/>
        <v>0</v>
      </c>
      <c r="YQ37" s="990">
        <f t="shared" si="10"/>
        <v>0</v>
      </c>
      <c r="YR37" s="990">
        <f t="shared" si="10"/>
        <v>0</v>
      </c>
      <c r="YS37" s="990">
        <f t="shared" si="10"/>
        <v>0</v>
      </c>
      <c r="YT37" s="990">
        <f t="shared" si="10"/>
        <v>0</v>
      </c>
      <c r="YU37" s="990">
        <f t="shared" si="10"/>
        <v>0</v>
      </c>
      <c r="YV37" s="990">
        <f t="shared" si="10"/>
        <v>0</v>
      </c>
      <c r="YW37" s="990">
        <f t="shared" si="10"/>
        <v>0</v>
      </c>
      <c r="YX37" s="990">
        <f t="shared" si="10"/>
        <v>0</v>
      </c>
      <c r="YY37" s="990">
        <f t="shared" si="10"/>
        <v>0</v>
      </c>
      <c r="YZ37" s="990">
        <f t="shared" si="10"/>
        <v>0</v>
      </c>
      <c r="ZA37" s="990">
        <f t="shared" si="10"/>
        <v>0</v>
      </c>
      <c r="ZB37" s="990">
        <f t="shared" si="10"/>
        <v>0</v>
      </c>
      <c r="ZC37" s="990">
        <f t="shared" si="10"/>
        <v>0</v>
      </c>
      <c r="ZD37" s="990">
        <f t="shared" si="10"/>
        <v>0</v>
      </c>
      <c r="ZE37" s="990">
        <f t="shared" si="10"/>
        <v>0</v>
      </c>
      <c r="ZF37" s="990">
        <f t="shared" si="10"/>
        <v>0</v>
      </c>
      <c r="ZG37" s="990">
        <f t="shared" si="10"/>
        <v>0</v>
      </c>
      <c r="ZH37" s="990">
        <f t="shared" si="10"/>
        <v>0</v>
      </c>
      <c r="ZI37" s="990">
        <f t="shared" si="10"/>
        <v>0</v>
      </c>
      <c r="ZJ37" s="990">
        <f t="shared" si="10"/>
        <v>0</v>
      </c>
      <c r="ZK37" s="990">
        <f t="shared" si="10"/>
        <v>0</v>
      </c>
      <c r="ZL37" s="990">
        <f t="shared" si="10"/>
        <v>0</v>
      </c>
      <c r="ZM37" s="990">
        <f t="shared" si="10"/>
        <v>0</v>
      </c>
      <c r="ZN37" s="990">
        <f t="shared" si="10"/>
        <v>0</v>
      </c>
      <c r="ZO37" s="990">
        <f t="shared" si="10"/>
        <v>0</v>
      </c>
      <c r="ZP37" s="990">
        <f t="shared" si="10"/>
        <v>0</v>
      </c>
      <c r="ZQ37" s="990">
        <f t="shared" si="10"/>
        <v>0</v>
      </c>
      <c r="ZR37" s="990">
        <f t="shared" si="10"/>
        <v>0</v>
      </c>
      <c r="ZS37" s="990">
        <f t="shared" si="10"/>
        <v>0</v>
      </c>
      <c r="ZT37" s="990">
        <f t="shared" si="10"/>
        <v>0</v>
      </c>
      <c r="ZU37" s="990">
        <f t="shared" si="10"/>
        <v>0</v>
      </c>
      <c r="ZV37" s="990">
        <f t="shared" si="10"/>
        <v>0</v>
      </c>
      <c r="ZW37" s="990">
        <f t="shared" si="10"/>
        <v>0</v>
      </c>
      <c r="ZX37" s="990">
        <f t="shared" si="10"/>
        <v>0</v>
      </c>
      <c r="ZY37" s="990">
        <f t="shared" si="10"/>
        <v>0</v>
      </c>
      <c r="ZZ37" s="990">
        <f t="shared" si="10"/>
        <v>0</v>
      </c>
      <c r="AAA37" s="990">
        <f t="shared" si="10"/>
        <v>0</v>
      </c>
      <c r="AAB37" s="990">
        <f t="shared" si="10"/>
        <v>0</v>
      </c>
      <c r="AAC37" s="990">
        <f t="shared" si="10"/>
        <v>0</v>
      </c>
      <c r="AAD37" s="990">
        <f t="shared" si="10"/>
        <v>0</v>
      </c>
      <c r="AAE37" s="990">
        <f t="shared" ref="AAE37:ACP37" si="11">SUM(AAE16:AAE32)-AAE33</f>
        <v>0</v>
      </c>
      <c r="AAF37" s="990">
        <f t="shared" si="11"/>
        <v>0</v>
      </c>
      <c r="AAG37" s="990">
        <f t="shared" si="11"/>
        <v>0</v>
      </c>
      <c r="AAH37" s="990">
        <f t="shared" si="11"/>
        <v>0</v>
      </c>
      <c r="AAI37" s="990">
        <f t="shared" si="11"/>
        <v>0</v>
      </c>
      <c r="AAJ37" s="990">
        <f t="shared" si="11"/>
        <v>0</v>
      </c>
      <c r="AAK37" s="990">
        <f t="shared" si="11"/>
        <v>0</v>
      </c>
      <c r="AAL37" s="990">
        <f t="shared" si="11"/>
        <v>0</v>
      </c>
      <c r="AAM37" s="990">
        <f t="shared" si="11"/>
        <v>0</v>
      </c>
      <c r="AAN37" s="990">
        <f t="shared" si="11"/>
        <v>0</v>
      </c>
      <c r="AAO37" s="990">
        <f t="shared" si="11"/>
        <v>0</v>
      </c>
      <c r="AAP37" s="990">
        <f t="shared" si="11"/>
        <v>0</v>
      </c>
      <c r="AAQ37" s="990">
        <f t="shared" si="11"/>
        <v>0</v>
      </c>
      <c r="AAR37" s="990">
        <f t="shared" si="11"/>
        <v>0</v>
      </c>
      <c r="AAS37" s="990">
        <f t="shared" si="11"/>
        <v>0</v>
      </c>
      <c r="AAT37" s="990">
        <f t="shared" si="11"/>
        <v>0</v>
      </c>
      <c r="AAU37" s="990">
        <f t="shared" si="11"/>
        <v>0</v>
      </c>
      <c r="AAV37" s="990">
        <f t="shared" si="11"/>
        <v>0</v>
      </c>
      <c r="AAW37" s="990">
        <f t="shared" si="11"/>
        <v>0</v>
      </c>
      <c r="AAX37" s="990">
        <f t="shared" si="11"/>
        <v>0</v>
      </c>
      <c r="AAY37" s="990">
        <f t="shared" si="11"/>
        <v>0</v>
      </c>
      <c r="AAZ37" s="990">
        <f t="shared" si="11"/>
        <v>0</v>
      </c>
      <c r="ABA37" s="990">
        <f t="shared" si="11"/>
        <v>0</v>
      </c>
      <c r="ABB37" s="990">
        <f t="shared" si="11"/>
        <v>0</v>
      </c>
      <c r="ABC37" s="990">
        <f t="shared" si="11"/>
        <v>0</v>
      </c>
      <c r="ABD37" s="990">
        <f t="shared" si="11"/>
        <v>0</v>
      </c>
      <c r="ABE37" s="990">
        <f t="shared" si="11"/>
        <v>0</v>
      </c>
      <c r="ABF37" s="990">
        <f t="shared" si="11"/>
        <v>0</v>
      </c>
      <c r="ABG37" s="990">
        <f t="shared" si="11"/>
        <v>0</v>
      </c>
      <c r="ABH37" s="990">
        <f t="shared" si="11"/>
        <v>0</v>
      </c>
      <c r="ABI37" s="990">
        <f t="shared" si="11"/>
        <v>0</v>
      </c>
      <c r="ABJ37" s="990">
        <f t="shared" si="11"/>
        <v>0</v>
      </c>
      <c r="ABK37" s="990">
        <f t="shared" si="11"/>
        <v>0</v>
      </c>
      <c r="ABL37" s="990">
        <f t="shared" si="11"/>
        <v>0</v>
      </c>
      <c r="ABM37" s="990">
        <f t="shared" si="11"/>
        <v>0</v>
      </c>
      <c r="ABN37" s="990">
        <f t="shared" si="11"/>
        <v>0</v>
      </c>
      <c r="ABO37" s="990">
        <f t="shared" si="11"/>
        <v>0</v>
      </c>
      <c r="ABP37" s="990">
        <f t="shared" si="11"/>
        <v>0</v>
      </c>
      <c r="ABQ37" s="990">
        <f t="shared" si="11"/>
        <v>0</v>
      </c>
      <c r="ABR37" s="990">
        <f t="shared" si="11"/>
        <v>0</v>
      </c>
      <c r="ABS37" s="990">
        <f t="shared" si="11"/>
        <v>0</v>
      </c>
      <c r="ABT37" s="990">
        <f t="shared" si="11"/>
        <v>0</v>
      </c>
      <c r="ABU37" s="990">
        <f t="shared" si="11"/>
        <v>0</v>
      </c>
      <c r="ABV37" s="990">
        <f t="shared" si="11"/>
        <v>0</v>
      </c>
      <c r="ABW37" s="990">
        <f t="shared" si="11"/>
        <v>0</v>
      </c>
      <c r="ABX37" s="990">
        <f t="shared" si="11"/>
        <v>0</v>
      </c>
      <c r="ABY37" s="990">
        <f t="shared" si="11"/>
        <v>0</v>
      </c>
      <c r="ABZ37" s="990">
        <f t="shared" si="11"/>
        <v>0</v>
      </c>
      <c r="ACA37" s="990">
        <f t="shared" si="11"/>
        <v>0</v>
      </c>
      <c r="ACB37" s="990">
        <f t="shared" si="11"/>
        <v>0</v>
      </c>
      <c r="ACC37" s="990">
        <f t="shared" si="11"/>
        <v>0</v>
      </c>
      <c r="ACD37" s="990">
        <f t="shared" si="11"/>
        <v>0</v>
      </c>
      <c r="ACE37" s="990">
        <f t="shared" si="11"/>
        <v>0</v>
      </c>
      <c r="ACF37" s="990">
        <f t="shared" si="11"/>
        <v>0</v>
      </c>
      <c r="ACG37" s="990">
        <f t="shared" si="11"/>
        <v>0</v>
      </c>
      <c r="ACH37" s="990">
        <f t="shared" si="11"/>
        <v>0</v>
      </c>
      <c r="ACI37" s="990">
        <f t="shared" si="11"/>
        <v>0</v>
      </c>
      <c r="ACJ37" s="990">
        <f t="shared" si="11"/>
        <v>0</v>
      </c>
      <c r="ACK37" s="990">
        <f t="shared" si="11"/>
        <v>0</v>
      </c>
      <c r="ACL37" s="990">
        <f t="shared" si="11"/>
        <v>0</v>
      </c>
      <c r="ACM37" s="990">
        <f t="shared" si="11"/>
        <v>0</v>
      </c>
      <c r="ACN37" s="990">
        <f t="shared" si="11"/>
        <v>0</v>
      </c>
      <c r="ACO37" s="990">
        <f t="shared" si="11"/>
        <v>0</v>
      </c>
      <c r="ACP37" s="990">
        <f t="shared" si="11"/>
        <v>0</v>
      </c>
      <c r="ACQ37" s="990">
        <f t="shared" ref="ACQ37:AFB37" si="12">SUM(ACQ16:ACQ32)-ACQ33</f>
        <v>0</v>
      </c>
      <c r="ACR37" s="990">
        <f t="shared" si="12"/>
        <v>0</v>
      </c>
      <c r="ACS37" s="990">
        <f t="shared" si="12"/>
        <v>0</v>
      </c>
      <c r="ACT37" s="990">
        <f t="shared" si="12"/>
        <v>0</v>
      </c>
      <c r="ACU37" s="990">
        <f t="shared" si="12"/>
        <v>0</v>
      </c>
      <c r="ACV37" s="990">
        <f t="shared" si="12"/>
        <v>0</v>
      </c>
      <c r="ACW37" s="990">
        <f t="shared" si="12"/>
        <v>0</v>
      </c>
      <c r="ACX37" s="990">
        <f t="shared" si="12"/>
        <v>0</v>
      </c>
      <c r="ACY37" s="990">
        <f t="shared" si="12"/>
        <v>0</v>
      </c>
      <c r="ACZ37" s="990">
        <f t="shared" si="12"/>
        <v>0</v>
      </c>
      <c r="ADA37" s="990">
        <f t="shared" si="12"/>
        <v>0</v>
      </c>
      <c r="ADB37" s="990">
        <f t="shared" si="12"/>
        <v>0</v>
      </c>
      <c r="ADC37" s="990">
        <f t="shared" si="12"/>
        <v>0</v>
      </c>
      <c r="ADD37" s="990">
        <f t="shared" si="12"/>
        <v>0</v>
      </c>
      <c r="ADE37" s="990">
        <f t="shared" si="12"/>
        <v>0</v>
      </c>
      <c r="ADF37" s="990">
        <f t="shared" si="12"/>
        <v>0</v>
      </c>
      <c r="ADG37" s="990">
        <f t="shared" si="12"/>
        <v>0</v>
      </c>
      <c r="ADH37" s="990">
        <f t="shared" si="12"/>
        <v>0</v>
      </c>
      <c r="ADI37" s="990">
        <f t="shared" si="12"/>
        <v>0</v>
      </c>
      <c r="ADJ37" s="990">
        <f t="shared" si="12"/>
        <v>0</v>
      </c>
      <c r="ADK37" s="990">
        <f t="shared" si="12"/>
        <v>0</v>
      </c>
      <c r="ADL37" s="990">
        <f t="shared" si="12"/>
        <v>0</v>
      </c>
      <c r="ADM37" s="990">
        <f t="shared" si="12"/>
        <v>0</v>
      </c>
      <c r="ADN37" s="990">
        <f t="shared" si="12"/>
        <v>0</v>
      </c>
      <c r="ADO37" s="990">
        <f t="shared" si="12"/>
        <v>0</v>
      </c>
      <c r="ADP37" s="990">
        <f t="shared" si="12"/>
        <v>0</v>
      </c>
      <c r="ADQ37" s="990">
        <f t="shared" si="12"/>
        <v>0</v>
      </c>
      <c r="ADR37" s="990">
        <f t="shared" si="12"/>
        <v>0</v>
      </c>
      <c r="ADS37" s="990">
        <f t="shared" si="12"/>
        <v>0</v>
      </c>
      <c r="ADT37" s="990">
        <f t="shared" si="12"/>
        <v>0</v>
      </c>
      <c r="ADU37" s="990">
        <f t="shared" si="12"/>
        <v>0</v>
      </c>
      <c r="ADV37" s="990">
        <f t="shared" si="12"/>
        <v>0</v>
      </c>
      <c r="ADW37" s="990">
        <f t="shared" si="12"/>
        <v>0</v>
      </c>
      <c r="ADX37" s="990">
        <f t="shared" si="12"/>
        <v>0</v>
      </c>
      <c r="ADY37" s="990">
        <f t="shared" si="12"/>
        <v>0</v>
      </c>
      <c r="ADZ37" s="990">
        <f t="shared" si="12"/>
        <v>0</v>
      </c>
      <c r="AEA37" s="990">
        <f t="shared" si="12"/>
        <v>0</v>
      </c>
      <c r="AEB37" s="990">
        <f t="shared" si="12"/>
        <v>0</v>
      </c>
      <c r="AEC37" s="990">
        <f t="shared" si="12"/>
        <v>0</v>
      </c>
      <c r="AED37" s="990">
        <f t="shared" si="12"/>
        <v>0</v>
      </c>
      <c r="AEE37" s="990">
        <f t="shared" si="12"/>
        <v>0</v>
      </c>
      <c r="AEF37" s="990">
        <f t="shared" si="12"/>
        <v>0</v>
      </c>
      <c r="AEG37" s="990">
        <f t="shared" si="12"/>
        <v>0</v>
      </c>
      <c r="AEH37" s="990">
        <f t="shared" si="12"/>
        <v>0</v>
      </c>
      <c r="AEI37" s="990">
        <f t="shared" si="12"/>
        <v>0</v>
      </c>
      <c r="AEJ37" s="990">
        <f t="shared" si="12"/>
        <v>0</v>
      </c>
      <c r="AEK37" s="990">
        <f t="shared" si="12"/>
        <v>0</v>
      </c>
      <c r="AEL37" s="990">
        <f t="shared" si="12"/>
        <v>0</v>
      </c>
      <c r="AEM37" s="990">
        <f t="shared" si="12"/>
        <v>0</v>
      </c>
      <c r="AEN37" s="990">
        <f t="shared" si="12"/>
        <v>0</v>
      </c>
      <c r="AEO37" s="990">
        <f t="shared" si="12"/>
        <v>0</v>
      </c>
      <c r="AEP37" s="990">
        <f t="shared" si="12"/>
        <v>0</v>
      </c>
      <c r="AEQ37" s="990">
        <f t="shared" si="12"/>
        <v>0</v>
      </c>
      <c r="AER37" s="990">
        <f t="shared" si="12"/>
        <v>0</v>
      </c>
      <c r="AES37" s="990">
        <f t="shared" si="12"/>
        <v>0</v>
      </c>
      <c r="AET37" s="990">
        <f t="shared" si="12"/>
        <v>0</v>
      </c>
      <c r="AEU37" s="990">
        <f t="shared" si="12"/>
        <v>0</v>
      </c>
      <c r="AEV37" s="990">
        <f t="shared" si="12"/>
        <v>0</v>
      </c>
      <c r="AEW37" s="990">
        <f t="shared" si="12"/>
        <v>0</v>
      </c>
      <c r="AEX37" s="990">
        <f t="shared" si="12"/>
        <v>0</v>
      </c>
      <c r="AEY37" s="990">
        <f t="shared" si="12"/>
        <v>0</v>
      </c>
      <c r="AEZ37" s="990">
        <f t="shared" si="12"/>
        <v>0</v>
      </c>
      <c r="AFA37" s="990">
        <f t="shared" si="12"/>
        <v>0</v>
      </c>
      <c r="AFB37" s="990">
        <f t="shared" si="12"/>
        <v>0</v>
      </c>
      <c r="AFC37" s="990">
        <f t="shared" ref="AFC37:AHN37" si="13">SUM(AFC16:AFC32)-AFC33</f>
        <v>0</v>
      </c>
      <c r="AFD37" s="990">
        <f t="shared" si="13"/>
        <v>0</v>
      </c>
      <c r="AFE37" s="990">
        <f t="shared" si="13"/>
        <v>0</v>
      </c>
      <c r="AFF37" s="990">
        <f t="shared" si="13"/>
        <v>0</v>
      </c>
      <c r="AFG37" s="990">
        <f t="shared" si="13"/>
        <v>0</v>
      </c>
      <c r="AFH37" s="990">
        <f t="shared" si="13"/>
        <v>0</v>
      </c>
      <c r="AFI37" s="990">
        <f t="shared" si="13"/>
        <v>0</v>
      </c>
      <c r="AFJ37" s="990">
        <f t="shared" si="13"/>
        <v>0</v>
      </c>
      <c r="AFK37" s="990">
        <f t="shared" si="13"/>
        <v>0</v>
      </c>
      <c r="AFL37" s="990">
        <f t="shared" si="13"/>
        <v>0</v>
      </c>
      <c r="AFM37" s="990">
        <f t="shared" si="13"/>
        <v>0</v>
      </c>
      <c r="AFN37" s="990">
        <f t="shared" si="13"/>
        <v>0</v>
      </c>
      <c r="AFO37" s="990">
        <f t="shared" si="13"/>
        <v>0</v>
      </c>
      <c r="AFP37" s="990">
        <f t="shared" si="13"/>
        <v>0</v>
      </c>
      <c r="AFQ37" s="990">
        <f t="shared" si="13"/>
        <v>0</v>
      </c>
      <c r="AFR37" s="990">
        <f t="shared" si="13"/>
        <v>0</v>
      </c>
      <c r="AFS37" s="990">
        <f t="shared" si="13"/>
        <v>0</v>
      </c>
      <c r="AFT37" s="990">
        <f t="shared" si="13"/>
        <v>0</v>
      </c>
      <c r="AFU37" s="990">
        <f t="shared" si="13"/>
        <v>0</v>
      </c>
      <c r="AFV37" s="990">
        <f t="shared" si="13"/>
        <v>0</v>
      </c>
      <c r="AFW37" s="990">
        <f t="shared" si="13"/>
        <v>0</v>
      </c>
      <c r="AFX37" s="990">
        <f t="shared" si="13"/>
        <v>0</v>
      </c>
      <c r="AFY37" s="990">
        <f t="shared" si="13"/>
        <v>0</v>
      </c>
      <c r="AFZ37" s="990">
        <f t="shared" si="13"/>
        <v>0</v>
      </c>
      <c r="AGA37" s="990">
        <f t="shared" si="13"/>
        <v>0</v>
      </c>
      <c r="AGB37" s="990">
        <f t="shared" si="13"/>
        <v>0</v>
      </c>
      <c r="AGC37" s="990">
        <f t="shared" si="13"/>
        <v>0</v>
      </c>
      <c r="AGD37" s="990">
        <f t="shared" si="13"/>
        <v>0</v>
      </c>
      <c r="AGE37" s="990">
        <f t="shared" si="13"/>
        <v>0</v>
      </c>
      <c r="AGF37" s="990">
        <f t="shared" si="13"/>
        <v>0</v>
      </c>
      <c r="AGG37" s="990">
        <f t="shared" si="13"/>
        <v>0</v>
      </c>
      <c r="AGH37" s="990">
        <f t="shared" si="13"/>
        <v>0</v>
      </c>
      <c r="AGI37" s="990">
        <f t="shared" si="13"/>
        <v>0</v>
      </c>
      <c r="AGJ37" s="990">
        <f t="shared" si="13"/>
        <v>0</v>
      </c>
      <c r="AGK37" s="990">
        <f t="shared" si="13"/>
        <v>0</v>
      </c>
      <c r="AGL37" s="990">
        <f t="shared" si="13"/>
        <v>0</v>
      </c>
      <c r="AGM37" s="990">
        <f t="shared" si="13"/>
        <v>0</v>
      </c>
      <c r="AGN37" s="990">
        <f t="shared" si="13"/>
        <v>0</v>
      </c>
      <c r="AGO37" s="990">
        <f t="shared" si="13"/>
        <v>0</v>
      </c>
      <c r="AGP37" s="990">
        <f t="shared" si="13"/>
        <v>0</v>
      </c>
      <c r="AGQ37" s="990">
        <f t="shared" si="13"/>
        <v>0</v>
      </c>
      <c r="AGR37" s="990">
        <f t="shared" si="13"/>
        <v>0</v>
      </c>
      <c r="AGS37" s="990">
        <f t="shared" si="13"/>
        <v>0</v>
      </c>
      <c r="AGT37" s="990">
        <f t="shared" si="13"/>
        <v>0</v>
      </c>
      <c r="AGU37" s="990">
        <f t="shared" si="13"/>
        <v>0</v>
      </c>
      <c r="AGV37" s="990">
        <f t="shared" si="13"/>
        <v>0</v>
      </c>
      <c r="AGW37" s="990">
        <f t="shared" si="13"/>
        <v>0</v>
      </c>
      <c r="AGX37" s="990">
        <f t="shared" si="13"/>
        <v>0</v>
      </c>
      <c r="AGY37" s="990">
        <f t="shared" si="13"/>
        <v>0</v>
      </c>
      <c r="AGZ37" s="990">
        <f t="shared" si="13"/>
        <v>0</v>
      </c>
      <c r="AHA37" s="990">
        <f t="shared" si="13"/>
        <v>0</v>
      </c>
      <c r="AHB37" s="990">
        <f t="shared" si="13"/>
        <v>0</v>
      </c>
      <c r="AHC37" s="990">
        <f t="shared" si="13"/>
        <v>0</v>
      </c>
      <c r="AHD37" s="990">
        <f t="shared" si="13"/>
        <v>0</v>
      </c>
      <c r="AHE37" s="990">
        <f t="shared" si="13"/>
        <v>0</v>
      </c>
      <c r="AHF37" s="990">
        <f t="shared" si="13"/>
        <v>0</v>
      </c>
      <c r="AHG37" s="990">
        <f t="shared" si="13"/>
        <v>0</v>
      </c>
      <c r="AHH37" s="990">
        <f t="shared" si="13"/>
        <v>0</v>
      </c>
      <c r="AHI37" s="990">
        <f t="shared" si="13"/>
        <v>0</v>
      </c>
      <c r="AHJ37" s="990">
        <f t="shared" si="13"/>
        <v>0</v>
      </c>
      <c r="AHK37" s="990">
        <f t="shared" si="13"/>
        <v>0</v>
      </c>
      <c r="AHL37" s="990">
        <f t="shared" si="13"/>
        <v>0</v>
      </c>
      <c r="AHM37" s="990">
        <f t="shared" si="13"/>
        <v>0</v>
      </c>
      <c r="AHN37" s="990">
        <f t="shared" si="13"/>
        <v>0</v>
      </c>
      <c r="AHO37" s="990">
        <f t="shared" ref="AHO37:AJZ37" si="14">SUM(AHO16:AHO32)-AHO33</f>
        <v>0</v>
      </c>
      <c r="AHP37" s="990">
        <f t="shared" si="14"/>
        <v>0</v>
      </c>
      <c r="AHQ37" s="990">
        <f t="shared" si="14"/>
        <v>0</v>
      </c>
      <c r="AHR37" s="990">
        <f t="shared" si="14"/>
        <v>0</v>
      </c>
      <c r="AHS37" s="990">
        <f t="shared" si="14"/>
        <v>0</v>
      </c>
      <c r="AHT37" s="990">
        <f t="shared" si="14"/>
        <v>0</v>
      </c>
      <c r="AHU37" s="990">
        <f t="shared" si="14"/>
        <v>0</v>
      </c>
      <c r="AHV37" s="990">
        <f t="shared" si="14"/>
        <v>0</v>
      </c>
      <c r="AHW37" s="990">
        <f t="shared" si="14"/>
        <v>0</v>
      </c>
      <c r="AHX37" s="990">
        <f t="shared" si="14"/>
        <v>0</v>
      </c>
      <c r="AHY37" s="990">
        <f t="shared" si="14"/>
        <v>0</v>
      </c>
      <c r="AHZ37" s="990">
        <f t="shared" si="14"/>
        <v>0</v>
      </c>
      <c r="AIA37" s="990">
        <f t="shared" si="14"/>
        <v>0</v>
      </c>
      <c r="AIB37" s="990">
        <f t="shared" si="14"/>
        <v>0</v>
      </c>
      <c r="AIC37" s="990">
        <f t="shared" si="14"/>
        <v>0</v>
      </c>
      <c r="AID37" s="990">
        <f t="shared" si="14"/>
        <v>0</v>
      </c>
      <c r="AIE37" s="990">
        <f t="shared" si="14"/>
        <v>0</v>
      </c>
      <c r="AIF37" s="990">
        <f t="shared" si="14"/>
        <v>0</v>
      </c>
      <c r="AIG37" s="990">
        <f t="shared" si="14"/>
        <v>0</v>
      </c>
      <c r="AIH37" s="990">
        <f t="shared" si="14"/>
        <v>0</v>
      </c>
      <c r="AII37" s="990">
        <f t="shared" si="14"/>
        <v>0</v>
      </c>
      <c r="AIJ37" s="990">
        <f t="shared" si="14"/>
        <v>0</v>
      </c>
      <c r="AIK37" s="990">
        <f t="shared" si="14"/>
        <v>0</v>
      </c>
      <c r="AIL37" s="990">
        <f t="shared" si="14"/>
        <v>0</v>
      </c>
      <c r="AIM37" s="990">
        <f t="shared" si="14"/>
        <v>0</v>
      </c>
      <c r="AIN37" s="990">
        <f t="shared" si="14"/>
        <v>0</v>
      </c>
      <c r="AIO37" s="990">
        <f t="shared" si="14"/>
        <v>0</v>
      </c>
      <c r="AIP37" s="990">
        <f t="shared" si="14"/>
        <v>0</v>
      </c>
      <c r="AIQ37" s="990">
        <f t="shared" si="14"/>
        <v>0</v>
      </c>
      <c r="AIR37" s="990">
        <f t="shared" si="14"/>
        <v>0</v>
      </c>
      <c r="AIS37" s="990">
        <f t="shared" si="14"/>
        <v>0</v>
      </c>
      <c r="AIT37" s="990">
        <f t="shared" si="14"/>
        <v>0</v>
      </c>
      <c r="AIU37" s="990">
        <f t="shared" si="14"/>
        <v>0</v>
      </c>
      <c r="AIV37" s="990">
        <f t="shared" si="14"/>
        <v>0</v>
      </c>
      <c r="AIW37" s="990">
        <f t="shared" si="14"/>
        <v>0</v>
      </c>
      <c r="AIX37" s="990">
        <f t="shared" si="14"/>
        <v>0</v>
      </c>
      <c r="AIY37" s="990">
        <f t="shared" si="14"/>
        <v>0</v>
      </c>
      <c r="AIZ37" s="990">
        <f t="shared" si="14"/>
        <v>0</v>
      </c>
      <c r="AJA37" s="990">
        <f t="shared" si="14"/>
        <v>0</v>
      </c>
      <c r="AJB37" s="990">
        <f t="shared" si="14"/>
        <v>0</v>
      </c>
      <c r="AJC37" s="990">
        <f t="shared" si="14"/>
        <v>0</v>
      </c>
      <c r="AJD37" s="990">
        <f t="shared" si="14"/>
        <v>0</v>
      </c>
      <c r="AJE37" s="990">
        <f t="shared" si="14"/>
        <v>0</v>
      </c>
      <c r="AJF37" s="990">
        <f t="shared" si="14"/>
        <v>0</v>
      </c>
      <c r="AJG37" s="990">
        <f t="shared" si="14"/>
        <v>0</v>
      </c>
      <c r="AJH37" s="990">
        <f t="shared" si="14"/>
        <v>0</v>
      </c>
      <c r="AJI37" s="990">
        <f t="shared" si="14"/>
        <v>0</v>
      </c>
      <c r="AJJ37" s="990">
        <f t="shared" si="14"/>
        <v>0</v>
      </c>
      <c r="AJK37" s="990">
        <f t="shared" si="14"/>
        <v>0</v>
      </c>
      <c r="AJL37" s="990">
        <f t="shared" si="14"/>
        <v>0</v>
      </c>
      <c r="AJM37" s="990">
        <f t="shared" si="14"/>
        <v>0</v>
      </c>
      <c r="AJN37" s="990">
        <f t="shared" si="14"/>
        <v>0</v>
      </c>
      <c r="AJO37" s="990">
        <f t="shared" si="14"/>
        <v>0</v>
      </c>
      <c r="AJP37" s="990">
        <f t="shared" si="14"/>
        <v>0</v>
      </c>
      <c r="AJQ37" s="990">
        <f t="shared" si="14"/>
        <v>0</v>
      </c>
      <c r="AJR37" s="990">
        <f t="shared" si="14"/>
        <v>0</v>
      </c>
      <c r="AJS37" s="990">
        <f t="shared" si="14"/>
        <v>0</v>
      </c>
      <c r="AJT37" s="990">
        <f t="shared" si="14"/>
        <v>0</v>
      </c>
      <c r="AJU37" s="990">
        <f t="shared" si="14"/>
        <v>0</v>
      </c>
      <c r="AJV37" s="990">
        <f t="shared" si="14"/>
        <v>0</v>
      </c>
      <c r="AJW37" s="990">
        <f t="shared" si="14"/>
        <v>0</v>
      </c>
      <c r="AJX37" s="990">
        <f t="shared" si="14"/>
        <v>0</v>
      </c>
      <c r="AJY37" s="990">
        <f t="shared" si="14"/>
        <v>0</v>
      </c>
      <c r="AJZ37" s="990">
        <f t="shared" si="14"/>
        <v>0</v>
      </c>
      <c r="AKA37" s="990">
        <f t="shared" ref="AKA37:AML37" si="15">SUM(AKA16:AKA32)-AKA33</f>
        <v>0</v>
      </c>
      <c r="AKB37" s="990">
        <f t="shared" si="15"/>
        <v>0</v>
      </c>
      <c r="AKC37" s="990">
        <f t="shared" si="15"/>
        <v>0</v>
      </c>
      <c r="AKD37" s="990">
        <f t="shared" si="15"/>
        <v>0</v>
      </c>
      <c r="AKE37" s="990">
        <f t="shared" si="15"/>
        <v>0</v>
      </c>
      <c r="AKF37" s="990">
        <f t="shared" si="15"/>
        <v>0</v>
      </c>
      <c r="AKG37" s="990">
        <f t="shared" si="15"/>
        <v>0</v>
      </c>
      <c r="AKH37" s="990">
        <f t="shared" si="15"/>
        <v>0</v>
      </c>
      <c r="AKI37" s="990">
        <f t="shared" si="15"/>
        <v>0</v>
      </c>
      <c r="AKJ37" s="990">
        <f t="shared" si="15"/>
        <v>0</v>
      </c>
      <c r="AKK37" s="990">
        <f t="shared" si="15"/>
        <v>0</v>
      </c>
      <c r="AKL37" s="990">
        <f t="shared" si="15"/>
        <v>0</v>
      </c>
      <c r="AKM37" s="990">
        <f t="shared" si="15"/>
        <v>0</v>
      </c>
      <c r="AKN37" s="990">
        <f t="shared" si="15"/>
        <v>0</v>
      </c>
      <c r="AKO37" s="990">
        <f t="shared" si="15"/>
        <v>0</v>
      </c>
      <c r="AKP37" s="990">
        <f t="shared" si="15"/>
        <v>0</v>
      </c>
      <c r="AKQ37" s="990">
        <f t="shared" si="15"/>
        <v>0</v>
      </c>
      <c r="AKR37" s="990">
        <f t="shared" si="15"/>
        <v>0</v>
      </c>
      <c r="AKS37" s="990">
        <f t="shared" si="15"/>
        <v>0</v>
      </c>
      <c r="AKT37" s="990">
        <f t="shared" si="15"/>
        <v>0</v>
      </c>
      <c r="AKU37" s="990">
        <f t="shared" si="15"/>
        <v>0</v>
      </c>
      <c r="AKV37" s="990">
        <f t="shared" si="15"/>
        <v>0</v>
      </c>
      <c r="AKW37" s="990">
        <f t="shared" si="15"/>
        <v>0</v>
      </c>
      <c r="AKX37" s="990">
        <f t="shared" si="15"/>
        <v>0</v>
      </c>
      <c r="AKY37" s="990">
        <f t="shared" si="15"/>
        <v>0</v>
      </c>
      <c r="AKZ37" s="990">
        <f t="shared" si="15"/>
        <v>0</v>
      </c>
      <c r="ALA37" s="990">
        <f t="shared" si="15"/>
        <v>0</v>
      </c>
      <c r="ALB37" s="990">
        <f t="shared" si="15"/>
        <v>0</v>
      </c>
      <c r="ALC37" s="990">
        <f t="shared" si="15"/>
        <v>0</v>
      </c>
      <c r="ALD37" s="990">
        <f t="shared" si="15"/>
        <v>0</v>
      </c>
      <c r="ALE37" s="990">
        <f t="shared" si="15"/>
        <v>0</v>
      </c>
      <c r="ALF37" s="990">
        <f t="shared" si="15"/>
        <v>0</v>
      </c>
      <c r="ALG37" s="990">
        <f t="shared" si="15"/>
        <v>0</v>
      </c>
      <c r="ALH37" s="990">
        <f t="shared" si="15"/>
        <v>0</v>
      </c>
      <c r="ALI37" s="990">
        <f t="shared" si="15"/>
        <v>0</v>
      </c>
      <c r="ALJ37" s="990">
        <f t="shared" si="15"/>
        <v>0</v>
      </c>
      <c r="ALK37" s="990">
        <f t="shared" si="15"/>
        <v>0</v>
      </c>
      <c r="ALL37" s="990">
        <f t="shared" si="15"/>
        <v>0</v>
      </c>
      <c r="ALM37" s="990">
        <f t="shared" si="15"/>
        <v>0</v>
      </c>
      <c r="ALN37" s="990">
        <f t="shared" si="15"/>
        <v>0</v>
      </c>
      <c r="ALO37" s="990">
        <f t="shared" si="15"/>
        <v>0</v>
      </c>
      <c r="ALP37" s="990">
        <f t="shared" si="15"/>
        <v>0</v>
      </c>
      <c r="ALQ37" s="990">
        <f t="shared" si="15"/>
        <v>0</v>
      </c>
      <c r="ALR37" s="990">
        <f t="shared" si="15"/>
        <v>0</v>
      </c>
      <c r="ALS37" s="990">
        <f t="shared" si="15"/>
        <v>0</v>
      </c>
      <c r="ALT37" s="990">
        <f t="shared" si="15"/>
        <v>0</v>
      </c>
      <c r="ALU37" s="990">
        <f t="shared" si="15"/>
        <v>0</v>
      </c>
      <c r="ALV37" s="990">
        <f t="shared" si="15"/>
        <v>0</v>
      </c>
      <c r="ALW37" s="990">
        <f t="shared" si="15"/>
        <v>0</v>
      </c>
      <c r="ALX37" s="990">
        <f t="shared" si="15"/>
        <v>0</v>
      </c>
      <c r="ALY37" s="990">
        <f t="shared" si="15"/>
        <v>0</v>
      </c>
      <c r="ALZ37" s="990">
        <f t="shared" si="15"/>
        <v>0</v>
      </c>
      <c r="AMA37" s="990">
        <f t="shared" si="15"/>
        <v>0</v>
      </c>
      <c r="AMB37" s="990">
        <f t="shared" si="15"/>
        <v>0</v>
      </c>
      <c r="AMC37" s="990">
        <f t="shared" si="15"/>
        <v>0</v>
      </c>
      <c r="AMD37" s="990">
        <f t="shared" si="15"/>
        <v>0</v>
      </c>
      <c r="AME37" s="990">
        <f t="shared" si="15"/>
        <v>0</v>
      </c>
      <c r="AMF37" s="990">
        <f t="shared" si="15"/>
        <v>0</v>
      </c>
      <c r="AMG37" s="990">
        <f t="shared" si="15"/>
        <v>0</v>
      </c>
      <c r="AMH37" s="990">
        <f t="shared" si="15"/>
        <v>0</v>
      </c>
      <c r="AMI37" s="990">
        <f t="shared" si="15"/>
        <v>0</v>
      </c>
      <c r="AMJ37" s="990">
        <f t="shared" si="15"/>
        <v>0</v>
      </c>
      <c r="AMK37" s="990">
        <f t="shared" si="15"/>
        <v>0</v>
      </c>
      <c r="AML37" s="990">
        <f t="shared" si="15"/>
        <v>0</v>
      </c>
      <c r="AMM37" s="990">
        <f t="shared" ref="AMM37:AOX37" si="16">SUM(AMM16:AMM32)-AMM33</f>
        <v>0</v>
      </c>
      <c r="AMN37" s="990">
        <f t="shared" si="16"/>
        <v>0</v>
      </c>
      <c r="AMO37" s="990">
        <f t="shared" si="16"/>
        <v>0</v>
      </c>
      <c r="AMP37" s="990">
        <f t="shared" si="16"/>
        <v>0</v>
      </c>
      <c r="AMQ37" s="990">
        <f t="shared" si="16"/>
        <v>0</v>
      </c>
      <c r="AMR37" s="990">
        <f t="shared" si="16"/>
        <v>0</v>
      </c>
      <c r="AMS37" s="990">
        <f t="shared" si="16"/>
        <v>0</v>
      </c>
      <c r="AMT37" s="990">
        <f t="shared" si="16"/>
        <v>0</v>
      </c>
      <c r="AMU37" s="990">
        <f t="shared" si="16"/>
        <v>0</v>
      </c>
      <c r="AMV37" s="990">
        <f t="shared" si="16"/>
        <v>0</v>
      </c>
      <c r="AMW37" s="990">
        <f t="shared" si="16"/>
        <v>0</v>
      </c>
      <c r="AMX37" s="990">
        <f t="shared" si="16"/>
        <v>0</v>
      </c>
      <c r="AMY37" s="990">
        <f t="shared" si="16"/>
        <v>0</v>
      </c>
      <c r="AMZ37" s="990">
        <f t="shared" si="16"/>
        <v>0</v>
      </c>
      <c r="ANA37" s="990">
        <f t="shared" si="16"/>
        <v>0</v>
      </c>
      <c r="ANB37" s="990">
        <f t="shared" si="16"/>
        <v>0</v>
      </c>
      <c r="ANC37" s="990">
        <f t="shared" si="16"/>
        <v>0</v>
      </c>
      <c r="AND37" s="990">
        <f t="shared" si="16"/>
        <v>0</v>
      </c>
      <c r="ANE37" s="990">
        <f t="shared" si="16"/>
        <v>0</v>
      </c>
      <c r="ANF37" s="990">
        <f t="shared" si="16"/>
        <v>0</v>
      </c>
      <c r="ANG37" s="990">
        <f t="shared" si="16"/>
        <v>0</v>
      </c>
      <c r="ANH37" s="990">
        <f t="shared" si="16"/>
        <v>0</v>
      </c>
      <c r="ANI37" s="990">
        <f t="shared" si="16"/>
        <v>0</v>
      </c>
      <c r="ANJ37" s="990">
        <f t="shared" si="16"/>
        <v>0</v>
      </c>
      <c r="ANK37" s="990">
        <f t="shared" si="16"/>
        <v>0</v>
      </c>
      <c r="ANL37" s="990">
        <f t="shared" si="16"/>
        <v>0</v>
      </c>
      <c r="ANM37" s="990">
        <f t="shared" si="16"/>
        <v>0</v>
      </c>
      <c r="ANN37" s="990">
        <f t="shared" si="16"/>
        <v>0</v>
      </c>
      <c r="ANO37" s="990">
        <f t="shared" si="16"/>
        <v>0</v>
      </c>
      <c r="ANP37" s="990">
        <f t="shared" si="16"/>
        <v>0</v>
      </c>
      <c r="ANQ37" s="990">
        <f t="shared" si="16"/>
        <v>0</v>
      </c>
      <c r="ANR37" s="990">
        <f t="shared" si="16"/>
        <v>0</v>
      </c>
      <c r="ANS37" s="990">
        <f t="shared" si="16"/>
        <v>0</v>
      </c>
      <c r="ANT37" s="990">
        <f t="shared" si="16"/>
        <v>0</v>
      </c>
      <c r="ANU37" s="990">
        <f t="shared" si="16"/>
        <v>0</v>
      </c>
      <c r="ANV37" s="990">
        <f t="shared" si="16"/>
        <v>0</v>
      </c>
      <c r="ANW37" s="990">
        <f t="shared" si="16"/>
        <v>0</v>
      </c>
      <c r="ANX37" s="990">
        <f t="shared" si="16"/>
        <v>0</v>
      </c>
      <c r="ANY37" s="990">
        <f t="shared" si="16"/>
        <v>0</v>
      </c>
      <c r="ANZ37" s="990">
        <f t="shared" si="16"/>
        <v>0</v>
      </c>
      <c r="AOA37" s="990">
        <f t="shared" si="16"/>
        <v>0</v>
      </c>
      <c r="AOB37" s="990">
        <f t="shared" si="16"/>
        <v>0</v>
      </c>
      <c r="AOC37" s="990">
        <f t="shared" si="16"/>
        <v>0</v>
      </c>
      <c r="AOD37" s="990">
        <f t="shared" si="16"/>
        <v>0</v>
      </c>
      <c r="AOE37" s="990">
        <f t="shared" si="16"/>
        <v>0</v>
      </c>
      <c r="AOF37" s="990">
        <f t="shared" si="16"/>
        <v>0</v>
      </c>
      <c r="AOG37" s="990">
        <f t="shared" si="16"/>
        <v>0</v>
      </c>
      <c r="AOH37" s="990">
        <f t="shared" si="16"/>
        <v>0</v>
      </c>
      <c r="AOI37" s="990">
        <f t="shared" si="16"/>
        <v>0</v>
      </c>
      <c r="AOJ37" s="990">
        <f t="shared" si="16"/>
        <v>0</v>
      </c>
      <c r="AOK37" s="990">
        <f t="shared" si="16"/>
        <v>0</v>
      </c>
      <c r="AOL37" s="990">
        <f t="shared" si="16"/>
        <v>0</v>
      </c>
      <c r="AOM37" s="990">
        <f t="shared" si="16"/>
        <v>0</v>
      </c>
      <c r="AON37" s="990">
        <f t="shared" si="16"/>
        <v>0</v>
      </c>
      <c r="AOO37" s="990">
        <f t="shared" si="16"/>
        <v>0</v>
      </c>
      <c r="AOP37" s="990">
        <f t="shared" si="16"/>
        <v>0</v>
      </c>
      <c r="AOQ37" s="990">
        <f t="shared" si="16"/>
        <v>0</v>
      </c>
      <c r="AOR37" s="990">
        <f t="shared" si="16"/>
        <v>0</v>
      </c>
      <c r="AOS37" s="990">
        <f t="shared" si="16"/>
        <v>0</v>
      </c>
      <c r="AOT37" s="990">
        <f t="shared" si="16"/>
        <v>0</v>
      </c>
      <c r="AOU37" s="990">
        <f t="shared" si="16"/>
        <v>0</v>
      </c>
      <c r="AOV37" s="990">
        <f t="shared" si="16"/>
        <v>0</v>
      </c>
      <c r="AOW37" s="990">
        <f t="shared" si="16"/>
        <v>0</v>
      </c>
      <c r="AOX37" s="990">
        <f t="shared" si="16"/>
        <v>0</v>
      </c>
      <c r="AOY37" s="990">
        <f t="shared" ref="AOY37:ARJ37" si="17">SUM(AOY16:AOY32)-AOY33</f>
        <v>0</v>
      </c>
      <c r="AOZ37" s="990">
        <f t="shared" si="17"/>
        <v>0</v>
      </c>
      <c r="APA37" s="990">
        <f t="shared" si="17"/>
        <v>0</v>
      </c>
      <c r="APB37" s="990">
        <f t="shared" si="17"/>
        <v>0</v>
      </c>
      <c r="APC37" s="990">
        <f t="shared" si="17"/>
        <v>0</v>
      </c>
      <c r="APD37" s="990">
        <f t="shared" si="17"/>
        <v>0</v>
      </c>
      <c r="APE37" s="990">
        <f t="shared" si="17"/>
        <v>0</v>
      </c>
      <c r="APF37" s="990">
        <f t="shared" si="17"/>
        <v>0</v>
      </c>
      <c r="APG37" s="990">
        <f t="shared" si="17"/>
        <v>0</v>
      </c>
      <c r="APH37" s="990">
        <f t="shared" si="17"/>
        <v>0</v>
      </c>
      <c r="API37" s="990">
        <f t="shared" si="17"/>
        <v>0</v>
      </c>
      <c r="APJ37" s="990">
        <f t="shared" si="17"/>
        <v>0</v>
      </c>
      <c r="APK37" s="990">
        <f t="shared" si="17"/>
        <v>0</v>
      </c>
      <c r="APL37" s="990">
        <f t="shared" si="17"/>
        <v>0</v>
      </c>
      <c r="APM37" s="990">
        <f t="shared" si="17"/>
        <v>0</v>
      </c>
      <c r="APN37" s="990">
        <f t="shared" si="17"/>
        <v>0</v>
      </c>
      <c r="APO37" s="990">
        <f t="shared" si="17"/>
        <v>0</v>
      </c>
      <c r="APP37" s="990">
        <f t="shared" si="17"/>
        <v>0</v>
      </c>
      <c r="APQ37" s="990">
        <f t="shared" si="17"/>
        <v>0</v>
      </c>
      <c r="APR37" s="990">
        <f t="shared" si="17"/>
        <v>0</v>
      </c>
      <c r="APS37" s="990">
        <f t="shared" si="17"/>
        <v>0</v>
      </c>
      <c r="APT37" s="990">
        <f t="shared" si="17"/>
        <v>0</v>
      </c>
      <c r="APU37" s="990">
        <f t="shared" si="17"/>
        <v>0</v>
      </c>
      <c r="APV37" s="990">
        <f t="shared" si="17"/>
        <v>0</v>
      </c>
      <c r="APW37" s="990">
        <f t="shared" si="17"/>
        <v>0</v>
      </c>
      <c r="APX37" s="990">
        <f t="shared" si="17"/>
        <v>0</v>
      </c>
      <c r="APY37" s="990">
        <f t="shared" si="17"/>
        <v>0</v>
      </c>
      <c r="APZ37" s="990">
        <f t="shared" si="17"/>
        <v>0</v>
      </c>
      <c r="AQA37" s="990">
        <f t="shared" si="17"/>
        <v>0</v>
      </c>
      <c r="AQB37" s="990">
        <f t="shared" si="17"/>
        <v>0</v>
      </c>
      <c r="AQC37" s="990">
        <f t="shared" si="17"/>
        <v>0</v>
      </c>
      <c r="AQD37" s="990">
        <f t="shared" si="17"/>
        <v>0</v>
      </c>
      <c r="AQE37" s="990">
        <f t="shared" si="17"/>
        <v>0</v>
      </c>
      <c r="AQF37" s="990">
        <f t="shared" si="17"/>
        <v>0</v>
      </c>
      <c r="AQG37" s="990">
        <f t="shared" si="17"/>
        <v>0</v>
      </c>
      <c r="AQH37" s="990">
        <f t="shared" si="17"/>
        <v>0</v>
      </c>
      <c r="AQI37" s="990">
        <f t="shared" si="17"/>
        <v>0</v>
      </c>
      <c r="AQJ37" s="990">
        <f t="shared" si="17"/>
        <v>0</v>
      </c>
      <c r="AQK37" s="990">
        <f t="shared" si="17"/>
        <v>0</v>
      </c>
      <c r="AQL37" s="990">
        <f t="shared" si="17"/>
        <v>0</v>
      </c>
      <c r="AQM37" s="990">
        <f t="shared" si="17"/>
        <v>0</v>
      </c>
      <c r="AQN37" s="990">
        <f t="shared" si="17"/>
        <v>0</v>
      </c>
      <c r="AQO37" s="990">
        <f t="shared" si="17"/>
        <v>0</v>
      </c>
      <c r="AQP37" s="990">
        <f t="shared" si="17"/>
        <v>0</v>
      </c>
      <c r="AQQ37" s="990">
        <f t="shared" si="17"/>
        <v>0</v>
      </c>
      <c r="AQR37" s="990">
        <f t="shared" si="17"/>
        <v>0</v>
      </c>
      <c r="AQS37" s="990">
        <f t="shared" si="17"/>
        <v>0</v>
      </c>
      <c r="AQT37" s="990">
        <f t="shared" si="17"/>
        <v>0</v>
      </c>
      <c r="AQU37" s="990">
        <f t="shared" si="17"/>
        <v>0</v>
      </c>
      <c r="AQV37" s="990">
        <f t="shared" si="17"/>
        <v>0</v>
      </c>
      <c r="AQW37" s="990">
        <f t="shared" si="17"/>
        <v>0</v>
      </c>
      <c r="AQX37" s="990">
        <f t="shared" si="17"/>
        <v>0</v>
      </c>
      <c r="AQY37" s="990">
        <f t="shared" si="17"/>
        <v>0</v>
      </c>
      <c r="AQZ37" s="990">
        <f t="shared" si="17"/>
        <v>0</v>
      </c>
      <c r="ARA37" s="990">
        <f t="shared" si="17"/>
        <v>0</v>
      </c>
      <c r="ARB37" s="990">
        <f t="shared" si="17"/>
        <v>0</v>
      </c>
      <c r="ARC37" s="990">
        <f t="shared" si="17"/>
        <v>0</v>
      </c>
      <c r="ARD37" s="990">
        <f t="shared" si="17"/>
        <v>0</v>
      </c>
      <c r="ARE37" s="990">
        <f t="shared" si="17"/>
        <v>0</v>
      </c>
      <c r="ARF37" s="990">
        <f t="shared" si="17"/>
        <v>0</v>
      </c>
      <c r="ARG37" s="990">
        <f t="shared" si="17"/>
        <v>0</v>
      </c>
      <c r="ARH37" s="990">
        <f t="shared" si="17"/>
        <v>0</v>
      </c>
      <c r="ARI37" s="990">
        <f t="shared" si="17"/>
        <v>0</v>
      </c>
      <c r="ARJ37" s="990">
        <f t="shared" si="17"/>
        <v>0</v>
      </c>
      <c r="ARK37" s="990">
        <f t="shared" ref="ARK37:ATV37" si="18">SUM(ARK16:ARK32)-ARK33</f>
        <v>0</v>
      </c>
      <c r="ARL37" s="990">
        <f t="shared" si="18"/>
        <v>0</v>
      </c>
      <c r="ARM37" s="990">
        <f t="shared" si="18"/>
        <v>0</v>
      </c>
      <c r="ARN37" s="990">
        <f t="shared" si="18"/>
        <v>0</v>
      </c>
      <c r="ARO37" s="990">
        <f t="shared" si="18"/>
        <v>0</v>
      </c>
      <c r="ARP37" s="990">
        <f t="shared" si="18"/>
        <v>0</v>
      </c>
      <c r="ARQ37" s="990">
        <f t="shared" si="18"/>
        <v>0</v>
      </c>
      <c r="ARR37" s="990">
        <f t="shared" si="18"/>
        <v>0</v>
      </c>
      <c r="ARS37" s="990">
        <f t="shared" si="18"/>
        <v>0</v>
      </c>
      <c r="ART37" s="990">
        <f t="shared" si="18"/>
        <v>0</v>
      </c>
      <c r="ARU37" s="990">
        <f t="shared" si="18"/>
        <v>0</v>
      </c>
      <c r="ARV37" s="990">
        <f t="shared" si="18"/>
        <v>0</v>
      </c>
      <c r="ARW37" s="990">
        <f t="shared" si="18"/>
        <v>0</v>
      </c>
      <c r="ARX37" s="990">
        <f t="shared" si="18"/>
        <v>0</v>
      </c>
      <c r="ARY37" s="990">
        <f t="shared" si="18"/>
        <v>0</v>
      </c>
      <c r="ARZ37" s="990">
        <f t="shared" si="18"/>
        <v>0</v>
      </c>
      <c r="ASA37" s="990">
        <f t="shared" si="18"/>
        <v>0</v>
      </c>
      <c r="ASB37" s="990">
        <f t="shared" si="18"/>
        <v>0</v>
      </c>
      <c r="ASC37" s="990">
        <f t="shared" si="18"/>
        <v>0</v>
      </c>
      <c r="ASD37" s="990">
        <f t="shared" si="18"/>
        <v>0</v>
      </c>
      <c r="ASE37" s="990">
        <f t="shared" si="18"/>
        <v>0</v>
      </c>
      <c r="ASF37" s="990">
        <f t="shared" si="18"/>
        <v>0</v>
      </c>
      <c r="ASG37" s="990">
        <f t="shared" si="18"/>
        <v>0</v>
      </c>
      <c r="ASH37" s="990">
        <f t="shared" si="18"/>
        <v>0</v>
      </c>
      <c r="ASI37" s="990">
        <f t="shared" si="18"/>
        <v>0</v>
      </c>
      <c r="ASJ37" s="990">
        <f t="shared" si="18"/>
        <v>0</v>
      </c>
      <c r="ASK37" s="990">
        <f t="shared" si="18"/>
        <v>0</v>
      </c>
      <c r="ASL37" s="990">
        <f t="shared" si="18"/>
        <v>0</v>
      </c>
      <c r="ASM37" s="990">
        <f t="shared" si="18"/>
        <v>0</v>
      </c>
      <c r="ASN37" s="990">
        <f t="shared" si="18"/>
        <v>0</v>
      </c>
      <c r="ASO37" s="990">
        <f t="shared" si="18"/>
        <v>0</v>
      </c>
      <c r="ASP37" s="990">
        <f t="shared" si="18"/>
        <v>0</v>
      </c>
      <c r="ASQ37" s="990">
        <f t="shared" si="18"/>
        <v>0</v>
      </c>
      <c r="ASR37" s="990">
        <f t="shared" si="18"/>
        <v>0</v>
      </c>
      <c r="ASS37" s="990">
        <f t="shared" si="18"/>
        <v>0</v>
      </c>
      <c r="AST37" s="990">
        <f t="shared" si="18"/>
        <v>0</v>
      </c>
      <c r="ASU37" s="990">
        <f t="shared" si="18"/>
        <v>0</v>
      </c>
      <c r="ASV37" s="990">
        <f t="shared" si="18"/>
        <v>0</v>
      </c>
      <c r="ASW37" s="990">
        <f t="shared" si="18"/>
        <v>0</v>
      </c>
      <c r="ASX37" s="990">
        <f t="shared" si="18"/>
        <v>0</v>
      </c>
      <c r="ASY37" s="990">
        <f t="shared" si="18"/>
        <v>0</v>
      </c>
      <c r="ASZ37" s="990">
        <f t="shared" si="18"/>
        <v>0</v>
      </c>
      <c r="ATA37" s="990">
        <f t="shared" si="18"/>
        <v>0</v>
      </c>
      <c r="ATB37" s="990">
        <f t="shared" si="18"/>
        <v>0</v>
      </c>
      <c r="ATC37" s="990">
        <f t="shared" si="18"/>
        <v>0</v>
      </c>
      <c r="ATD37" s="990">
        <f t="shared" si="18"/>
        <v>0</v>
      </c>
      <c r="ATE37" s="990">
        <f t="shared" si="18"/>
        <v>0</v>
      </c>
      <c r="ATF37" s="990">
        <f t="shared" si="18"/>
        <v>0</v>
      </c>
      <c r="ATG37" s="990">
        <f t="shared" si="18"/>
        <v>0</v>
      </c>
      <c r="ATH37" s="990">
        <f t="shared" si="18"/>
        <v>0</v>
      </c>
      <c r="ATI37" s="990">
        <f t="shared" si="18"/>
        <v>0</v>
      </c>
      <c r="ATJ37" s="990">
        <f t="shared" si="18"/>
        <v>0</v>
      </c>
      <c r="ATK37" s="990">
        <f t="shared" si="18"/>
        <v>0</v>
      </c>
      <c r="ATL37" s="990">
        <f t="shared" si="18"/>
        <v>0</v>
      </c>
      <c r="ATM37" s="990">
        <f t="shared" si="18"/>
        <v>0</v>
      </c>
      <c r="ATN37" s="990">
        <f t="shared" si="18"/>
        <v>0</v>
      </c>
      <c r="ATO37" s="990">
        <f t="shared" si="18"/>
        <v>0</v>
      </c>
      <c r="ATP37" s="990">
        <f t="shared" si="18"/>
        <v>0</v>
      </c>
      <c r="ATQ37" s="990">
        <f t="shared" si="18"/>
        <v>0</v>
      </c>
      <c r="ATR37" s="990">
        <f t="shared" si="18"/>
        <v>0</v>
      </c>
      <c r="ATS37" s="990">
        <f t="shared" si="18"/>
        <v>0</v>
      </c>
      <c r="ATT37" s="990">
        <f t="shared" si="18"/>
        <v>0</v>
      </c>
      <c r="ATU37" s="990">
        <f t="shared" si="18"/>
        <v>0</v>
      </c>
      <c r="ATV37" s="990">
        <f t="shared" si="18"/>
        <v>0</v>
      </c>
      <c r="ATW37" s="990">
        <f t="shared" ref="ATW37:AWH37" si="19">SUM(ATW16:ATW32)-ATW33</f>
        <v>0</v>
      </c>
      <c r="ATX37" s="990">
        <f t="shared" si="19"/>
        <v>0</v>
      </c>
      <c r="ATY37" s="990">
        <f t="shared" si="19"/>
        <v>0</v>
      </c>
      <c r="ATZ37" s="990">
        <f t="shared" si="19"/>
        <v>0</v>
      </c>
      <c r="AUA37" s="990">
        <f t="shared" si="19"/>
        <v>0</v>
      </c>
      <c r="AUB37" s="990">
        <f t="shared" si="19"/>
        <v>0</v>
      </c>
      <c r="AUC37" s="990">
        <f t="shared" si="19"/>
        <v>0</v>
      </c>
      <c r="AUD37" s="990">
        <f t="shared" si="19"/>
        <v>0</v>
      </c>
      <c r="AUE37" s="990">
        <f t="shared" si="19"/>
        <v>0</v>
      </c>
      <c r="AUF37" s="990">
        <f t="shared" si="19"/>
        <v>0</v>
      </c>
      <c r="AUG37" s="990">
        <f t="shared" si="19"/>
        <v>0</v>
      </c>
      <c r="AUH37" s="990">
        <f t="shared" si="19"/>
        <v>0</v>
      </c>
      <c r="AUI37" s="990">
        <f t="shared" si="19"/>
        <v>0</v>
      </c>
      <c r="AUJ37" s="990">
        <f t="shared" si="19"/>
        <v>0</v>
      </c>
      <c r="AUK37" s="990">
        <f t="shared" si="19"/>
        <v>0</v>
      </c>
      <c r="AUL37" s="990">
        <f t="shared" si="19"/>
        <v>0</v>
      </c>
      <c r="AUM37" s="990">
        <f t="shared" si="19"/>
        <v>0</v>
      </c>
      <c r="AUN37" s="990">
        <f t="shared" si="19"/>
        <v>0</v>
      </c>
      <c r="AUO37" s="990">
        <f t="shared" si="19"/>
        <v>0</v>
      </c>
      <c r="AUP37" s="990">
        <f t="shared" si="19"/>
        <v>0</v>
      </c>
      <c r="AUQ37" s="990">
        <f t="shared" si="19"/>
        <v>0</v>
      </c>
      <c r="AUR37" s="990">
        <f t="shared" si="19"/>
        <v>0</v>
      </c>
      <c r="AUS37" s="990">
        <f t="shared" si="19"/>
        <v>0</v>
      </c>
      <c r="AUT37" s="990">
        <f t="shared" si="19"/>
        <v>0</v>
      </c>
      <c r="AUU37" s="990">
        <f t="shared" si="19"/>
        <v>0</v>
      </c>
      <c r="AUV37" s="990">
        <f t="shared" si="19"/>
        <v>0</v>
      </c>
      <c r="AUW37" s="990">
        <f t="shared" si="19"/>
        <v>0</v>
      </c>
      <c r="AUX37" s="990">
        <f t="shared" si="19"/>
        <v>0</v>
      </c>
      <c r="AUY37" s="990">
        <f t="shared" si="19"/>
        <v>0</v>
      </c>
      <c r="AUZ37" s="990">
        <f t="shared" si="19"/>
        <v>0</v>
      </c>
      <c r="AVA37" s="990">
        <f t="shared" si="19"/>
        <v>0</v>
      </c>
      <c r="AVB37" s="990">
        <f t="shared" si="19"/>
        <v>0</v>
      </c>
      <c r="AVC37" s="990">
        <f t="shared" si="19"/>
        <v>0</v>
      </c>
      <c r="AVD37" s="990">
        <f t="shared" si="19"/>
        <v>0</v>
      </c>
      <c r="AVE37" s="990">
        <f t="shared" si="19"/>
        <v>0</v>
      </c>
      <c r="AVF37" s="990">
        <f t="shared" si="19"/>
        <v>0</v>
      </c>
      <c r="AVG37" s="990">
        <f t="shared" si="19"/>
        <v>0</v>
      </c>
      <c r="AVH37" s="990">
        <f t="shared" si="19"/>
        <v>0</v>
      </c>
      <c r="AVI37" s="990">
        <f t="shared" si="19"/>
        <v>0</v>
      </c>
      <c r="AVJ37" s="990">
        <f t="shared" si="19"/>
        <v>0</v>
      </c>
      <c r="AVK37" s="990">
        <f t="shared" si="19"/>
        <v>0</v>
      </c>
      <c r="AVL37" s="990">
        <f t="shared" si="19"/>
        <v>0</v>
      </c>
      <c r="AVM37" s="990">
        <f t="shared" si="19"/>
        <v>0</v>
      </c>
      <c r="AVN37" s="990">
        <f t="shared" si="19"/>
        <v>0</v>
      </c>
      <c r="AVO37" s="990">
        <f t="shared" si="19"/>
        <v>0</v>
      </c>
      <c r="AVP37" s="990">
        <f t="shared" si="19"/>
        <v>0</v>
      </c>
      <c r="AVQ37" s="990">
        <f t="shared" si="19"/>
        <v>0</v>
      </c>
      <c r="AVR37" s="990">
        <f t="shared" si="19"/>
        <v>0</v>
      </c>
      <c r="AVS37" s="990">
        <f t="shared" si="19"/>
        <v>0</v>
      </c>
      <c r="AVT37" s="990">
        <f t="shared" si="19"/>
        <v>0</v>
      </c>
      <c r="AVU37" s="990">
        <f t="shared" si="19"/>
        <v>0</v>
      </c>
      <c r="AVV37" s="990">
        <f t="shared" si="19"/>
        <v>0</v>
      </c>
      <c r="AVW37" s="990">
        <f t="shared" si="19"/>
        <v>0</v>
      </c>
      <c r="AVX37" s="990">
        <f t="shared" si="19"/>
        <v>0</v>
      </c>
      <c r="AVY37" s="990">
        <f t="shared" si="19"/>
        <v>0</v>
      </c>
      <c r="AVZ37" s="990">
        <f t="shared" si="19"/>
        <v>0</v>
      </c>
      <c r="AWA37" s="990">
        <f t="shared" si="19"/>
        <v>0</v>
      </c>
      <c r="AWB37" s="990">
        <f t="shared" si="19"/>
        <v>0</v>
      </c>
      <c r="AWC37" s="990">
        <f t="shared" si="19"/>
        <v>0</v>
      </c>
      <c r="AWD37" s="990">
        <f t="shared" si="19"/>
        <v>0</v>
      </c>
      <c r="AWE37" s="990">
        <f t="shared" si="19"/>
        <v>0</v>
      </c>
      <c r="AWF37" s="990">
        <f t="shared" si="19"/>
        <v>0</v>
      </c>
      <c r="AWG37" s="990">
        <f t="shared" si="19"/>
        <v>0</v>
      </c>
      <c r="AWH37" s="990">
        <f t="shared" si="19"/>
        <v>0</v>
      </c>
      <c r="AWI37" s="990">
        <f t="shared" ref="AWI37:AYT37" si="20">SUM(AWI16:AWI32)-AWI33</f>
        <v>0</v>
      </c>
      <c r="AWJ37" s="990">
        <f t="shared" si="20"/>
        <v>0</v>
      </c>
      <c r="AWK37" s="990">
        <f t="shared" si="20"/>
        <v>0</v>
      </c>
      <c r="AWL37" s="990">
        <f t="shared" si="20"/>
        <v>0</v>
      </c>
      <c r="AWM37" s="990">
        <f t="shared" si="20"/>
        <v>0</v>
      </c>
      <c r="AWN37" s="990">
        <f t="shared" si="20"/>
        <v>0</v>
      </c>
      <c r="AWO37" s="990">
        <f t="shared" si="20"/>
        <v>0</v>
      </c>
      <c r="AWP37" s="990">
        <f t="shared" si="20"/>
        <v>0</v>
      </c>
      <c r="AWQ37" s="990">
        <f t="shared" si="20"/>
        <v>0</v>
      </c>
      <c r="AWR37" s="990">
        <f t="shared" si="20"/>
        <v>0</v>
      </c>
      <c r="AWS37" s="990">
        <f t="shared" si="20"/>
        <v>0</v>
      </c>
      <c r="AWT37" s="990">
        <f t="shared" si="20"/>
        <v>0</v>
      </c>
      <c r="AWU37" s="990">
        <f t="shared" si="20"/>
        <v>0</v>
      </c>
      <c r="AWV37" s="990">
        <f t="shared" si="20"/>
        <v>0</v>
      </c>
      <c r="AWW37" s="990">
        <f t="shared" si="20"/>
        <v>0</v>
      </c>
      <c r="AWX37" s="990">
        <f t="shared" si="20"/>
        <v>0</v>
      </c>
      <c r="AWY37" s="990">
        <f t="shared" si="20"/>
        <v>0</v>
      </c>
      <c r="AWZ37" s="990">
        <f t="shared" si="20"/>
        <v>0</v>
      </c>
      <c r="AXA37" s="990">
        <f t="shared" si="20"/>
        <v>0</v>
      </c>
      <c r="AXB37" s="990">
        <f t="shared" si="20"/>
        <v>0</v>
      </c>
      <c r="AXC37" s="990">
        <f t="shared" si="20"/>
        <v>0</v>
      </c>
      <c r="AXD37" s="990">
        <f t="shared" si="20"/>
        <v>0</v>
      </c>
      <c r="AXE37" s="990">
        <f t="shared" si="20"/>
        <v>0</v>
      </c>
      <c r="AXF37" s="990">
        <f t="shared" si="20"/>
        <v>0</v>
      </c>
      <c r="AXG37" s="990">
        <f t="shared" si="20"/>
        <v>0</v>
      </c>
      <c r="AXH37" s="990">
        <f t="shared" si="20"/>
        <v>0</v>
      </c>
      <c r="AXI37" s="990">
        <f t="shared" si="20"/>
        <v>0</v>
      </c>
      <c r="AXJ37" s="990">
        <f t="shared" si="20"/>
        <v>0</v>
      </c>
      <c r="AXK37" s="990">
        <f t="shared" si="20"/>
        <v>0</v>
      </c>
      <c r="AXL37" s="990">
        <f t="shared" si="20"/>
        <v>0</v>
      </c>
      <c r="AXM37" s="990">
        <f t="shared" si="20"/>
        <v>0</v>
      </c>
      <c r="AXN37" s="990">
        <f t="shared" si="20"/>
        <v>0</v>
      </c>
      <c r="AXO37" s="990">
        <f t="shared" si="20"/>
        <v>0</v>
      </c>
      <c r="AXP37" s="990">
        <f t="shared" si="20"/>
        <v>0</v>
      </c>
      <c r="AXQ37" s="990">
        <f t="shared" si="20"/>
        <v>0</v>
      </c>
      <c r="AXR37" s="990">
        <f t="shared" si="20"/>
        <v>0</v>
      </c>
      <c r="AXS37" s="990">
        <f t="shared" si="20"/>
        <v>0</v>
      </c>
      <c r="AXT37" s="990">
        <f t="shared" si="20"/>
        <v>0</v>
      </c>
      <c r="AXU37" s="990">
        <f t="shared" si="20"/>
        <v>0</v>
      </c>
      <c r="AXV37" s="990">
        <f t="shared" si="20"/>
        <v>0</v>
      </c>
      <c r="AXW37" s="990">
        <f t="shared" si="20"/>
        <v>0</v>
      </c>
      <c r="AXX37" s="990">
        <f t="shared" si="20"/>
        <v>0</v>
      </c>
      <c r="AXY37" s="990">
        <f t="shared" si="20"/>
        <v>0</v>
      </c>
      <c r="AXZ37" s="990">
        <f t="shared" si="20"/>
        <v>0</v>
      </c>
      <c r="AYA37" s="990">
        <f t="shared" si="20"/>
        <v>0</v>
      </c>
      <c r="AYB37" s="990">
        <f t="shared" si="20"/>
        <v>0</v>
      </c>
      <c r="AYC37" s="990">
        <f t="shared" si="20"/>
        <v>0</v>
      </c>
      <c r="AYD37" s="990">
        <f t="shared" si="20"/>
        <v>0</v>
      </c>
      <c r="AYE37" s="990">
        <f t="shared" si="20"/>
        <v>0</v>
      </c>
      <c r="AYF37" s="990">
        <f t="shared" si="20"/>
        <v>0</v>
      </c>
      <c r="AYG37" s="990">
        <f t="shared" si="20"/>
        <v>0</v>
      </c>
      <c r="AYH37" s="990">
        <f t="shared" si="20"/>
        <v>0</v>
      </c>
      <c r="AYI37" s="990">
        <f t="shared" si="20"/>
        <v>0</v>
      </c>
      <c r="AYJ37" s="990">
        <f t="shared" si="20"/>
        <v>0</v>
      </c>
      <c r="AYK37" s="990">
        <f t="shared" si="20"/>
        <v>0</v>
      </c>
      <c r="AYL37" s="990">
        <f t="shared" si="20"/>
        <v>0</v>
      </c>
      <c r="AYM37" s="990">
        <f t="shared" si="20"/>
        <v>0</v>
      </c>
      <c r="AYN37" s="990">
        <f t="shared" si="20"/>
        <v>0</v>
      </c>
      <c r="AYO37" s="990">
        <f t="shared" si="20"/>
        <v>0</v>
      </c>
      <c r="AYP37" s="990">
        <f t="shared" si="20"/>
        <v>0</v>
      </c>
      <c r="AYQ37" s="990">
        <f t="shared" si="20"/>
        <v>0</v>
      </c>
      <c r="AYR37" s="990">
        <f t="shared" si="20"/>
        <v>0</v>
      </c>
      <c r="AYS37" s="990">
        <f t="shared" si="20"/>
        <v>0</v>
      </c>
      <c r="AYT37" s="990">
        <f t="shared" si="20"/>
        <v>0</v>
      </c>
      <c r="AYU37" s="990">
        <f t="shared" ref="AYU37:BBF37" si="21">SUM(AYU16:AYU32)-AYU33</f>
        <v>0</v>
      </c>
      <c r="AYV37" s="990">
        <f t="shared" si="21"/>
        <v>0</v>
      </c>
      <c r="AYW37" s="990">
        <f t="shared" si="21"/>
        <v>0</v>
      </c>
      <c r="AYX37" s="990">
        <f t="shared" si="21"/>
        <v>0</v>
      </c>
      <c r="AYY37" s="990">
        <f t="shared" si="21"/>
        <v>0</v>
      </c>
      <c r="AYZ37" s="990">
        <f t="shared" si="21"/>
        <v>0</v>
      </c>
      <c r="AZA37" s="990">
        <f t="shared" si="21"/>
        <v>0</v>
      </c>
      <c r="AZB37" s="990">
        <f t="shared" si="21"/>
        <v>0</v>
      </c>
      <c r="AZC37" s="990">
        <f t="shared" si="21"/>
        <v>0</v>
      </c>
      <c r="AZD37" s="990">
        <f t="shared" si="21"/>
        <v>0</v>
      </c>
      <c r="AZE37" s="990">
        <f t="shared" si="21"/>
        <v>0</v>
      </c>
      <c r="AZF37" s="990">
        <f t="shared" si="21"/>
        <v>0</v>
      </c>
      <c r="AZG37" s="990">
        <f t="shared" si="21"/>
        <v>0</v>
      </c>
      <c r="AZH37" s="990">
        <f t="shared" si="21"/>
        <v>0</v>
      </c>
      <c r="AZI37" s="990">
        <f t="shared" si="21"/>
        <v>0</v>
      </c>
      <c r="AZJ37" s="990">
        <f t="shared" si="21"/>
        <v>0</v>
      </c>
      <c r="AZK37" s="990">
        <f t="shared" si="21"/>
        <v>0</v>
      </c>
      <c r="AZL37" s="990">
        <f t="shared" si="21"/>
        <v>0</v>
      </c>
      <c r="AZM37" s="990">
        <f t="shared" si="21"/>
        <v>0</v>
      </c>
      <c r="AZN37" s="990">
        <f t="shared" si="21"/>
        <v>0</v>
      </c>
      <c r="AZO37" s="990">
        <f t="shared" si="21"/>
        <v>0</v>
      </c>
      <c r="AZP37" s="990">
        <f t="shared" si="21"/>
        <v>0</v>
      </c>
      <c r="AZQ37" s="990">
        <f t="shared" si="21"/>
        <v>0</v>
      </c>
      <c r="AZR37" s="990">
        <f t="shared" si="21"/>
        <v>0</v>
      </c>
      <c r="AZS37" s="990">
        <f t="shared" si="21"/>
        <v>0</v>
      </c>
      <c r="AZT37" s="990">
        <f t="shared" si="21"/>
        <v>0</v>
      </c>
      <c r="AZU37" s="990">
        <f t="shared" si="21"/>
        <v>0</v>
      </c>
      <c r="AZV37" s="990">
        <f t="shared" si="21"/>
        <v>0</v>
      </c>
      <c r="AZW37" s="990">
        <f t="shared" si="21"/>
        <v>0</v>
      </c>
      <c r="AZX37" s="990">
        <f t="shared" si="21"/>
        <v>0</v>
      </c>
      <c r="AZY37" s="990">
        <f t="shared" si="21"/>
        <v>0</v>
      </c>
      <c r="AZZ37" s="990">
        <f t="shared" si="21"/>
        <v>0</v>
      </c>
      <c r="BAA37" s="990">
        <f t="shared" si="21"/>
        <v>0</v>
      </c>
      <c r="BAB37" s="990">
        <f t="shared" si="21"/>
        <v>0</v>
      </c>
      <c r="BAC37" s="990">
        <f t="shared" si="21"/>
        <v>0</v>
      </c>
      <c r="BAD37" s="990">
        <f t="shared" si="21"/>
        <v>0</v>
      </c>
      <c r="BAE37" s="990">
        <f t="shared" si="21"/>
        <v>0</v>
      </c>
      <c r="BAF37" s="990">
        <f t="shared" si="21"/>
        <v>0</v>
      </c>
      <c r="BAG37" s="990">
        <f t="shared" si="21"/>
        <v>0</v>
      </c>
      <c r="BAH37" s="990">
        <f t="shared" si="21"/>
        <v>0</v>
      </c>
      <c r="BAI37" s="990">
        <f t="shared" si="21"/>
        <v>0</v>
      </c>
      <c r="BAJ37" s="990">
        <f t="shared" si="21"/>
        <v>0</v>
      </c>
      <c r="BAK37" s="990">
        <f t="shared" si="21"/>
        <v>0</v>
      </c>
      <c r="BAL37" s="990">
        <f t="shared" si="21"/>
        <v>0</v>
      </c>
      <c r="BAM37" s="990">
        <f t="shared" si="21"/>
        <v>0</v>
      </c>
      <c r="BAN37" s="990">
        <f t="shared" si="21"/>
        <v>0</v>
      </c>
      <c r="BAO37" s="990">
        <f t="shared" si="21"/>
        <v>0</v>
      </c>
      <c r="BAP37" s="990">
        <f t="shared" si="21"/>
        <v>0</v>
      </c>
      <c r="BAQ37" s="990">
        <f t="shared" si="21"/>
        <v>0</v>
      </c>
      <c r="BAR37" s="990">
        <f t="shared" si="21"/>
        <v>0</v>
      </c>
      <c r="BAS37" s="990">
        <f t="shared" si="21"/>
        <v>0</v>
      </c>
      <c r="BAT37" s="990">
        <f t="shared" si="21"/>
        <v>0</v>
      </c>
      <c r="BAU37" s="990">
        <f t="shared" si="21"/>
        <v>0</v>
      </c>
      <c r="BAV37" s="990">
        <f t="shared" si="21"/>
        <v>0</v>
      </c>
      <c r="BAW37" s="990">
        <f t="shared" si="21"/>
        <v>0</v>
      </c>
      <c r="BAX37" s="990">
        <f t="shared" si="21"/>
        <v>0</v>
      </c>
      <c r="BAY37" s="990">
        <f t="shared" si="21"/>
        <v>0</v>
      </c>
      <c r="BAZ37" s="990">
        <f t="shared" si="21"/>
        <v>0</v>
      </c>
      <c r="BBA37" s="990">
        <f t="shared" si="21"/>
        <v>0</v>
      </c>
      <c r="BBB37" s="990">
        <f t="shared" si="21"/>
        <v>0</v>
      </c>
      <c r="BBC37" s="990">
        <f t="shared" si="21"/>
        <v>0</v>
      </c>
      <c r="BBD37" s="990">
        <f t="shared" si="21"/>
        <v>0</v>
      </c>
      <c r="BBE37" s="990">
        <f t="shared" si="21"/>
        <v>0</v>
      </c>
      <c r="BBF37" s="990">
        <f t="shared" si="21"/>
        <v>0</v>
      </c>
      <c r="BBG37" s="990">
        <f t="shared" ref="BBG37:BDR37" si="22">SUM(BBG16:BBG32)-BBG33</f>
        <v>0</v>
      </c>
      <c r="BBH37" s="990">
        <f t="shared" si="22"/>
        <v>0</v>
      </c>
      <c r="BBI37" s="990">
        <f t="shared" si="22"/>
        <v>0</v>
      </c>
      <c r="BBJ37" s="990">
        <f t="shared" si="22"/>
        <v>0</v>
      </c>
      <c r="BBK37" s="990">
        <f t="shared" si="22"/>
        <v>0</v>
      </c>
      <c r="BBL37" s="990">
        <f t="shared" si="22"/>
        <v>0</v>
      </c>
      <c r="BBM37" s="990">
        <f t="shared" si="22"/>
        <v>0</v>
      </c>
      <c r="BBN37" s="990">
        <f t="shared" si="22"/>
        <v>0</v>
      </c>
      <c r="BBO37" s="990">
        <f t="shared" si="22"/>
        <v>0</v>
      </c>
      <c r="BBP37" s="990">
        <f t="shared" si="22"/>
        <v>0</v>
      </c>
      <c r="BBQ37" s="990">
        <f t="shared" si="22"/>
        <v>0</v>
      </c>
      <c r="BBR37" s="990">
        <f t="shared" si="22"/>
        <v>0</v>
      </c>
      <c r="BBS37" s="990">
        <f t="shared" si="22"/>
        <v>0</v>
      </c>
      <c r="BBT37" s="990">
        <f t="shared" si="22"/>
        <v>0</v>
      </c>
      <c r="BBU37" s="990">
        <f t="shared" si="22"/>
        <v>0</v>
      </c>
      <c r="BBV37" s="990">
        <f t="shared" si="22"/>
        <v>0</v>
      </c>
      <c r="BBW37" s="990">
        <f t="shared" si="22"/>
        <v>0</v>
      </c>
      <c r="BBX37" s="990">
        <f t="shared" si="22"/>
        <v>0</v>
      </c>
      <c r="BBY37" s="990">
        <f t="shared" si="22"/>
        <v>0</v>
      </c>
      <c r="BBZ37" s="990">
        <f t="shared" si="22"/>
        <v>0</v>
      </c>
      <c r="BCA37" s="990">
        <f t="shared" si="22"/>
        <v>0</v>
      </c>
      <c r="BCB37" s="990">
        <f t="shared" si="22"/>
        <v>0</v>
      </c>
      <c r="BCC37" s="990">
        <f t="shared" si="22"/>
        <v>0</v>
      </c>
      <c r="BCD37" s="990">
        <f t="shared" si="22"/>
        <v>0</v>
      </c>
      <c r="BCE37" s="990">
        <f t="shared" si="22"/>
        <v>0</v>
      </c>
      <c r="BCF37" s="990">
        <f t="shared" si="22"/>
        <v>0</v>
      </c>
      <c r="BCG37" s="990">
        <f t="shared" si="22"/>
        <v>0</v>
      </c>
      <c r="BCH37" s="990">
        <f t="shared" si="22"/>
        <v>0</v>
      </c>
      <c r="BCI37" s="990">
        <f t="shared" si="22"/>
        <v>0</v>
      </c>
      <c r="BCJ37" s="990">
        <f t="shared" si="22"/>
        <v>0</v>
      </c>
      <c r="BCK37" s="990">
        <f t="shared" si="22"/>
        <v>0</v>
      </c>
      <c r="BCL37" s="990">
        <f t="shared" si="22"/>
        <v>0</v>
      </c>
      <c r="BCM37" s="990">
        <f t="shared" si="22"/>
        <v>0</v>
      </c>
      <c r="BCN37" s="990">
        <f t="shared" si="22"/>
        <v>0</v>
      </c>
      <c r="BCO37" s="990">
        <f t="shared" si="22"/>
        <v>0</v>
      </c>
      <c r="BCP37" s="990">
        <f t="shared" si="22"/>
        <v>0</v>
      </c>
      <c r="BCQ37" s="990">
        <f t="shared" si="22"/>
        <v>0</v>
      </c>
      <c r="BCR37" s="990">
        <f t="shared" si="22"/>
        <v>0</v>
      </c>
      <c r="BCS37" s="990">
        <f t="shared" si="22"/>
        <v>0</v>
      </c>
      <c r="BCT37" s="990">
        <f t="shared" si="22"/>
        <v>0</v>
      </c>
      <c r="BCU37" s="990">
        <f t="shared" si="22"/>
        <v>0</v>
      </c>
      <c r="BCV37" s="990">
        <f t="shared" si="22"/>
        <v>0</v>
      </c>
      <c r="BCW37" s="990">
        <f t="shared" si="22"/>
        <v>0</v>
      </c>
      <c r="BCX37" s="990">
        <f t="shared" si="22"/>
        <v>0</v>
      </c>
      <c r="BCY37" s="990">
        <f t="shared" si="22"/>
        <v>0</v>
      </c>
      <c r="BCZ37" s="990">
        <f t="shared" si="22"/>
        <v>0</v>
      </c>
      <c r="BDA37" s="990">
        <f t="shared" si="22"/>
        <v>0</v>
      </c>
      <c r="BDB37" s="990">
        <f t="shared" si="22"/>
        <v>0</v>
      </c>
      <c r="BDC37" s="990">
        <f t="shared" si="22"/>
        <v>0</v>
      </c>
      <c r="BDD37" s="990">
        <f t="shared" si="22"/>
        <v>0</v>
      </c>
      <c r="BDE37" s="990">
        <f t="shared" si="22"/>
        <v>0</v>
      </c>
      <c r="BDF37" s="990">
        <f t="shared" si="22"/>
        <v>0</v>
      </c>
      <c r="BDG37" s="990">
        <f t="shared" si="22"/>
        <v>0</v>
      </c>
      <c r="BDH37" s="990">
        <f t="shared" si="22"/>
        <v>0</v>
      </c>
      <c r="BDI37" s="990">
        <f t="shared" si="22"/>
        <v>0</v>
      </c>
      <c r="BDJ37" s="990">
        <f t="shared" si="22"/>
        <v>0</v>
      </c>
      <c r="BDK37" s="990">
        <f t="shared" si="22"/>
        <v>0</v>
      </c>
      <c r="BDL37" s="990">
        <f t="shared" si="22"/>
        <v>0</v>
      </c>
      <c r="BDM37" s="990">
        <f t="shared" si="22"/>
        <v>0</v>
      </c>
      <c r="BDN37" s="990">
        <f t="shared" si="22"/>
        <v>0</v>
      </c>
      <c r="BDO37" s="990">
        <f t="shared" si="22"/>
        <v>0</v>
      </c>
      <c r="BDP37" s="990">
        <f t="shared" si="22"/>
        <v>0</v>
      </c>
      <c r="BDQ37" s="990">
        <f t="shared" si="22"/>
        <v>0</v>
      </c>
      <c r="BDR37" s="990">
        <f t="shared" si="22"/>
        <v>0</v>
      </c>
      <c r="BDS37" s="990">
        <f t="shared" ref="BDS37:BGD37" si="23">SUM(BDS16:BDS32)-BDS33</f>
        <v>0</v>
      </c>
      <c r="BDT37" s="990">
        <f t="shared" si="23"/>
        <v>0</v>
      </c>
      <c r="BDU37" s="990">
        <f t="shared" si="23"/>
        <v>0</v>
      </c>
      <c r="BDV37" s="990">
        <f t="shared" si="23"/>
        <v>0</v>
      </c>
      <c r="BDW37" s="990">
        <f t="shared" si="23"/>
        <v>0</v>
      </c>
      <c r="BDX37" s="990">
        <f t="shared" si="23"/>
        <v>0</v>
      </c>
      <c r="BDY37" s="990">
        <f t="shared" si="23"/>
        <v>0</v>
      </c>
      <c r="BDZ37" s="990">
        <f t="shared" si="23"/>
        <v>0</v>
      </c>
      <c r="BEA37" s="990">
        <f t="shared" si="23"/>
        <v>0</v>
      </c>
      <c r="BEB37" s="990">
        <f t="shared" si="23"/>
        <v>0</v>
      </c>
      <c r="BEC37" s="990">
        <f t="shared" si="23"/>
        <v>0</v>
      </c>
      <c r="BED37" s="990">
        <f t="shared" si="23"/>
        <v>0</v>
      </c>
      <c r="BEE37" s="990">
        <f t="shared" si="23"/>
        <v>0</v>
      </c>
      <c r="BEF37" s="990">
        <f t="shared" si="23"/>
        <v>0</v>
      </c>
      <c r="BEG37" s="990">
        <f t="shared" si="23"/>
        <v>0</v>
      </c>
      <c r="BEH37" s="990">
        <f t="shared" si="23"/>
        <v>0</v>
      </c>
      <c r="BEI37" s="990">
        <f t="shared" si="23"/>
        <v>0</v>
      </c>
      <c r="BEJ37" s="990">
        <f t="shared" si="23"/>
        <v>0</v>
      </c>
      <c r="BEK37" s="990">
        <f t="shared" si="23"/>
        <v>0</v>
      </c>
      <c r="BEL37" s="990">
        <f t="shared" si="23"/>
        <v>0</v>
      </c>
      <c r="BEM37" s="990">
        <f t="shared" si="23"/>
        <v>0</v>
      </c>
      <c r="BEN37" s="990">
        <f t="shared" si="23"/>
        <v>0</v>
      </c>
      <c r="BEO37" s="990">
        <f t="shared" si="23"/>
        <v>0</v>
      </c>
      <c r="BEP37" s="990">
        <f t="shared" si="23"/>
        <v>0</v>
      </c>
      <c r="BEQ37" s="990">
        <f t="shared" si="23"/>
        <v>0</v>
      </c>
      <c r="BER37" s="990">
        <f t="shared" si="23"/>
        <v>0</v>
      </c>
      <c r="BES37" s="990">
        <f t="shared" si="23"/>
        <v>0</v>
      </c>
      <c r="BET37" s="990">
        <f t="shared" si="23"/>
        <v>0</v>
      </c>
      <c r="BEU37" s="990">
        <f t="shared" si="23"/>
        <v>0</v>
      </c>
      <c r="BEV37" s="990">
        <f t="shared" si="23"/>
        <v>0</v>
      </c>
      <c r="BEW37" s="990">
        <f t="shared" si="23"/>
        <v>0</v>
      </c>
      <c r="BEX37" s="990">
        <f t="shared" si="23"/>
        <v>0</v>
      </c>
      <c r="BEY37" s="990">
        <f t="shared" si="23"/>
        <v>0</v>
      </c>
      <c r="BEZ37" s="990">
        <f t="shared" si="23"/>
        <v>0</v>
      </c>
      <c r="BFA37" s="990">
        <f t="shared" si="23"/>
        <v>0</v>
      </c>
      <c r="BFB37" s="990">
        <f t="shared" si="23"/>
        <v>0</v>
      </c>
      <c r="BFC37" s="990">
        <f t="shared" si="23"/>
        <v>0</v>
      </c>
      <c r="BFD37" s="990">
        <f t="shared" si="23"/>
        <v>0</v>
      </c>
      <c r="BFE37" s="990">
        <f t="shared" si="23"/>
        <v>0</v>
      </c>
      <c r="BFF37" s="990">
        <f t="shared" si="23"/>
        <v>0</v>
      </c>
      <c r="BFG37" s="990">
        <f t="shared" si="23"/>
        <v>0</v>
      </c>
      <c r="BFH37" s="990">
        <f t="shared" si="23"/>
        <v>0</v>
      </c>
      <c r="BFI37" s="990">
        <f t="shared" si="23"/>
        <v>0</v>
      </c>
      <c r="BFJ37" s="990">
        <f t="shared" si="23"/>
        <v>0</v>
      </c>
      <c r="BFK37" s="990">
        <f t="shared" si="23"/>
        <v>0</v>
      </c>
      <c r="BFL37" s="990">
        <f t="shared" si="23"/>
        <v>0</v>
      </c>
      <c r="BFM37" s="990">
        <f t="shared" si="23"/>
        <v>0</v>
      </c>
      <c r="BFN37" s="990">
        <f t="shared" si="23"/>
        <v>0</v>
      </c>
      <c r="BFO37" s="990">
        <f t="shared" si="23"/>
        <v>0</v>
      </c>
      <c r="BFP37" s="990">
        <f t="shared" si="23"/>
        <v>0</v>
      </c>
      <c r="BFQ37" s="990">
        <f t="shared" si="23"/>
        <v>0</v>
      </c>
      <c r="BFR37" s="990">
        <f t="shared" si="23"/>
        <v>0</v>
      </c>
      <c r="BFS37" s="990">
        <f t="shared" si="23"/>
        <v>0</v>
      </c>
      <c r="BFT37" s="990">
        <f t="shared" si="23"/>
        <v>0</v>
      </c>
      <c r="BFU37" s="990">
        <f t="shared" si="23"/>
        <v>0</v>
      </c>
      <c r="BFV37" s="990">
        <f t="shared" si="23"/>
        <v>0</v>
      </c>
      <c r="BFW37" s="990">
        <f t="shared" si="23"/>
        <v>0</v>
      </c>
      <c r="BFX37" s="990">
        <f t="shared" si="23"/>
        <v>0</v>
      </c>
      <c r="BFY37" s="990">
        <f t="shared" si="23"/>
        <v>0</v>
      </c>
      <c r="BFZ37" s="990">
        <f t="shared" si="23"/>
        <v>0</v>
      </c>
      <c r="BGA37" s="990">
        <f t="shared" si="23"/>
        <v>0</v>
      </c>
      <c r="BGB37" s="990">
        <f t="shared" si="23"/>
        <v>0</v>
      </c>
      <c r="BGC37" s="990">
        <f t="shared" si="23"/>
        <v>0</v>
      </c>
      <c r="BGD37" s="990">
        <f t="shared" si="23"/>
        <v>0</v>
      </c>
      <c r="BGE37" s="990">
        <f t="shared" ref="BGE37:BIP37" si="24">SUM(BGE16:BGE32)-BGE33</f>
        <v>0</v>
      </c>
      <c r="BGF37" s="990">
        <f t="shared" si="24"/>
        <v>0</v>
      </c>
      <c r="BGG37" s="990">
        <f t="shared" si="24"/>
        <v>0</v>
      </c>
      <c r="BGH37" s="990">
        <f t="shared" si="24"/>
        <v>0</v>
      </c>
      <c r="BGI37" s="990">
        <f t="shared" si="24"/>
        <v>0</v>
      </c>
      <c r="BGJ37" s="990">
        <f t="shared" si="24"/>
        <v>0</v>
      </c>
      <c r="BGK37" s="990">
        <f t="shared" si="24"/>
        <v>0</v>
      </c>
      <c r="BGL37" s="990">
        <f t="shared" si="24"/>
        <v>0</v>
      </c>
      <c r="BGM37" s="990">
        <f t="shared" si="24"/>
        <v>0</v>
      </c>
      <c r="BGN37" s="990">
        <f t="shared" si="24"/>
        <v>0</v>
      </c>
      <c r="BGO37" s="990">
        <f t="shared" si="24"/>
        <v>0</v>
      </c>
      <c r="BGP37" s="990">
        <f t="shared" si="24"/>
        <v>0</v>
      </c>
      <c r="BGQ37" s="990">
        <f t="shared" si="24"/>
        <v>0</v>
      </c>
      <c r="BGR37" s="990">
        <f t="shared" si="24"/>
        <v>0</v>
      </c>
      <c r="BGS37" s="990">
        <f t="shared" si="24"/>
        <v>0</v>
      </c>
      <c r="BGT37" s="990">
        <f t="shared" si="24"/>
        <v>0</v>
      </c>
      <c r="BGU37" s="990">
        <f t="shared" si="24"/>
        <v>0</v>
      </c>
      <c r="BGV37" s="990">
        <f t="shared" si="24"/>
        <v>0</v>
      </c>
      <c r="BGW37" s="990">
        <f t="shared" si="24"/>
        <v>0</v>
      </c>
      <c r="BGX37" s="990">
        <f t="shared" si="24"/>
        <v>0</v>
      </c>
      <c r="BGY37" s="990">
        <f t="shared" si="24"/>
        <v>0</v>
      </c>
      <c r="BGZ37" s="990">
        <f t="shared" si="24"/>
        <v>0</v>
      </c>
      <c r="BHA37" s="990">
        <f t="shared" si="24"/>
        <v>0</v>
      </c>
      <c r="BHB37" s="990">
        <f t="shared" si="24"/>
        <v>0</v>
      </c>
      <c r="BHC37" s="990">
        <f t="shared" si="24"/>
        <v>0</v>
      </c>
      <c r="BHD37" s="990">
        <f t="shared" si="24"/>
        <v>0</v>
      </c>
      <c r="BHE37" s="990">
        <f t="shared" si="24"/>
        <v>0</v>
      </c>
      <c r="BHF37" s="990">
        <f t="shared" si="24"/>
        <v>0</v>
      </c>
      <c r="BHG37" s="990">
        <f t="shared" si="24"/>
        <v>0</v>
      </c>
      <c r="BHH37" s="990">
        <f t="shared" si="24"/>
        <v>0</v>
      </c>
      <c r="BHI37" s="990">
        <f t="shared" si="24"/>
        <v>0</v>
      </c>
      <c r="BHJ37" s="990">
        <f t="shared" si="24"/>
        <v>0</v>
      </c>
      <c r="BHK37" s="990">
        <f t="shared" si="24"/>
        <v>0</v>
      </c>
      <c r="BHL37" s="990">
        <f t="shared" si="24"/>
        <v>0</v>
      </c>
      <c r="BHM37" s="990">
        <f t="shared" si="24"/>
        <v>0</v>
      </c>
      <c r="BHN37" s="990">
        <f t="shared" si="24"/>
        <v>0</v>
      </c>
      <c r="BHO37" s="990">
        <f t="shared" si="24"/>
        <v>0</v>
      </c>
      <c r="BHP37" s="990">
        <f t="shared" si="24"/>
        <v>0</v>
      </c>
      <c r="BHQ37" s="990">
        <f t="shared" si="24"/>
        <v>0</v>
      </c>
      <c r="BHR37" s="990">
        <f t="shared" si="24"/>
        <v>0</v>
      </c>
      <c r="BHS37" s="990">
        <f t="shared" si="24"/>
        <v>0</v>
      </c>
      <c r="BHT37" s="990">
        <f t="shared" si="24"/>
        <v>0</v>
      </c>
      <c r="BHU37" s="990">
        <f t="shared" si="24"/>
        <v>0</v>
      </c>
      <c r="BHV37" s="990">
        <f t="shared" si="24"/>
        <v>0</v>
      </c>
      <c r="BHW37" s="990">
        <f t="shared" si="24"/>
        <v>0</v>
      </c>
      <c r="BHX37" s="990">
        <f t="shared" si="24"/>
        <v>0</v>
      </c>
      <c r="BHY37" s="990">
        <f t="shared" si="24"/>
        <v>0</v>
      </c>
      <c r="BHZ37" s="990">
        <f t="shared" si="24"/>
        <v>0</v>
      </c>
      <c r="BIA37" s="990">
        <f t="shared" si="24"/>
        <v>0</v>
      </c>
      <c r="BIB37" s="990">
        <f t="shared" si="24"/>
        <v>0</v>
      </c>
      <c r="BIC37" s="990">
        <f t="shared" si="24"/>
        <v>0</v>
      </c>
      <c r="BID37" s="990">
        <f t="shared" si="24"/>
        <v>0</v>
      </c>
      <c r="BIE37" s="990">
        <f t="shared" si="24"/>
        <v>0</v>
      </c>
      <c r="BIF37" s="990">
        <f t="shared" si="24"/>
        <v>0</v>
      </c>
      <c r="BIG37" s="990">
        <f t="shared" si="24"/>
        <v>0</v>
      </c>
      <c r="BIH37" s="990">
        <f t="shared" si="24"/>
        <v>0</v>
      </c>
      <c r="BII37" s="990">
        <f t="shared" si="24"/>
        <v>0</v>
      </c>
      <c r="BIJ37" s="990">
        <f t="shared" si="24"/>
        <v>0</v>
      </c>
      <c r="BIK37" s="990">
        <f t="shared" si="24"/>
        <v>0</v>
      </c>
      <c r="BIL37" s="990">
        <f t="shared" si="24"/>
        <v>0</v>
      </c>
      <c r="BIM37" s="990">
        <f t="shared" si="24"/>
        <v>0</v>
      </c>
      <c r="BIN37" s="990">
        <f t="shared" si="24"/>
        <v>0</v>
      </c>
      <c r="BIO37" s="990">
        <f t="shared" si="24"/>
        <v>0</v>
      </c>
      <c r="BIP37" s="990">
        <f t="shared" si="24"/>
        <v>0</v>
      </c>
      <c r="BIQ37" s="990">
        <f t="shared" ref="BIQ37:BLB37" si="25">SUM(BIQ16:BIQ32)-BIQ33</f>
        <v>0</v>
      </c>
      <c r="BIR37" s="990">
        <f t="shared" si="25"/>
        <v>0</v>
      </c>
      <c r="BIS37" s="990">
        <f t="shared" si="25"/>
        <v>0</v>
      </c>
      <c r="BIT37" s="990">
        <f t="shared" si="25"/>
        <v>0</v>
      </c>
      <c r="BIU37" s="990">
        <f t="shared" si="25"/>
        <v>0</v>
      </c>
      <c r="BIV37" s="990">
        <f t="shared" si="25"/>
        <v>0</v>
      </c>
      <c r="BIW37" s="990">
        <f t="shared" si="25"/>
        <v>0</v>
      </c>
      <c r="BIX37" s="990">
        <f t="shared" si="25"/>
        <v>0</v>
      </c>
      <c r="BIY37" s="990">
        <f t="shared" si="25"/>
        <v>0</v>
      </c>
      <c r="BIZ37" s="990">
        <f t="shared" si="25"/>
        <v>0</v>
      </c>
      <c r="BJA37" s="990">
        <f t="shared" si="25"/>
        <v>0</v>
      </c>
      <c r="BJB37" s="990">
        <f t="shared" si="25"/>
        <v>0</v>
      </c>
      <c r="BJC37" s="990">
        <f t="shared" si="25"/>
        <v>0</v>
      </c>
      <c r="BJD37" s="990">
        <f t="shared" si="25"/>
        <v>0</v>
      </c>
      <c r="BJE37" s="990">
        <f t="shared" si="25"/>
        <v>0</v>
      </c>
      <c r="BJF37" s="990">
        <f t="shared" si="25"/>
        <v>0</v>
      </c>
      <c r="BJG37" s="990">
        <f t="shared" si="25"/>
        <v>0</v>
      </c>
      <c r="BJH37" s="990">
        <f t="shared" si="25"/>
        <v>0</v>
      </c>
      <c r="BJI37" s="990">
        <f t="shared" si="25"/>
        <v>0</v>
      </c>
      <c r="BJJ37" s="990">
        <f t="shared" si="25"/>
        <v>0</v>
      </c>
      <c r="BJK37" s="990">
        <f t="shared" si="25"/>
        <v>0</v>
      </c>
      <c r="BJL37" s="990">
        <f t="shared" si="25"/>
        <v>0</v>
      </c>
      <c r="BJM37" s="990">
        <f t="shared" si="25"/>
        <v>0</v>
      </c>
      <c r="BJN37" s="990">
        <f t="shared" si="25"/>
        <v>0</v>
      </c>
      <c r="BJO37" s="990">
        <f t="shared" si="25"/>
        <v>0</v>
      </c>
      <c r="BJP37" s="990">
        <f t="shared" si="25"/>
        <v>0</v>
      </c>
      <c r="BJQ37" s="990">
        <f t="shared" si="25"/>
        <v>0</v>
      </c>
      <c r="BJR37" s="990">
        <f t="shared" si="25"/>
        <v>0</v>
      </c>
      <c r="BJS37" s="990">
        <f t="shared" si="25"/>
        <v>0</v>
      </c>
      <c r="BJT37" s="990">
        <f t="shared" si="25"/>
        <v>0</v>
      </c>
      <c r="BJU37" s="990">
        <f t="shared" si="25"/>
        <v>0</v>
      </c>
      <c r="BJV37" s="990">
        <f t="shared" si="25"/>
        <v>0</v>
      </c>
      <c r="BJW37" s="990">
        <f t="shared" si="25"/>
        <v>0</v>
      </c>
      <c r="BJX37" s="990">
        <f t="shared" si="25"/>
        <v>0</v>
      </c>
      <c r="BJY37" s="990">
        <f t="shared" si="25"/>
        <v>0</v>
      </c>
      <c r="BJZ37" s="990">
        <f t="shared" si="25"/>
        <v>0</v>
      </c>
      <c r="BKA37" s="990">
        <f t="shared" si="25"/>
        <v>0</v>
      </c>
      <c r="BKB37" s="990">
        <f t="shared" si="25"/>
        <v>0</v>
      </c>
      <c r="BKC37" s="990">
        <f t="shared" si="25"/>
        <v>0</v>
      </c>
      <c r="BKD37" s="990">
        <f t="shared" si="25"/>
        <v>0</v>
      </c>
      <c r="BKE37" s="990">
        <f t="shared" si="25"/>
        <v>0</v>
      </c>
      <c r="BKF37" s="990">
        <f t="shared" si="25"/>
        <v>0</v>
      </c>
      <c r="BKG37" s="990">
        <f t="shared" si="25"/>
        <v>0</v>
      </c>
      <c r="BKH37" s="990">
        <f t="shared" si="25"/>
        <v>0</v>
      </c>
      <c r="BKI37" s="990">
        <f t="shared" si="25"/>
        <v>0</v>
      </c>
      <c r="BKJ37" s="990">
        <f t="shared" si="25"/>
        <v>0</v>
      </c>
      <c r="BKK37" s="990">
        <f t="shared" si="25"/>
        <v>0</v>
      </c>
      <c r="BKL37" s="990">
        <f t="shared" si="25"/>
        <v>0</v>
      </c>
      <c r="BKM37" s="990">
        <f t="shared" si="25"/>
        <v>0</v>
      </c>
      <c r="BKN37" s="990">
        <f t="shared" si="25"/>
        <v>0</v>
      </c>
      <c r="BKO37" s="990">
        <f t="shared" si="25"/>
        <v>0</v>
      </c>
      <c r="BKP37" s="990">
        <f t="shared" si="25"/>
        <v>0</v>
      </c>
      <c r="BKQ37" s="990">
        <f t="shared" si="25"/>
        <v>0</v>
      </c>
      <c r="BKR37" s="990">
        <f t="shared" si="25"/>
        <v>0</v>
      </c>
      <c r="BKS37" s="990">
        <f t="shared" si="25"/>
        <v>0</v>
      </c>
      <c r="BKT37" s="990">
        <f t="shared" si="25"/>
        <v>0</v>
      </c>
      <c r="BKU37" s="990">
        <f t="shared" si="25"/>
        <v>0</v>
      </c>
      <c r="BKV37" s="990">
        <f t="shared" si="25"/>
        <v>0</v>
      </c>
      <c r="BKW37" s="990">
        <f t="shared" si="25"/>
        <v>0</v>
      </c>
      <c r="BKX37" s="990">
        <f t="shared" si="25"/>
        <v>0</v>
      </c>
      <c r="BKY37" s="990">
        <f t="shared" si="25"/>
        <v>0</v>
      </c>
      <c r="BKZ37" s="990">
        <f t="shared" si="25"/>
        <v>0</v>
      </c>
      <c r="BLA37" s="990">
        <f t="shared" si="25"/>
        <v>0</v>
      </c>
      <c r="BLB37" s="990">
        <f t="shared" si="25"/>
        <v>0</v>
      </c>
      <c r="BLC37" s="990">
        <f t="shared" ref="BLC37:BNN37" si="26">SUM(BLC16:BLC32)-BLC33</f>
        <v>0</v>
      </c>
      <c r="BLD37" s="990">
        <f t="shared" si="26"/>
        <v>0</v>
      </c>
      <c r="BLE37" s="990">
        <f t="shared" si="26"/>
        <v>0</v>
      </c>
      <c r="BLF37" s="990">
        <f t="shared" si="26"/>
        <v>0</v>
      </c>
      <c r="BLG37" s="990">
        <f t="shared" si="26"/>
        <v>0</v>
      </c>
      <c r="BLH37" s="990">
        <f t="shared" si="26"/>
        <v>0</v>
      </c>
      <c r="BLI37" s="990">
        <f t="shared" si="26"/>
        <v>0</v>
      </c>
      <c r="BLJ37" s="990">
        <f t="shared" si="26"/>
        <v>0</v>
      </c>
      <c r="BLK37" s="990">
        <f t="shared" si="26"/>
        <v>0</v>
      </c>
      <c r="BLL37" s="990">
        <f t="shared" si="26"/>
        <v>0</v>
      </c>
      <c r="BLM37" s="990">
        <f t="shared" si="26"/>
        <v>0</v>
      </c>
      <c r="BLN37" s="990">
        <f t="shared" si="26"/>
        <v>0</v>
      </c>
      <c r="BLO37" s="990">
        <f t="shared" si="26"/>
        <v>0</v>
      </c>
      <c r="BLP37" s="990">
        <f t="shared" si="26"/>
        <v>0</v>
      </c>
      <c r="BLQ37" s="990">
        <f t="shared" si="26"/>
        <v>0</v>
      </c>
      <c r="BLR37" s="990">
        <f t="shared" si="26"/>
        <v>0</v>
      </c>
      <c r="BLS37" s="990">
        <f t="shared" si="26"/>
        <v>0</v>
      </c>
      <c r="BLT37" s="990">
        <f t="shared" si="26"/>
        <v>0</v>
      </c>
      <c r="BLU37" s="990">
        <f t="shared" si="26"/>
        <v>0</v>
      </c>
      <c r="BLV37" s="990">
        <f t="shared" si="26"/>
        <v>0</v>
      </c>
      <c r="BLW37" s="990">
        <f t="shared" si="26"/>
        <v>0</v>
      </c>
      <c r="BLX37" s="990">
        <f t="shared" si="26"/>
        <v>0</v>
      </c>
      <c r="BLY37" s="990">
        <f t="shared" si="26"/>
        <v>0</v>
      </c>
      <c r="BLZ37" s="990">
        <f t="shared" si="26"/>
        <v>0</v>
      </c>
      <c r="BMA37" s="990">
        <f t="shared" si="26"/>
        <v>0</v>
      </c>
      <c r="BMB37" s="990">
        <f t="shared" si="26"/>
        <v>0</v>
      </c>
      <c r="BMC37" s="990">
        <f t="shared" si="26"/>
        <v>0</v>
      </c>
      <c r="BMD37" s="990">
        <f t="shared" si="26"/>
        <v>0</v>
      </c>
      <c r="BME37" s="990">
        <f t="shared" si="26"/>
        <v>0</v>
      </c>
      <c r="BMF37" s="990">
        <f t="shared" si="26"/>
        <v>0</v>
      </c>
      <c r="BMG37" s="990">
        <f t="shared" si="26"/>
        <v>0</v>
      </c>
      <c r="BMH37" s="990">
        <f t="shared" si="26"/>
        <v>0</v>
      </c>
      <c r="BMI37" s="990">
        <f t="shared" si="26"/>
        <v>0</v>
      </c>
      <c r="BMJ37" s="990">
        <f t="shared" si="26"/>
        <v>0</v>
      </c>
      <c r="BMK37" s="990">
        <f t="shared" si="26"/>
        <v>0</v>
      </c>
      <c r="BML37" s="990">
        <f t="shared" si="26"/>
        <v>0</v>
      </c>
      <c r="BMM37" s="990">
        <f t="shared" si="26"/>
        <v>0</v>
      </c>
      <c r="BMN37" s="990">
        <f t="shared" si="26"/>
        <v>0</v>
      </c>
      <c r="BMO37" s="990">
        <f t="shared" si="26"/>
        <v>0</v>
      </c>
      <c r="BMP37" s="990">
        <f t="shared" si="26"/>
        <v>0</v>
      </c>
      <c r="BMQ37" s="990">
        <f t="shared" si="26"/>
        <v>0</v>
      </c>
      <c r="BMR37" s="990">
        <f t="shared" si="26"/>
        <v>0</v>
      </c>
      <c r="BMS37" s="990">
        <f t="shared" si="26"/>
        <v>0</v>
      </c>
      <c r="BMT37" s="990">
        <f t="shared" si="26"/>
        <v>0</v>
      </c>
      <c r="BMU37" s="990">
        <f t="shared" si="26"/>
        <v>0</v>
      </c>
      <c r="BMV37" s="990">
        <f t="shared" si="26"/>
        <v>0</v>
      </c>
      <c r="BMW37" s="990">
        <f t="shared" si="26"/>
        <v>0</v>
      </c>
      <c r="BMX37" s="990">
        <f t="shared" si="26"/>
        <v>0</v>
      </c>
      <c r="BMY37" s="990">
        <f t="shared" si="26"/>
        <v>0</v>
      </c>
      <c r="BMZ37" s="990">
        <f t="shared" si="26"/>
        <v>0</v>
      </c>
      <c r="BNA37" s="990">
        <f t="shared" si="26"/>
        <v>0</v>
      </c>
      <c r="BNB37" s="990">
        <f t="shared" si="26"/>
        <v>0</v>
      </c>
      <c r="BNC37" s="990">
        <f t="shared" si="26"/>
        <v>0</v>
      </c>
      <c r="BND37" s="990">
        <f t="shared" si="26"/>
        <v>0</v>
      </c>
      <c r="BNE37" s="990">
        <f t="shared" si="26"/>
        <v>0</v>
      </c>
      <c r="BNF37" s="990">
        <f t="shared" si="26"/>
        <v>0</v>
      </c>
      <c r="BNG37" s="990">
        <f t="shared" si="26"/>
        <v>0</v>
      </c>
      <c r="BNH37" s="990">
        <f t="shared" si="26"/>
        <v>0</v>
      </c>
      <c r="BNI37" s="990">
        <f t="shared" si="26"/>
        <v>0</v>
      </c>
      <c r="BNJ37" s="990">
        <f t="shared" si="26"/>
        <v>0</v>
      </c>
      <c r="BNK37" s="990">
        <f t="shared" si="26"/>
        <v>0</v>
      </c>
      <c r="BNL37" s="990">
        <f t="shared" si="26"/>
        <v>0</v>
      </c>
      <c r="BNM37" s="990">
        <f t="shared" si="26"/>
        <v>0</v>
      </c>
      <c r="BNN37" s="990">
        <f t="shared" si="26"/>
        <v>0</v>
      </c>
      <c r="BNO37" s="990">
        <f t="shared" ref="BNO37:BPZ37" si="27">SUM(BNO16:BNO32)-BNO33</f>
        <v>0</v>
      </c>
      <c r="BNP37" s="990">
        <f t="shared" si="27"/>
        <v>0</v>
      </c>
      <c r="BNQ37" s="990">
        <f t="shared" si="27"/>
        <v>0</v>
      </c>
      <c r="BNR37" s="990">
        <f t="shared" si="27"/>
        <v>0</v>
      </c>
      <c r="BNS37" s="990">
        <f t="shared" si="27"/>
        <v>0</v>
      </c>
      <c r="BNT37" s="990">
        <f t="shared" si="27"/>
        <v>0</v>
      </c>
      <c r="BNU37" s="990">
        <f t="shared" si="27"/>
        <v>0</v>
      </c>
      <c r="BNV37" s="990">
        <f t="shared" si="27"/>
        <v>0</v>
      </c>
      <c r="BNW37" s="990">
        <f t="shared" si="27"/>
        <v>0</v>
      </c>
      <c r="BNX37" s="990">
        <f t="shared" si="27"/>
        <v>0</v>
      </c>
      <c r="BNY37" s="990">
        <f t="shared" si="27"/>
        <v>0</v>
      </c>
      <c r="BNZ37" s="990">
        <f t="shared" si="27"/>
        <v>0</v>
      </c>
      <c r="BOA37" s="990">
        <f t="shared" si="27"/>
        <v>0</v>
      </c>
      <c r="BOB37" s="990">
        <f t="shared" si="27"/>
        <v>0</v>
      </c>
      <c r="BOC37" s="990">
        <f t="shared" si="27"/>
        <v>0</v>
      </c>
      <c r="BOD37" s="990">
        <f t="shared" si="27"/>
        <v>0</v>
      </c>
      <c r="BOE37" s="990">
        <f t="shared" si="27"/>
        <v>0</v>
      </c>
      <c r="BOF37" s="990">
        <f t="shared" si="27"/>
        <v>0</v>
      </c>
      <c r="BOG37" s="990">
        <f t="shared" si="27"/>
        <v>0</v>
      </c>
      <c r="BOH37" s="990">
        <f t="shared" si="27"/>
        <v>0</v>
      </c>
      <c r="BOI37" s="990">
        <f t="shared" si="27"/>
        <v>0</v>
      </c>
      <c r="BOJ37" s="990">
        <f t="shared" si="27"/>
        <v>0</v>
      </c>
      <c r="BOK37" s="990">
        <f t="shared" si="27"/>
        <v>0</v>
      </c>
      <c r="BOL37" s="990">
        <f t="shared" si="27"/>
        <v>0</v>
      </c>
      <c r="BOM37" s="990">
        <f t="shared" si="27"/>
        <v>0</v>
      </c>
      <c r="BON37" s="990">
        <f t="shared" si="27"/>
        <v>0</v>
      </c>
      <c r="BOO37" s="990">
        <f t="shared" si="27"/>
        <v>0</v>
      </c>
      <c r="BOP37" s="990">
        <f t="shared" si="27"/>
        <v>0</v>
      </c>
      <c r="BOQ37" s="990">
        <f t="shared" si="27"/>
        <v>0</v>
      </c>
      <c r="BOR37" s="990">
        <f t="shared" si="27"/>
        <v>0</v>
      </c>
      <c r="BOS37" s="990">
        <f t="shared" si="27"/>
        <v>0</v>
      </c>
      <c r="BOT37" s="990">
        <f t="shared" si="27"/>
        <v>0</v>
      </c>
      <c r="BOU37" s="990">
        <f t="shared" si="27"/>
        <v>0</v>
      </c>
      <c r="BOV37" s="990">
        <f t="shared" si="27"/>
        <v>0</v>
      </c>
      <c r="BOW37" s="990">
        <f t="shared" si="27"/>
        <v>0</v>
      </c>
      <c r="BOX37" s="990">
        <f t="shared" si="27"/>
        <v>0</v>
      </c>
      <c r="BOY37" s="990">
        <f t="shared" si="27"/>
        <v>0</v>
      </c>
      <c r="BOZ37" s="990">
        <f t="shared" si="27"/>
        <v>0</v>
      </c>
      <c r="BPA37" s="990">
        <f t="shared" si="27"/>
        <v>0</v>
      </c>
      <c r="BPB37" s="990">
        <f t="shared" si="27"/>
        <v>0</v>
      </c>
      <c r="BPC37" s="990">
        <f t="shared" si="27"/>
        <v>0</v>
      </c>
      <c r="BPD37" s="990">
        <f t="shared" si="27"/>
        <v>0</v>
      </c>
      <c r="BPE37" s="990">
        <f t="shared" si="27"/>
        <v>0</v>
      </c>
      <c r="BPF37" s="990">
        <f t="shared" si="27"/>
        <v>0</v>
      </c>
      <c r="BPG37" s="990">
        <f t="shared" si="27"/>
        <v>0</v>
      </c>
      <c r="BPH37" s="990">
        <f t="shared" si="27"/>
        <v>0</v>
      </c>
      <c r="BPI37" s="990">
        <f t="shared" si="27"/>
        <v>0</v>
      </c>
      <c r="BPJ37" s="990">
        <f t="shared" si="27"/>
        <v>0</v>
      </c>
      <c r="BPK37" s="990">
        <f t="shared" si="27"/>
        <v>0</v>
      </c>
      <c r="BPL37" s="990">
        <f t="shared" si="27"/>
        <v>0</v>
      </c>
      <c r="BPM37" s="990">
        <f t="shared" si="27"/>
        <v>0</v>
      </c>
      <c r="BPN37" s="990">
        <f t="shared" si="27"/>
        <v>0</v>
      </c>
      <c r="BPO37" s="990">
        <f t="shared" si="27"/>
        <v>0</v>
      </c>
      <c r="BPP37" s="990">
        <f t="shared" si="27"/>
        <v>0</v>
      </c>
      <c r="BPQ37" s="990">
        <f t="shared" si="27"/>
        <v>0</v>
      </c>
      <c r="BPR37" s="990">
        <f t="shared" si="27"/>
        <v>0</v>
      </c>
      <c r="BPS37" s="990">
        <f t="shared" si="27"/>
        <v>0</v>
      </c>
      <c r="BPT37" s="990">
        <f t="shared" si="27"/>
        <v>0</v>
      </c>
      <c r="BPU37" s="990">
        <f t="shared" si="27"/>
        <v>0</v>
      </c>
      <c r="BPV37" s="990">
        <f t="shared" si="27"/>
        <v>0</v>
      </c>
      <c r="BPW37" s="990">
        <f t="shared" si="27"/>
        <v>0</v>
      </c>
      <c r="BPX37" s="990">
        <f t="shared" si="27"/>
        <v>0</v>
      </c>
      <c r="BPY37" s="990">
        <f t="shared" si="27"/>
        <v>0</v>
      </c>
      <c r="BPZ37" s="990">
        <f t="shared" si="27"/>
        <v>0</v>
      </c>
      <c r="BQA37" s="990">
        <f t="shared" ref="BQA37:BSL37" si="28">SUM(BQA16:BQA32)-BQA33</f>
        <v>0</v>
      </c>
      <c r="BQB37" s="990">
        <f t="shared" si="28"/>
        <v>0</v>
      </c>
      <c r="BQC37" s="990">
        <f t="shared" si="28"/>
        <v>0</v>
      </c>
      <c r="BQD37" s="990">
        <f t="shared" si="28"/>
        <v>0</v>
      </c>
      <c r="BQE37" s="990">
        <f t="shared" si="28"/>
        <v>0</v>
      </c>
      <c r="BQF37" s="990">
        <f t="shared" si="28"/>
        <v>0</v>
      </c>
      <c r="BQG37" s="990">
        <f t="shared" si="28"/>
        <v>0</v>
      </c>
      <c r="BQH37" s="990">
        <f t="shared" si="28"/>
        <v>0</v>
      </c>
      <c r="BQI37" s="990">
        <f t="shared" si="28"/>
        <v>0</v>
      </c>
      <c r="BQJ37" s="990">
        <f t="shared" si="28"/>
        <v>0</v>
      </c>
      <c r="BQK37" s="990">
        <f t="shared" si="28"/>
        <v>0</v>
      </c>
      <c r="BQL37" s="990">
        <f t="shared" si="28"/>
        <v>0</v>
      </c>
      <c r="BQM37" s="990">
        <f t="shared" si="28"/>
        <v>0</v>
      </c>
      <c r="BQN37" s="990">
        <f t="shared" si="28"/>
        <v>0</v>
      </c>
      <c r="BQO37" s="990">
        <f t="shared" si="28"/>
        <v>0</v>
      </c>
      <c r="BQP37" s="990">
        <f t="shared" si="28"/>
        <v>0</v>
      </c>
      <c r="BQQ37" s="990">
        <f t="shared" si="28"/>
        <v>0</v>
      </c>
      <c r="BQR37" s="990">
        <f t="shared" si="28"/>
        <v>0</v>
      </c>
      <c r="BQS37" s="990">
        <f t="shared" si="28"/>
        <v>0</v>
      </c>
      <c r="BQT37" s="990">
        <f t="shared" si="28"/>
        <v>0</v>
      </c>
      <c r="BQU37" s="990">
        <f t="shared" si="28"/>
        <v>0</v>
      </c>
      <c r="BQV37" s="990">
        <f t="shared" si="28"/>
        <v>0</v>
      </c>
      <c r="BQW37" s="990">
        <f t="shared" si="28"/>
        <v>0</v>
      </c>
      <c r="BQX37" s="990">
        <f t="shared" si="28"/>
        <v>0</v>
      </c>
      <c r="BQY37" s="990">
        <f t="shared" si="28"/>
        <v>0</v>
      </c>
      <c r="BQZ37" s="990">
        <f t="shared" si="28"/>
        <v>0</v>
      </c>
      <c r="BRA37" s="990">
        <f t="shared" si="28"/>
        <v>0</v>
      </c>
      <c r="BRB37" s="990">
        <f t="shared" si="28"/>
        <v>0</v>
      </c>
      <c r="BRC37" s="990">
        <f t="shared" si="28"/>
        <v>0</v>
      </c>
      <c r="BRD37" s="990">
        <f t="shared" si="28"/>
        <v>0</v>
      </c>
      <c r="BRE37" s="990">
        <f t="shared" si="28"/>
        <v>0</v>
      </c>
      <c r="BRF37" s="990">
        <f t="shared" si="28"/>
        <v>0</v>
      </c>
      <c r="BRG37" s="990">
        <f t="shared" si="28"/>
        <v>0</v>
      </c>
      <c r="BRH37" s="990">
        <f t="shared" si="28"/>
        <v>0</v>
      </c>
      <c r="BRI37" s="990">
        <f t="shared" si="28"/>
        <v>0</v>
      </c>
      <c r="BRJ37" s="990">
        <f t="shared" si="28"/>
        <v>0</v>
      </c>
      <c r="BRK37" s="990">
        <f t="shared" si="28"/>
        <v>0</v>
      </c>
      <c r="BRL37" s="990">
        <f t="shared" si="28"/>
        <v>0</v>
      </c>
      <c r="BRM37" s="990">
        <f t="shared" si="28"/>
        <v>0</v>
      </c>
      <c r="BRN37" s="990">
        <f t="shared" si="28"/>
        <v>0</v>
      </c>
      <c r="BRO37" s="990">
        <f t="shared" si="28"/>
        <v>0</v>
      </c>
      <c r="BRP37" s="990">
        <f t="shared" si="28"/>
        <v>0</v>
      </c>
      <c r="BRQ37" s="990">
        <f t="shared" si="28"/>
        <v>0</v>
      </c>
      <c r="BRR37" s="990">
        <f t="shared" si="28"/>
        <v>0</v>
      </c>
      <c r="BRS37" s="990">
        <f t="shared" si="28"/>
        <v>0</v>
      </c>
      <c r="BRT37" s="990">
        <f t="shared" si="28"/>
        <v>0</v>
      </c>
      <c r="BRU37" s="990">
        <f t="shared" si="28"/>
        <v>0</v>
      </c>
      <c r="BRV37" s="990">
        <f t="shared" si="28"/>
        <v>0</v>
      </c>
      <c r="BRW37" s="990">
        <f t="shared" si="28"/>
        <v>0</v>
      </c>
      <c r="BRX37" s="990">
        <f t="shared" si="28"/>
        <v>0</v>
      </c>
      <c r="BRY37" s="990">
        <f t="shared" si="28"/>
        <v>0</v>
      </c>
      <c r="BRZ37" s="990">
        <f t="shared" si="28"/>
        <v>0</v>
      </c>
      <c r="BSA37" s="990">
        <f t="shared" si="28"/>
        <v>0</v>
      </c>
      <c r="BSB37" s="990">
        <f t="shared" si="28"/>
        <v>0</v>
      </c>
      <c r="BSC37" s="990">
        <f t="shared" si="28"/>
        <v>0</v>
      </c>
      <c r="BSD37" s="990">
        <f t="shared" si="28"/>
        <v>0</v>
      </c>
      <c r="BSE37" s="990">
        <f t="shared" si="28"/>
        <v>0</v>
      </c>
      <c r="BSF37" s="990">
        <f t="shared" si="28"/>
        <v>0</v>
      </c>
      <c r="BSG37" s="990">
        <f t="shared" si="28"/>
        <v>0</v>
      </c>
      <c r="BSH37" s="990">
        <f t="shared" si="28"/>
        <v>0</v>
      </c>
      <c r="BSI37" s="990">
        <f t="shared" si="28"/>
        <v>0</v>
      </c>
      <c r="BSJ37" s="990">
        <f t="shared" si="28"/>
        <v>0</v>
      </c>
      <c r="BSK37" s="990">
        <f t="shared" si="28"/>
        <v>0</v>
      </c>
      <c r="BSL37" s="990">
        <f t="shared" si="28"/>
        <v>0</v>
      </c>
      <c r="BSM37" s="990">
        <f t="shared" ref="BSM37:BUX37" si="29">SUM(BSM16:BSM32)-BSM33</f>
        <v>0</v>
      </c>
      <c r="BSN37" s="990">
        <f t="shared" si="29"/>
        <v>0</v>
      </c>
      <c r="BSO37" s="990">
        <f t="shared" si="29"/>
        <v>0</v>
      </c>
      <c r="BSP37" s="990">
        <f t="shared" si="29"/>
        <v>0</v>
      </c>
      <c r="BSQ37" s="990">
        <f t="shared" si="29"/>
        <v>0</v>
      </c>
      <c r="BSR37" s="990">
        <f t="shared" si="29"/>
        <v>0</v>
      </c>
      <c r="BSS37" s="990">
        <f t="shared" si="29"/>
        <v>0</v>
      </c>
      <c r="BST37" s="990">
        <f t="shared" si="29"/>
        <v>0</v>
      </c>
      <c r="BSU37" s="990">
        <f t="shared" si="29"/>
        <v>0</v>
      </c>
      <c r="BSV37" s="990">
        <f t="shared" si="29"/>
        <v>0</v>
      </c>
      <c r="BSW37" s="990">
        <f t="shared" si="29"/>
        <v>0</v>
      </c>
      <c r="BSX37" s="990">
        <f t="shared" si="29"/>
        <v>0</v>
      </c>
      <c r="BSY37" s="990">
        <f t="shared" si="29"/>
        <v>0</v>
      </c>
      <c r="BSZ37" s="990">
        <f t="shared" si="29"/>
        <v>0</v>
      </c>
      <c r="BTA37" s="990">
        <f t="shared" si="29"/>
        <v>0</v>
      </c>
      <c r="BTB37" s="990">
        <f t="shared" si="29"/>
        <v>0</v>
      </c>
      <c r="BTC37" s="990">
        <f t="shared" si="29"/>
        <v>0</v>
      </c>
      <c r="BTD37" s="990">
        <f t="shared" si="29"/>
        <v>0</v>
      </c>
      <c r="BTE37" s="990">
        <f t="shared" si="29"/>
        <v>0</v>
      </c>
      <c r="BTF37" s="990">
        <f t="shared" si="29"/>
        <v>0</v>
      </c>
      <c r="BTG37" s="990">
        <f t="shared" si="29"/>
        <v>0</v>
      </c>
      <c r="BTH37" s="990">
        <f t="shared" si="29"/>
        <v>0</v>
      </c>
      <c r="BTI37" s="990">
        <f t="shared" si="29"/>
        <v>0</v>
      </c>
      <c r="BTJ37" s="990">
        <f t="shared" si="29"/>
        <v>0</v>
      </c>
      <c r="BTK37" s="990">
        <f t="shared" si="29"/>
        <v>0</v>
      </c>
      <c r="BTL37" s="990">
        <f t="shared" si="29"/>
        <v>0</v>
      </c>
      <c r="BTM37" s="990">
        <f t="shared" si="29"/>
        <v>0</v>
      </c>
      <c r="BTN37" s="990">
        <f t="shared" si="29"/>
        <v>0</v>
      </c>
      <c r="BTO37" s="990">
        <f t="shared" si="29"/>
        <v>0</v>
      </c>
      <c r="BTP37" s="990">
        <f t="shared" si="29"/>
        <v>0</v>
      </c>
      <c r="BTQ37" s="990">
        <f t="shared" si="29"/>
        <v>0</v>
      </c>
      <c r="BTR37" s="990">
        <f t="shared" si="29"/>
        <v>0</v>
      </c>
      <c r="BTS37" s="990">
        <f t="shared" si="29"/>
        <v>0</v>
      </c>
      <c r="BTT37" s="990">
        <f t="shared" si="29"/>
        <v>0</v>
      </c>
      <c r="BTU37" s="990">
        <f t="shared" si="29"/>
        <v>0</v>
      </c>
      <c r="BTV37" s="990">
        <f t="shared" si="29"/>
        <v>0</v>
      </c>
      <c r="BTW37" s="990">
        <f t="shared" si="29"/>
        <v>0</v>
      </c>
      <c r="BTX37" s="990">
        <f t="shared" si="29"/>
        <v>0</v>
      </c>
      <c r="BTY37" s="990">
        <f t="shared" si="29"/>
        <v>0</v>
      </c>
      <c r="BTZ37" s="990">
        <f t="shared" si="29"/>
        <v>0</v>
      </c>
      <c r="BUA37" s="990">
        <f t="shared" si="29"/>
        <v>0</v>
      </c>
      <c r="BUB37" s="990">
        <f t="shared" si="29"/>
        <v>0</v>
      </c>
      <c r="BUC37" s="990">
        <f t="shared" si="29"/>
        <v>0</v>
      </c>
      <c r="BUD37" s="990">
        <f t="shared" si="29"/>
        <v>0</v>
      </c>
      <c r="BUE37" s="990">
        <f t="shared" si="29"/>
        <v>0</v>
      </c>
      <c r="BUF37" s="990">
        <f t="shared" si="29"/>
        <v>0</v>
      </c>
      <c r="BUG37" s="990">
        <f t="shared" si="29"/>
        <v>0</v>
      </c>
      <c r="BUH37" s="990">
        <f t="shared" si="29"/>
        <v>0</v>
      </c>
      <c r="BUI37" s="990">
        <f t="shared" si="29"/>
        <v>0</v>
      </c>
      <c r="BUJ37" s="990">
        <f t="shared" si="29"/>
        <v>0</v>
      </c>
      <c r="BUK37" s="990">
        <f t="shared" si="29"/>
        <v>0</v>
      </c>
      <c r="BUL37" s="990">
        <f t="shared" si="29"/>
        <v>0</v>
      </c>
      <c r="BUM37" s="990">
        <f t="shared" si="29"/>
        <v>0</v>
      </c>
      <c r="BUN37" s="990">
        <f t="shared" si="29"/>
        <v>0</v>
      </c>
      <c r="BUO37" s="990">
        <f t="shared" si="29"/>
        <v>0</v>
      </c>
      <c r="BUP37" s="990">
        <f t="shared" si="29"/>
        <v>0</v>
      </c>
      <c r="BUQ37" s="990">
        <f t="shared" si="29"/>
        <v>0</v>
      </c>
      <c r="BUR37" s="990">
        <f t="shared" si="29"/>
        <v>0</v>
      </c>
      <c r="BUS37" s="990">
        <f t="shared" si="29"/>
        <v>0</v>
      </c>
      <c r="BUT37" s="990">
        <f t="shared" si="29"/>
        <v>0</v>
      </c>
      <c r="BUU37" s="990">
        <f t="shared" si="29"/>
        <v>0</v>
      </c>
      <c r="BUV37" s="990">
        <f t="shared" si="29"/>
        <v>0</v>
      </c>
      <c r="BUW37" s="990">
        <f t="shared" si="29"/>
        <v>0</v>
      </c>
      <c r="BUX37" s="990">
        <f t="shared" si="29"/>
        <v>0</v>
      </c>
      <c r="BUY37" s="990">
        <f t="shared" ref="BUY37:BXJ37" si="30">SUM(BUY16:BUY32)-BUY33</f>
        <v>0</v>
      </c>
      <c r="BUZ37" s="990">
        <f t="shared" si="30"/>
        <v>0</v>
      </c>
      <c r="BVA37" s="990">
        <f t="shared" si="30"/>
        <v>0</v>
      </c>
      <c r="BVB37" s="990">
        <f t="shared" si="30"/>
        <v>0</v>
      </c>
      <c r="BVC37" s="990">
        <f t="shared" si="30"/>
        <v>0</v>
      </c>
      <c r="BVD37" s="990">
        <f t="shared" si="30"/>
        <v>0</v>
      </c>
      <c r="BVE37" s="990">
        <f t="shared" si="30"/>
        <v>0</v>
      </c>
      <c r="BVF37" s="990">
        <f t="shared" si="30"/>
        <v>0</v>
      </c>
      <c r="BVG37" s="990">
        <f t="shared" si="30"/>
        <v>0</v>
      </c>
      <c r="BVH37" s="990">
        <f t="shared" si="30"/>
        <v>0</v>
      </c>
      <c r="BVI37" s="990">
        <f t="shared" si="30"/>
        <v>0</v>
      </c>
      <c r="BVJ37" s="990">
        <f t="shared" si="30"/>
        <v>0</v>
      </c>
      <c r="BVK37" s="990">
        <f t="shared" si="30"/>
        <v>0</v>
      </c>
      <c r="BVL37" s="990">
        <f t="shared" si="30"/>
        <v>0</v>
      </c>
      <c r="BVM37" s="990">
        <f t="shared" si="30"/>
        <v>0</v>
      </c>
      <c r="BVN37" s="990">
        <f t="shared" si="30"/>
        <v>0</v>
      </c>
      <c r="BVO37" s="990">
        <f t="shared" si="30"/>
        <v>0</v>
      </c>
      <c r="BVP37" s="990">
        <f t="shared" si="30"/>
        <v>0</v>
      </c>
      <c r="BVQ37" s="990">
        <f t="shared" si="30"/>
        <v>0</v>
      </c>
      <c r="BVR37" s="990">
        <f t="shared" si="30"/>
        <v>0</v>
      </c>
      <c r="BVS37" s="990">
        <f t="shared" si="30"/>
        <v>0</v>
      </c>
      <c r="BVT37" s="990">
        <f t="shared" si="30"/>
        <v>0</v>
      </c>
      <c r="BVU37" s="990">
        <f t="shared" si="30"/>
        <v>0</v>
      </c>
      <c r="BVV37" s="990">
        <f t="shared" si="30"/>
        <v>0</v>
      </c>
      <c r="BVW37" s="990">
        <f t="shared" si="30"/>
        <v>0</v>
      </c>
      <c r="BVX37" s="990">
        <f t="shared" si="30"/>
        <v>0</v>
      </c>
      <c r="BVY37" s="990">
        <f t="shared" si="30"/>
        <v>0</v>
      </c>
      <c r="BVZ37" s="990">
        <f t="shared" si="30"/>
        <v>0</v>
      </c>
      <c r="BWA37" s="990">
        <f t="shared" si="30"/>
        <v>0</v>
      </c>
      <c r="BWB37" s="990">
        <f t="shared" si="30"/>
        <v>0</v>
      </c>
      <c r="BWC37" s="990">
        <f t="shared" si="30"/>
        <v>0</v>
      </c>
      <c r="BWD37" s="990">
        <f t="shared" si="30"/>
        <v>0</v>
      </c>
      <c r="BWE37" s="990">
        <f t="shared" si="30"/>
        <v>0</v>
      </c>
      <c r="BWF37" s="990">
        <f t="shared" si="30"/>
        <v>0</v>
      </c>
      <c r="BWG37" s="990">
        <f t="shared" si="30"/>
        <v>0</v>
      </c>
      <c r="BWH37" s="990">
        <f t="shared" si="30"/>
        <v>0</v>
      </c>
      <c r="BWI37" s="990">
        <f t="shared" si="30"/>
        <v>0</v>
      </c>
      <c r="BWJ37" s="990">
        <f t="shared" si="30"/>
        <v>0</v>
      </c>
      <c r="BWK37" s="990">
        <f t="shared" si="30"/>
        <v>0</v>
      </c>
      <c r="BWL37" s="990">
        <f t="shared" si="30"/>
        <v>0</v>
      </c>
      <c r="BWM37" s="990">
        <f t="shared" si="30"/>
        <v>0</v>
      </c>
      <c r="BWN37" s="990">
        <f t="shared" si="30"/>
        <v>0</v>
      </c>
      <c r="BWO37" s="990">
        <f t="shared" si="30"/>
        <v>0</v>
      </c>
      <c r="BWP37" s="990">
        <f t="shared" si="30"/>
        <v>0</v>
      </c>
      <c r="BWQ37" s="990">
        <f t="shared" si="30"/>
        <v>0</v>
      </c>
      <c r="BWR37" s="990">
        <f t="shared" si="30"/>
        <v>0</v>
      </c>
      <c r="BWS37" s="990">
        <f t="shared" si="30"/>
        <v>0</v>
      </c>
      <c r="BWT37" s="990">
        <f t="shared" si="30"/>
        <v>0</v>
      </c>
      <c r="BWU37" s="990">
        <f t="shared" si="30"/>
        <v>0</v>
      </c>
      <c r="BWV37" s="990">
        <f t="shared" si="30"/>
        <v>0</v>
      </c>
      <c r="BWW37" s="990">
        <f t="shared" si="30"/>
        <v>0</v>
      </c>
      <c r="BWX37" s="990">
        <f t="shared" si="30"/>
        <v>0</v>
      </c>
      <c r="BWY37" s="990">
        <f t="shared" si="30"/>
        <v>0</v>
      </c>
      <c r="BWZ37" s="990">
        <f t="shared" si="30"/>
        <v>0</v>
      </c>
      <c r="BXA37" s="990">
        <f t="shared" si="30"/>
        <v>0</v>
      </c>
      <c r="BXB37" s="990">
        <f t="shared" si="30"/>
        <v>0</v>
      </c>
      <c r="BXC37" s="990">
        <f t="shared" si="30"/>
        <v>0</v>
      </c>
      <c r="BXD37" s="990">
        <f t="shared" si="30"/>
        <v>0</v>
      </c>
      <c r="BXE37" s="990">
        <f t="shared" si="30"/>
        <v>0</v>
      </c>
      <c r="BXF37" s="990">
        <f t="shared" si="30"/>
        <v>0</v>
      </c>
      <c r="BXG37" s="990">
        <f t="shared" si="30"/>
        <v>0</v>
      </c>
      <c r="BXH37" s="990">
        <f t="shared" si="30"/>
        <v>0</v>
      </c>
      <c r="BXI37" s="990">
        <f t="shared" si="30"/>
        <v>0</v>
      </c>
      <c r="BXJ37" s="990">
        <f t="shared" si="30"/>
        <v>0</v>
      </c>
      <c r="BXK37" s="990">
        <f t="shared" ref="BXK37:BZV37" si="31">SUM(BXK16:BXK32)-BXK33</f>
        <v>0</v>
      </c>
      <c r="BXL37" s="990">
        <f t="shared" si="31"/>
        <v>0</v>
      </c>
      <c r="BXM37" s="990">
        <f t="shared" si="31"/>
        <v>0</v>
      </c>
      <c r="BXN37" s="990">
        <f t="shared" si="31"/>
        <v>0</v>
      </c>
      <c r="BXO37" s="990">
        <f t="shared" si="31"/>
        <v>0</v>
      </c>
      <c r="BXP37" s="990">
        <f t="shared" si="31"/>
        <v>0</v>
      </c>
      <c r="BXQ37" s="990">
        <f t="shared" si="31"/>
        <v>0</v>
      </c>
      <c r="BXR37" s="990">
        <f t="shared" si="31"/>
        <v>0</v>
      </c>
      <c r="BXS37" s="990">
        <f t="shared" si="31"/>
        <v>0</v>
      </c>
      <c r="BXT37" s="990">
        <f t="shared" si="31"/>
        <v>0</v>
      </c>
      <c r="BXU37" s="990">
        <f t="shared" si="31"/>
        <v>0</v>
      </c>
      <c r="BXV37" s="990">
        <f t="shared" si="31"/>
        <v>0</v>
      </c>
      <c r="BXW37" s="990">
        <f t="shared" si="31"/>
        <v>0</v>
      </c>
      <c r="BXX37" s="990">
        <f t="shared" si="31"/>
        <v>0</v>
      </c>
      <c r="BXY37" s="990">
        <f t="shared" si="31"/>
        <v>0</v>
      </c>
      <c r="BXZ37" s="990">
        <f t="shared" si="31"/>
        <v>0</v>
      </c>
      <c r="BYA37" s="990">
        <f t="shared" si="31"/>
        <v>0</v>
      </c>
      <c r="BYB37" s="990">
        <f t="shared" si="31"/>
        <v>0</v>
      </c>
      <c r="BYC37" s="990">
        <f t="shared" si="31"/>
        <v>0</v>
      </c>
      <c r="BYD37" s="990">
        <f t="shared" si="31"/>
        <v>0</v>
      </c>
      <c r="BYE37" s="990">
        <f t="shared" si="31"/>
        <v>0</v>
      </c>
      <c r="BYF37" s="990">
        <f t="shared" si="31"/>
        <v>0</v>
      </c>
      <c r="BYG37" s="990">
        <f t="shared" si="31"/>
        <v>0</v>
      </c>
      <c r="BYH37" s="990">
        <f t="shared" si="31"/>
        <v>0</v>
      </c>
      <c r="BYI37" s="990">
        <f t="shared" si="31"/>
        <v>0</v>
      </c>
      <c r="BYJ37" s="990">
        <f t="shared" si="31"/>
        <v>0</v>
      </c>
      <c r="BYK37" s="990">
        <f t="shared" si="31"/>
        <v>0</v>
      </c>
      <c r="BYL37" s="990">
        <f t="shared" si="31"/>
        <v>0</v>
      </c>
      <c r="BYM37" s="990">
        <f t="shared" si="31"/>
        <v>0</v>
      </c>
      <c r="BYN37" s="990">
        <f t="shared" si="31"/>
        <v>0</v>
      </c>
      <c r="BYO37" s="990">
        <f t="shared" si="31"/>
        <v>0</v>
      </c>
      <c r="BYP37" s="990">
        <f t="shared" si="31"/>
        <v>0</v>
      </c>
      <c r="BYQ37" s="990">
        <f t="shared" si="31"/>
        <v>0</v>
      </c>
      <c r="BYR37" s="990">
        <f t="shared" si="31"/>
        <v>0</v>
      </c>
      <c r="BYS37" s="990">
        <f t="shared" si="31"/>
        <v>0</v>
      </c>
      <c r="BYT37" s="990">
        <f t="shared" si="31"/>
        <v>0</v>
      </c>
      <c r="BYU37" s="990">
        <f t="shared" si="31"/>
        <v>0</v>
      </c>
      <c r="BYV37" s="990">
        <f t="shared" si="31"/>
        <v>0</v>
      </c>
      <c r="BYW37" s="990">
        <f t="shared" si="31"/>
        <v>0</v>
      </c>
      <c r="BYX37" s="990">
        <f t="shared" si="31"/>
        <v>0</v>
      </c>
      <c r="BYY37" s="990">
        <f t="shared" si="31"/>
        <v>0</v>
      </c>
      <c r="BYZ37" s="990">
        <f t="shared" si="31"/>
        <v>0</v>
      </c>
      <c r="BZA37" s="990">
        <f t="shared" si="31"/>
        <v>0</v>
      </c>
      <c r="BZB37" s="990">
        <f t="shared" si="31"/>
        <v>0</v>
      </c>
      <c r="BZC37" s="990">
        <f t="shared" si="31"/>
        <v>0</v>
      </c>
      <c r="BZD37" s="990">
        <f t="shared" si="31"/>
        <v>0</v>
      </c>
      <c r="BZE37" s="990">
        <f t="shared" si="31"/>
        <v>0</v>
      </c>
      <c r="BZF37" s="990">
        <f t="shared" si="31"/>
        <v>0</v>
      </c>
      <c r="BZG37" s="990">
        <f t="shared" si="31"/>
        <v>0</v>
      </c>
      <c r="BZH37" s="990">
        <f t="shared" si="31"/>
        <v>0</v>
      </c>
      <c r="BZI37" s="990">
        <f t="shared" si="31"/>
        <v>0</v>
      </c>
      <c r="BZJ37" s="990">
        <f t="shared" si="31"/>
        <v>0</v>
      </c>
      <c r="BZK37" s="990">
        <f t="shared" si="31"/>
        <v>0</v>
      </c>
      <c r="BZL37" s="990">
        <f t="shared" si="31"/>
        <v>0</v>
      </c>
      <c r="BZM37" s="990">
        <f t="shared" si="31"/>
        <v>0</v>
      </c>
      <c r="BZN37" s="990">
        <f t="shared" si="31"/>
        <v>0</v>
      </c>
      <c r="BZO37" s="990">
        <f t="shared" si="31"/>
        <v>0</v>
      </c>
      <c r="BZP37" s="990">
        <f t="shared" si="31"/>
        <v>0</v>
      </c>
      <c r="BZQ37" s="990">
        <f t="shared" si="31"/>
        <v>0</v>
      </c>
      <c r="BZR37" s="990">
        <f t="shared" si="31"/>
        <v>0</v>
      </c>
      <c r="BZS37" s="990">
        <f t="shared" si="31"/>
        <v>0</v>
      </c>
      <c r="BZT37" s="990">
        <f t="shared" si="31"/>
        <v>0</v>
      </c>
      <c r="BZU37" s="990">
        <f t="shared" si="31"/>
        <v>0</v>
      </c>
      <c r="BZV37" s="990">
        <f t="shared" si="31"/>
        <v>0</v>
      </c>
      <c r="BZW37" s="990">
        <f t="shared" ref="BZW37:CCH37" si="32">SUM(BZW16:BZW32)-BZW33</f>
        <v>0</v>
      </c>
      <c r="BZX37" s="990">
        <f t="shared" si="32"/>
        <v>0</v>
      </c>
      <c r="BZY37" s="990">
        <f t="shared" si="32"/>
        <v>0</v>
      </c>
      <c r="BZZ37" s="990">
        <f t="shared" si="32"/>
        <v>0</v>
      </c>
      <c r="CAA37" s="990">
        <f t="shared" si="32"/>
        <v>0</v>
      </c>
      <c r="CAB37" s="990">
        <f t="shared" si="32"/>
        <v>0</v>
      </c>
      <c r="CAC37" s="990">
        <f t="shared" si="32"/>
        <v>0</v>
      </c>
      <c r="CAD37" s="990">
        <f t="shared" si="32"/>
        <v>0</v>
      </c>
      <c r="CAE37" s="990">
        <f t="shared" si="32"/>
        <v>0</v>
      </c>
      <c r="CAF37" s="990">
        <f t="shared" si="32"/>
        <v>0</v>
      </c>
      <c r="CAG37" s="990">
        <f t="shared" si="32"/>
        <v>0</v>
      </c>
      <c r="CAH37" s="990">
        <f t="shared" si="32"/>
        <v>0</v>
      </c>
      <c r="CAI37" s="990">
        <f t="shared" si="32"/>
        <v>0</v>
      </c>
      <c r="CAJ37" s="990">
        <f t="shared" si="32"/>
        <v>0</v>
      </c>
      <c r="CAK37" s="990">
        <f t="shared" si="32"/>
        <v>0</v>
      </c>
      <c r="CAL37" s="990">
        <f t="shared" si="32"/>
        <v>0</v>
      </c>
      <c r="CAM37" s="990">
        <f t="shared" si="32"/>
        <v>0</v>
      </c>
      <c r="CAN37" s="990">
        <f t="shared" si="32"/>
        <v>0</v>
      </c>
      <c r="CAO37" s="990">
        <f t="shared" si="32"/>
        <v>0</v>
      </c>
      <c r="CAP37" s="990">
        <f t="shared" si="32"/>
        <v>0</v>
      </c>
      <c r="CAQ37" s="990">
        <f t="shared" si="32"/>
        <v>0</v>
      </c>
      <c r="CAR37" s="990">
        <f t="shared" si="32"/>
        <v>0</v>
      </c>
      <c r="CAS37" s="990">
        <f t="shared" si="32"/>
        <v>0</v>
      </c>
      <c r="CAT37" s="990">
        <f t="shared" si="32"/>
        <v>0</v>
      </c>
      <c r="CAU37" s="990">
        <f t="shared" si="32"/>
        <v>0</v>
      </c>
      <c r="CAV37" s="990">
        <f t="shared" si="32"/>
        <v>0</v>
      </c>
      <c r="CAW37" s="990">
        <f t="shared" si="32"/>
        <v>0</v>
      </c>
      <c r="CAX37" s="990">
        <f t="shared" si="32"/>
        <v>0</v>
      </c>
      <c r="CAY37" s="990">
        <f t="shared" si="32"/>
        <v>0</v>
      </c>
      <c r="CAZ37" s="990">
        <f t="shared" si="32"/>
        <v>0</v>
      </c>
      <c r="CBA37" s="990">
        <f t="shared" si="32"/>
        <v>0</v>
      </c>
      <c r="CBB37" s="990">
        <f t="shared" si="32"/>
        <v>0</v>
      </c>
      <c r="CBC37" s="990">
        <f t="shared" si="32"/>
        <v>0</v>
      </c>
      <c r="CBD37" s="990">
        <f t="shared" si="32"/>
        <v>0</v>
      </c>
      <c r="CBE37" s="990">
        <f t="shared" si="32"/>
        <v>0</v>
      </c>
      <c r="CBF37" s="990">
        <f t="shared" si="32"/>
        <v>0</v>
      </c>
      <c r="CBG37" s="990">
        <f t="shared" si="32"/>
        <v>0</v>
      </c>
      <c r="CBH37" s="990">
        <f t="shared" si="32"/>
        <v>0</v>
      </c>
      <c r="CBI37" s="990">
        <f t="shared" si="32"/>
        <v>0</v>
      </c>
      <c r="CBJ37" s="990">
        <f t="shared" si="32"/>
        <v>0</v>
      </c>
      <c r="CBK37" s="990">
        <f t="shared" si="32"/>
        <v>0</v>
      </c>
      <c r="CBL37" s="990">
        <f t="shared" si="32"/>
        <v>0</v>
      </c>
      <c r="CBM37" s="990">
        <f t="shared" si="32"/>
        <v>0</v>
      </c>
      <c r="CBN37" s="990">
        <f t="shared" si="32"/>
        <v>0</v>
      </c>
      <c r="CBO37" s="990">
        <f t="shared" si="32"/>
        <v>0</v>
      </c>
      <c r="CBP37" s="990">
        <f t="shared" si="32"/>
        <v>0</v>
      </c>
      <c r="CBQ37" s="990">
        <f t="shared" si="32"/>
        <v>0</v>
      </c>
      <c r="CBR37" s="990">
        <f t="shared" si="32"/>
        <v>0</v>
      </c>
      <c r="CBS37" s="990">
        <f t="shared" si="32"/>
        <v>0</v>
      </c>
      <c r="CBT37" s="990">
        <f t="shared" si="32"/>
        <v>0</v>
      </c>
      <c r="CBU37" s="990">
        <f t="shared" si="32"/>
        <v>0</v>
      </c>
      <c r="CBV37" s="990">
        <f t="shared" si="32"/>
        <v>0</v>
      </c>
      <c r="CBW37" s="990">
        <f t="shared" si="32"/>
        <v>0</v>
      </c>
      <c r="CBX37" s="990">
        <f t="shared" si="32"/>
        <v>0</v>
      </c>
      <c r="CBY37" s="990">
        <f t="shared" si="32"/>
        <v>0</v>
      </c>
      <c r="CBZ37" s="990">
        <f t="shared" si="32"/>
        <v>0</v>
      </c>
      <c r="CCA37" s="990">
        <f t="shared" si="32"/>
        <v>0</v>
      </c>
      <c r="CCB37" s="990">
        <f t="shared" si="32"/>
        <v>0</v>
      </c>
      <c r="CCC37" s="990">
        <f t="shared" si="32"/>
        <v>0</v>
      </c>
      <c r="CCD37" s="990">
        <f t="shared" si="32"/>
        <v>0</v>
      </c>
      <c r="CCE37" s="990">
        <f t="shared" si="32"/>
        <v>0</v>
      </c>
      <c r="CCF37" s="990">
        <f t="shared" si="32"/>
        <v>0</v>
      </c>
      <c r="CCG37" s="990">
        <f t="shared" si="32"/>
        <v>0</v>
      </c>
      <c r="CCH37" s="990">
        <f t="shared" si="32"/>
        <v>0</v>
      </c>
      <c r="CCI37" s="990">
        <f t="shared" ref="CCI37:CET37" si="33">SUM(CCI16:CCI32)-CCI33</f>
        <v>0</v>
      </c>
      <c r="CCJ37" s="990">
        <f t="shared" si="33"/>
        <v>0</v>
      </c>
      <c r="CCK37" s="990">
        <f t="shared" si="33"/>
        <v>0</v>
      </c>
      <c r="CCL37" s="990">
        <f t="shared" si="33"/>
        <v>0</v>
      </c>
      <c r="CCM37" s="990">
        <f t="shared" si="33"/>
        <v>0</v>
      </c>
      <c r="CCN37" s="990">
        <f t="shared" si="33"/>
        <v>0</v>
      </c>
      <c r="CCO37" s="990">
        <f t="shared" si="33"/>
        <v>0</v>
      </c>
      <c r="CCP37" s="990">
        <f t="shared" si="33"/>
        <v>0</v>
      </c>
      <c r="CCQ37" s="990">
        <f t="shared" si="33"/>
        <v>0</v>
      </c>
      <c r="CCR37" s="990">
        <f t="shared" si="33"/>
        <v>0</v>
      </c>
      <c r="CCS37" s="990">
        <f t="shared" si="33"/>
        <v>0</v>
      </c>
      <c r="CCT37" s="990">
        <f t="shared" si="33"/>
        <v>0</v>
      </c>
      <c r="CCU37" s="990">
        <f t="shared" si="33"/>
        <v>0</v>
      </c>
      <c r="CCV37" s="990">
        <f t="shared" si="33"/>
        <v>0</v>
      </c>
      <c r="CCW37" s="990">
        <f t="shared" si="33"/>
        <v>0</v>
      </c>
      <c r="CCX37" s="990">
        <f t="shared" si="33"/>
        <v>0</v>
      </c>
      <c r="CCY37" s="990">
        <f t="shared" si="33"/>
        <v>0</v>
      </c>
      <c r="CCZ37" s="990">
        <f t="shared" si="33"/>
        <v>0</v>
      </c>
      <c r="CDA37" s="990">
        <f t="shared" si="33"/>
        <v>0</v>
      </c>
      <c r="CDB37" s="990">
        <f t="shared" si="33"/>
        <v>0</v>
      </c>
      <c r="CDC37" s="990">
        <f t="shared" si="33"/>
        <v>0</v>
      </c>
      <c r="CDD37" s="990">
        <f t="shared" si="33"/>
        <v>0</v>
      </c>
      <c r="CDE37" s="990">
        <f t="shared" si="33"/>
        <v>0</v>
      </c>
      <c r="CDF37" s="990">
        <f t="shared" si="33"/>
        <v>0</v>
      </c>
      <c r="CDG37" s="990">
        <f t="shared" si="33"/>
        <v>0</v>
      </c>
      <c r="CDH37" s="990">
        <f t="shared" si="33"/>
        <v>0</v>
      </c>
      <c r="CDI37" s="990">
        <f t="shared" si="33"/>
        <v>0</v>
      </c>
      <c r="CDJ37" s="990">
        <f t="shared" si="33"/>
        <v>0</v>
      </c>
      <c r="CDK37" s="990">
        <f t="shared" si="33"/>
        <v>0</v>
      </c>
      <c r="CDL37" s="990">
        <f t="shared" si="33"/>
        <v>0</v>
      </c>
      <c r="CDM37" s="990">
        <f t="shared" si="33"/>
        <v>0</v>
      </c>
      <c r="CDN37" s="990">
        <f t="shared" si="33"/>
        <v>0</v>
      </c>
      <c r="CDO37" s="990">
        <f t="shared" si="33"/>
        <v>0</v>
      </c>
      <c r="CDP37" s="990">
        <f t="shared" si="33"/>
        <v>0</v>
      </c>
      <c r="CDQ37" s="990">
        <f t="shared" si="33"/>
        <v>0</v>
      </c>
      <c r="CDR37" s="990">
        <f t="shared" si="33"/>
        <v>0</v>
      </c>
      <c r="CDS37" s="990">
        <f t="shared" si="33"/>
        <v>0</v>
      </c>
      <c r="CDT37" s="990">
        <f t="shared" si="33"/>
        <v>0</v>
      </c>
      <c r="CDU37" s="990">
        <f t="shared" si="33"/>
        <v>0</v>
      </c>
      <c r="CDV37" s="990">
        <f t="shared" si="33"/>
        <v>0</v>
      </c>
      <c r="CDW37" s="990">
        <f t="shared" si="33"/>
        <v>0</v>
      </c>
      <c r="CDX37" s="990">
        <f t="shared" si="33"/>
        <v>0</v>
      </c>
      <c r="CDY37" s="990">
        <f t="shared" si="33"/>
        <v>0</v>
      </c>
      <c r="CDZ37" s="990">
        <f t="shared" si="33"/>
        <v>0</v>
      </c>
      <c r="CEA37" s="990">
        <f t="shared" si="33"/>
        <v>0</v>
      </c>
      <c r="CEB37" s="990">
        <f t="shared" si="33"/>
        <v>0</v>
      </c>
      <c r="CEC37" s="990">
        <f t="shared" si="33"/>
        <v>0</v>
      </c>
      <c r="CED37" s="990">
        <f t="shared" si="33"/>
        <v>0</v>
      </c>
      <c r="CEE37" s="990">
        <f t="shared" si="33"/>
        <v>0</v>
      </c>
      <c r="CEF37" s="990">
        <f t="shared" si="33"/>
        <v>0</v>
      </c>
      <c r="CEG37" s="990">
        <f t="shared" si="33"/>
        <v>0</v>
      </c>
      <c r="CEH37" s="990">
        <f t="shared" si="33"/>
        <v>0</v>
      </c>
      <c r="CEI37" s="990">
        <f t="shared" si="33"/>
        <v>0</v>
      </c>
      <c r="CEJ37" s="990">
        <f t="shared" si="33"/>
        <v>0</v>
      </c>
      <c r="CEK37" s="990">
        <f t="shared" si="33"/>
        <v>0</v>
      </c>
      <c r="CEL37" s="990">
        <f t="shared" si="33"/>
        <v>0</v>
      </c>
      <c r="CEM37" s="990">
        <f t="shared" si="33"/>
        <v>0</v>
      </c>
      <c r="CEN37" s="990">
        <f t="shared" si="33"/>
        <v>0</v>
      </c>
      <c r="CEO37" s="990">
        <f t="shared" si="33"/>
        <v>0</v>
      </c>
      <c r="CEP37" s="990">
        <f t="shared" si="33"/>
        <v>0</v>
      </c>
      <c r="CEQ37" s="990">
        <f t="shared" si="33"/>
        <v>0</v>
      </c>
      <c r="CER37" s="990">
        <f t="shared" si="33"/>
        <v>0</v>
      </c>
      <c r="CES37" s="990">
        <f t="shared" si="33"/>
        <v>0</v>
      </c>
      <c r="CET37" s="990">
        <f t="shared" si="33"/>
        <v>0</v>
      </c>
      <c r="CEU37" s="990">
        <f t="shared" ref="CEU37:CHF37" si="34">SUM(CEU16:CEU32)-CEU33</f>
        <v>0</v>
      </c>
      <c r="CEV37" s="990">
        <f t="shared" si="34"/>
        <v>0</v>
      </c>
      <c r="CEW37" s="990">
        <f t="shared" si="34"/>
        <v>0</v>
      </c>
      <c r="CEX37" s="990">
        <f t="shared" si="34"/>
        <v>0</v>
      </c>
      <c r="CEY37" s="990">
        <f t="shared" si="34"/>
        <v>0</v>
      </c>
      <c r="CEZ37" s="990">
        <f t="shared" si="34"/>
        <v>0</v>
      </c>
      <c r="CFA37" s="990">
        <f t="shared" si="34"/>
        <v>0</v>
      </c>
      <c r="CFB37" s="990">
        <f t="shared" si="34"/>
        <v>0</v>
      </c>
      <c r="CFC37" s="990">
        <f t="shared" si="34"/>
        <v>0</v>
      </c>
      <c r="CFD37" s="990">
        <f t="shared" si="34"/>
        <v>0</v>
      </c>
      <c r="CFE37" s="990">
        <f t="shared" si="34"/>
        <v>0</v>
      </c>
      <c r="CFF37" s="990">
        <f t="shared" si="34"/>
        <v>0</v>
      </c>
      <c r="CFG37" s="990">
        <f t="shared" si="34"/>
        <v>0</v>
      </c>
      <c r="CFH37" s="990">
        <f t="shared" si="34"/>
        <v>0</v>
      </c>
      <c r="CFI37" s="990">
        <f t="shared" si="34"/>
        <v>0</v>
      </c>
      <c r="CFJ37" s="990">
        <f t="shared" si="34"/>
        <v>0</v>
      </c>
      <c r="CFK37" s="990">
        <f t="shared" si="34"/>
        <v>0</v>
      </c>
      <c r="CFL37" s="990">
        <f t="shared" si="34"/>
        <v>0</v>
      </c>
      <c r="CFM37" s="990">
        <f t="shared" si="34"/>
        <v>0</v>
      </c>
      <c r="CFN37" s="990">
        <f t="shared" si="34"/>
        <v>0</v>
      </c>
      <c r="CFO37" s="990">
        <f t="shared" si="34"/>
        <v>0</v>
      </c>
      <c r="CFP37" s="990">
        <f t="shared" si="34"/>
        <v>0</v>
      </c>
      <c r="CFQ37" s="990">
        <f t="shared" si="34"/>
        <v>0</v>
      </c>
      <c r="CFR37" s="990">
        <f t="shared" si="34"/>
        <v>0</v>
      </c>
      <c r="CFS37" s="990">
        <f t="shared" si="34"/>
        <v>0</v>
      </c>
      <c r="CFT37" s="990">
        <f t="shared" si="34"/>
        <v>0</v>
      </c>
      <c r="CFU37" s="990">
        <f t="shared" si="34"/>
        <v>0</v>
      </c>
      <c r="CFV37" s="990">
        <f t="shared" si="34"/>
        <v>0</v>
      </c>
      <c r="CFW37" s="990">
        <f t="shared" si="34"/>
        <v>0</v>
      </c>
      <c r="CFX37" s="990">
        <f t="shared" si="34"/>
        <v>0</v>
      </c>
      <c r="CFY37" s="990">
        <f t="shared" si="34"/>
        <v>0</v>
      </c>
      <c r="CFZ37" s="990">
        <f t="shared" si="34"/>
        <v>0</v>
      </c>
      <c r="CGA37" s="990">
        <f t="shared" si="34"/>
        <v>0</v>
      </c>
      <c r="CGB37" s="990">
        <f t="shared" si="34"/>
        <v>0</v>
      </c>
      <c r="CGC37" s="990">
        <f t="shared" si="34"/>
        <v>0</v>
      </c>
      <c r="CGD37" s="990">
        <f t="shared" si="34"/>
        <v>0</v>
      </c>
      <c r="CGE37" s="990">
        <f t="shared" si="34"/>
        <v>0</v>
      </c>
      <c r="CGF37" s="990">
        <f t="shared" si="34"/>
        <v>0</v>
      </c>
      <c r="CGG37" s="990">
        <f t="shared" si="34"/>
        <v>0</v>
      </c>
      <c r="CGH37" s="990">
        <f t="shared" si="34"/>
        <v>0</v>
      </c>
      <c r="CGI37" s="990">
        <f t="shared" si="34"/>
        <v>0</v>
      </c>
      <c r="CGJ37" s="990">
        <f t="shared" si="34"/>
        <v>0</v>
      </c>
      <c r="CGK37" s="990">
        <f t="shared" si="34"/>
        <v>0</v>
      </c>
      <c r="CGL37" s="990">
        <f t="shared" si="34"/>
        <v>0</v>
      </c>
      <c r="CGM37" s="990">
        <f t="shared" si="34"/>
        <v>0</v>
      </c>
      <c r="CGN37" s="990">
        <f t="shared" si="34"/>
        <v>0</v>
      </c>
      <c r="CGO37" s="990">
        <f t="shared" si="34"/>
        <v>0</v>
      </c>
      <c r="CGP37" s="990">
        <f t="shared" si="34"/>
        <v>0</v>
      </c>
      <c r="CGQ37" s="990">
        <f t="shared" si="34"/>
        <v>0</v>
      </c>
      <c r="CGR37" s="990">
        <f t="shared" si="34"/>
        <v>0</v>
      </c>
      <c r="CGS37" s="990">
        <f t="shared" si="34"/>
        <v>0</v>
      </c>
      <c r="CGT37" s="990">
        <f t="shared" si="34"/>
        <v>0</v>
      </c>
      <c r="CGU37" s="990">
        <f t="shared" si="34"/>
        <v>0</v>
      </c>
      <c r="CGV37" s="990">
        <f t="shared" si="34"/>
        <v>0</v>
      </c>
      <c r="CGW37" s="990">
        <f t="shared" si="34"/>
        <v>0</v>
      </c>
      <c r="CGX37" s="990">
        <f t="shared" si="34"/>
        <v>0</v>
      </c>
      <c r="CGY37" s="990">
        <f t="shared" si="34"/>
        <v>0</v>
      </c>
      <c r="CGZ37" s="990">
        <f t="shared" si="34"/>
        <v>0</v>
      </c>
      <c r="CHA37" s="990">
        <f t="shared" si="34"/>
        <v>0</v>
      </c>
      <c r="CHB37" s="990">
        <f t="shared" si="34"/>
        <v>0</v>
      </c>
      <c r="CHC37" s="990">
        <f t="shared" si="34"/>
        <v>0</v>
      </c>
      <c r="CHD37" s="990">
        <f t="shared" si="34"/>
        <v>0</v>
      </c>
      <c r="CHE37" s="990">
        <f t="shared" si="34"/>
        <v>0</v>
      </c>
      <c r="CHF37" s="990">
        <f t="shared" si="34"/>
        <v>0</v>
      </c>
      <c r="CHG37" s="990">
        <f t="shared" ref="CHG37:CJR37" si="35">SUM(CHG16:CHG32)-CHG33</f>
        <v>0</v>
      </c>
      <c r="CHH37" s="990">
        <f t="shared" si="35"/>
        <v>0</v>
      </c>
      <c r="CHI37" s="990">
        <f t="shared" si="35"/>
        <v>0</v>
      </c>
      <c r="CHJ37" s="990">
        <f t="shared" si="35"/>
        <v>0</v>
      </c>
      <c r="CHK37" s="990">
        <f t="shared" si="35"/>
        <v>0</v>
      </c>
      <c r="CHL37" s="990">
        <f t="shared" si="35"/>
        <v>0</v>
      </c>
      <c r="CHM37" s="990">
        <f t="shared" si="35"/>
        <v>0</v>
      </c>
      <c r="CHN37" s="990">
        <f t="shared" si="35"/>
        <v>0</v>
      </c>
      <c r="CHO37" s="990">
        <f t="shared" si="35"/>
        <v>0</v>
      </c>
      <c r="CHP37" s="990">
        <f t="shared" si="35"/>
        <v>0</v>
      </c>
      <c r="CHQ37" s="990">
        <f t="shared" si="35"/>
        <v>0</v>
      </c>
      <c r="CHR37" s="990">
        <f t="shared" si="35"/>
        <v>0</v>
      </c>
      <c r="CHS37" s="990">
        <f t="shared" si="35"/>
        <v>0</v>
      </c>
      <c r="CHT37" s="990">
        <f t="shared" si="35"/>
        <v>0</v>
      </c>
      <c r="CHU37" s="990">
        <f t="shared" si="35"/>
        <v>0</v>
      </c>
      <c r="CHV37" s="990">
        <f t="shared" si="35"/>
        <v>0</v>
      </c>
      <c r="CHW37" s="990">
        <f t="shared" si="35"/>
        <v>0</v>
      </c>
      <c r="CHX37" s="990">
        <f t="shared" si="35"/>
        <v>0</v>
      </c>
      <c r="CHY37" s="990">
        <f t="shared" si="35"/>
        <v>0</v>
      </c>
      <c r="CHZ37" s="990">
        <f t="shared" si="35"/>
        <v>0</v>
      </c>
      <c r="CIA37" s="990">
        <f t="shared" si="35"/>
        <v>0</v>
      </c>
      <c r="CIB37" s="990">
        <f t="shared" si="35"/>
        <v>0</v>
      </c>
      <c r="CIC37" s="990">
        <f t="shared" si="35"/>
        <v>0</v>
      </c>
      <c r="CID37" s="990">
        <f t="shared" si="35"/>
        <v>0</v>
      </c>
      <c r="CIE37" s="990">
        <f t="shared" si="35"/>
        <v>0</v>
      </c>
      <c r="CIF37" s="990">
        <f t="shared" si="35"/>
        <v>0</v>
      </c>
      <c r="CIG37" s="990">
        <f t="shared" si="35"/>
        <v>0</v>
      </c>
      <c r="CIH37" s="990">
        <f t="shared" si="35"/>
        <v>0</v>
      </c>
      <c r="CII37" s="990">
        <f t="shared" si="35"/>
        <v>0</v>
      </c>
      <c r="CIJ37" s="990">
        <f t="shared" si="35"/>
        <v>0</v>
      </c>
      <c r="CIK37" s="990">
        <f t="shared" si="35"/>
        <v>0</v>
      </c>
      <c r="CIL37" s="990">
        <f t="shared" si="35"/>
        <v>0</v>
      </c>
      <c r="CIM37" s="990">
        <f t="shared" si="35"/>
        <v>0</v>
      </c>
      <c r="CIN37" s="990">
        <f t="shared" si="35"/>
        <v>0</v>
      </c>
      <c r="CIO37" s="990">
        <f t="shared" si="35"/>
        <v>0</v>
      </c>
      <c r="CIP37" s="990">
        <f t="shared" si="35"/>
        <v>0</v>
      </c>
      <c r="CIQ37" s="990">
        <f t="shared" si="35"/>
        <v>0</v>
      </c>
      <c r="CIR37" s="990">
        <f t="shared" si="35"/>
        <v>0</v>
      </c>
      <c r="CIS37" s="990">
        <f t="shared" si="35"/>
        <v>0</v>
      </c>
      <c r="CIT37" s="990">
        <f t="shared" si="35"/>
        <v>0</v>
      </c>
      <c r="CIU37" s="990">
        <f t="shared" si="35"/>
        <v>0</v>
      </c>
      <c r="CIV37" s="990">
        <f t="shared" si="35"/>
        <v>0</v>
      </c>
      <c r="CIW37" s="990">
        <f t="shared" si="35"/>
        <v>0</v>
      </c>
      <c r="CIX37" s="990">
        <f t="shared" si="35"/>
        <v>0</v>
      </c>
      <c r="CIY37" s="990">
        <f t="shared" si="35"/>
        <v>0</v>
      </c>
      <c r="CIZ37" s="990">
        <f t="shared" si="35"/>
        <v>0</v>
      </c>
      <c r="CJA37" s="990">
        <f t="shared" si="35"/>
        <v>0</v>
      </c>
      <c r="CJB37" s="990">
        <f t="shared" si="35"/>
        <v>0</v>
      </c>
      <c r="CJC37" s="990">
        <f t="shared" si="35"/>
        <v>0</v>
      </c>
      <c r="CJD37" s="990">
        <f t="shared" si="35"/>
        <v>0</v>
      </c>
      <c r="CJE37" s="990">
        <f t="shared" si="35"/>
        <v>0</v>
      </c>
      <c r="CJF37" s="990">
        <f t="shared" si="35"/>
        <v>0</v>
      </c>
      <c r="CJG37" s="990">
        <f t="shared" si="35"/>
        <v>0</v>
      </c>
      <c r="CJH37" s="990">
        <f t="shared" si="35"/>
        <v>0</v>
      </c>
      <c r="CJI37" s="990">
        <f t="shared" si="35"/>
        <v>0</v>
      </c>
      <c r="CJJ37" s="990">
        <f t="shared" si="35"/>
        <v>0</v>
      </c>
      <c r="CJK37" s="990">
        <f t="shared" si="35"/>
        <v>0</v>
      </c>
      <c r="CJL37" s="990">
        <f t="shared" si="35"/>
        <v>0</v>
      </c>
      <c r="CJM37" s="990">
        <f t="shared" si="35"/>
        <v>0</v>
      </c>
      <c r="CJN37" s="990">
        <f t="shared" si="35"/>
        <v>0</v>
      </c>
      <c r="CJO37" s="990">
        <f t="shared" si="35"/>
        <v>0</v>
      </c>
      <c r="CJP37" s="990">
        <f t="shared" si="35"/>
        <v>0</v>
      </c>
      <c r="CJQ37" s="990">
        <f t="shared" si="35"/>
        <v>0</v>
      </c>
      <c r="CJR37" s="990">
        <f t="shared" si="35"/>
        <v>0</v>
      </c>
      <c r="CJS37" s="990">
        <f t="shared" ref="CJS37:CMD37" si="36">SUM(CJS16:CJS32)-CJS33</f>
        <v>0</v>
      </c>
      <c r="CJT37" s="990">
        <f t="shared" si="36"/>
        <v>0</v>
      </c>
      <c r="CJU37" s="990">
        <f t="shared" si="36"/>
        <v>0</v>
      </c>
      <c r="CJV37" s="990">
        <f t="shared" si="36"/>
        <v>0</v>
      </c>
      <c r="CJW37" s="990">
        <f t="shared" si="36"/>
        <v>0</v>
      </c>
      <c r="CJX37" s="990">
        <f t="shared" si="36"/>
        <v>0</v>
      </c>
      <c r="CJY37" s="990">
        <f t="shared" si="36"/>
        <v>0</v>
      </c>
      <c r="CJZ37" s="990">
        <f t="shared" si="36"/>
        <v>0</v>
      </c>
      <c r="CKA37" s="990">
        <f t="shared" si="36"/>
        <v>0</v>
      </c>
      <c r="CKB37" s="990">
        <f t="shared" si="36"/>
        <v>0</v>
      </c>
      <c r="CKC37" s="990">
        <f t="shared" si="36"/>
        <v>0</v>
      </c>
      <c r="CKD37" s="990">
        <f t="shared" si="36"/>
        <v>0</v>
      </c>
      <c r="CKE37" s="990">
        <f t="shared" si="36"/>
        <v>0</v>
      </c>
      <c r="CKF37" s="990">
        <f t="shared" si="36"/>
        <v>0</v>
      </c>
      <c r="CKG37" s="990">
        <f t="shared" si="36"/>
        <v>0</v>
      </c>
      <c r="CKH37" s="990">
        <f t="shared" si="36"/>
        <v>0</v>
      </c>
      <c r="CKI37" s="990">
        <f t="shared" si="36"/>
        <v>0</v>
      </c>
      <c r="CKJ37" s="990">
        <f t="shared" si="36"/>
        <v>0</v>
      </c>
      <c r="CKK37" s="990">
        <f t="shared" si="36"/>
        <v>0</v>
      </c>
      <c r="CKL37" s="990">
        <f t="shared" si="36"/>
        <v>0</v>
      </c>
      <c r="CKM37" s="990">
        <f t="shared" si="36"/>
        <v>0</v>
      </c>
      <c r="CKN37" s="990">
        <f t="shared" si="36"/>
        <v>0</v>
      </c>
      <c r="CKO37" s="990">
        <f t="shared" si="36"/>
        <v>0</v>
      </c>
      <c r="CKP37" s="990">
        <f t="shared" si="36"/>
        <v>0</v>
      </c>
      <c r="CKQ37" s="990">
        <f t="shared" si="36"/>
        <v>0</v>
      </c>
      <c r="CKR37" s="990">
        <f t="shared" si="36"/>
        <v>0</v>
      </c>
      <c r="CKS37" s="990">
        <f t="shared" si="36"/>
        <v>0</v>
      </c>
      <c r="CKT37" s="990">
        <f t="shared" si="36"/>
        <v>0</v>
      </c>
      <c r="CKU37" s="990">
        <f t="shared" si="36"/>
        <v>0</v>
      </c>
      <c r="CKV37" s="990">
        <f t="shared" si="36"/>
        <v>0</v>
      </c>
      <c r="CKW37" s="990">
        <f t="shared" si="36"/>
        <v>0</v>
      </c>
      <c r="CKX37" s="990">
        <f t="shared" si="36"/>
        <v>0</v>
      </c>
      <c r="CKY37" s="990">
        <f t="shared" si="36"/>
        <v>0</v>
      </c>
      <c r="CKZ37" s="990">
        <f t="shared" si="36"/>
        <v>0</v>
      </c>
      <c r="CLA37" s="990">
        <f t="shared" si="36"/>
        <v>0</v>
      </c>
      <c r="CLB37" s="990">
        <f t="shared" si="36"/>
        <v>0</v>
      </c>
      <c r="CLC37" s="990">
        <f t="shared" si="36"/>
        <v>0</v>
      </c>
      <c r="CLD37" s="990">
        <f t="shared" si="36"/>
        <v>0</v>
      </c>
      <c r="CLE37" s="990">
        <f t="shared" si="36"/>
        <v>0</v>
      </c>
      <c r="CLF37" s="990">
        <f t="shared" si="36"/>
        <v>0</v>
      </c>
      <c r="CLG37" s="990">
        <f t="shared" si="36"/>
        <v>0</v>
      </c>
      <c r="CLH37" s="990">
        <f t="shared" si="36"/>
        <v>0</v>
      </c>
      <c r="CLI37" s="990">
        <f t="shared" si="36"/>
        <v>0</v>
      </c>
      <c r="CLJ37" s="990">
        <f t="shared" si="36"/>
        <v>0</v>
      </c>
      <c r="CLK37" s="990">
        <f t="shared" si="36"/>
        <v>0</v>
      </c>
      <c r="CLL37" s="990">
        <f t="shared" si="36"/>
        <v>0</v>
      </c>
      <c r="CLM37" s="990">
        <f t="shared" si="36"/>
        <v>0</v>
      </c>
      <c r="CLN37" s="990">
        <f t="shared" si="36"/>
        <v>0</v>
      </c>
      <c r="CLO37" s="990">
        <f t="shared" si="36"/>
        <v>0</v>
      </c>
      <c r="CLP37" s="990">
        <f t="shared" si="36"/>
        <v>0</v>
      </c>
      <c r="CLQ37" s="990">
        <f t="shared" si="36"/>
        <v>0</v>
      </c>
      <c r="CLR37" s="990">
        <f t="shared" si="36"/>
        <v>0</v>
      </c>
      <c r="CLS37" s="990">
        <f t="shared" si="36"/>
        <v>0</v>
      </c>
      <c r="CLT37" s="990">
        <f t="shared" si="36"/>
        <v>0</v>
      </c>
      <c r="CLU37" s="990">
        <f t="shared" si="36"/>
        <v>0</v>
      </c>
      <c r="CLV37" s="990">
        <f t="shared" si="36"/>
        <v>0</v>
      </c>
      <c r="CLW37" s="990">
        <f t="shared" si="36"/>
        <v>0</v>
      </c>
      <c r="CLX37" s="990">
        <f t="shared" si="36"/>
        <v>0</v>
      </c>
      <c r="CLY37" s="990">
        <f t="shared" si="36"/>
        <v>0</v>
      </c>
      <c r="CLZ37" s="990">
        <f t="shared" si="36"/>
        <v>0</v>
      </c>
      <c r="CMA37" s="990">
        <f t="shared" si="36"/>
        <v>0</v>
      </c>
      <c r="CMB37" s="990">
        <f t="shared" si="36"/>
        <v>0</v>
      </c>
      <c r="CMC37" s="990">
        <f t="shared" si="36"/>
        <v>0</v>
      </c>
      <c r="CMD37" s="990">
        <f t="shared" si="36"/>
        <v>0</v>
      </c>
      <c r="CME37" s="990">
        <f t="shared" ref="CME37:COP37" si="37">SUM(CME16:CME32)-CME33</f>
        <v>0</v>
      </c>
      <c r="CMF37" s="990">
        <f t="shared" si="37"/>
        <v>0</v>
      </c>
      <c r="CMG37" s="990">
        <f t="shared" si="37"/>
        <v>0</v>
      </c>
      <c r="CMH37" s="990">
        <f t="shared" si="37"/>
        <v>0</v>
      </c>
      <c r="CMI37" s="990">
        <f t="shared" si="37"/>
        <v>0</v>
      </c>
      <c r="CMJ37" s="990">
        <f t="shared" si="37"/>
        <v>0</v>
      </c>
      <c r="CMK37" s="990">
        <f t="shared" si="37"/>
        <v>0</v>
      </c>
      <c r="CML37" s="990">
        <f t="shared" si="37"/>
        <v>0</v>
      </c>
      <c r="CMM37" s="990">
        <f t="shared" si="37"/>
        <v>0</v>
      </c>
      <c r="CMN37" s="990">
        <f t="shared" si="37"/>
        <v>0</v>
      </c>
      <c r="CMO37" s="990">
        <f t="shared" si="37"/>
        <v>0</v>
      </c>
      <c r="CMP37" s="990">
        <f t="shared" si="37"/>
        <v>0</v>
      </c>
      <c r="CMQ37" s="990">
        <f t="shared" si="37"/>
        <v>0</v>
      </c>
      <c r="CMR37" s="990">
        <f t="shared" si="37"/>
        <v>0</v>
      </c>
      <c r="CMS37" s="990">
        <f t="shared" si="37"/>
        <v>0</v>
      </c>
      <c r="CMT37" s="990">
        <f t="shared" si="37"/>
        <v>0</v>
      </c>
      <c r="CMU37" s="990">
        <f t="shared" si="37"/>
        <v>0</v>
      </c>
      <c r="CMV37" s="990">
        <f t="shared" si="37"/>
        <v>0</v>
      </c>
      <c r="CMW37" s="990">
        <f t="shared" si="37"/>
        <v>0</v>
      </c>
      <c r="CMX37" s="990">
        <f t="shared" si="37"/>
        <v>0</v>
      </c>
      <c r="CMY37" s="990">
        <f t="shared" si="37"/>
        <v>0</v>
      </c>
      <c r="CMZ37" s="990">
        <f t="shared" si="37"/>
        <v>0</v>
      </c>
      <c r="CNA37" s="990">
        <f t="shared" si="37"/>
        <v>0</v>
      </c>
      <c r="CNB37" s="990">
        <f t="shared" si="37"/>
        <v>0</v>
      </c>
      <c r="CNC37" s="990">
        <f t="shared" si="37"/>
        <v>0</v>
      </c>
      <c r="CND37" s="990">
        <f t="shared" si="37"/>
        <v>0</v>
      </c>
      <c r="CNE37" s="990">
        <f t="shared" si="37"/>
        <v>0</v>
      </c>
      <c r="CNF37" s="990">
        <f t="shared" si="37"/>
        <v>0</v>
      </c>
      <c r="CNG37" s="990">
        <f t="shared" si="37"/>
        <v>0</v>
      </c>
      <c r="CNH37" s="990">
        <f t="shared" si="37"/>
        <v>0</v>
      </c>
      <c r="CNI37" s="990">
        <f t="shared" si="37"/>
        <v>0</v>
      </c>
      <c r="CNJ37" s="990">
        <f t="shared" si="37"/>
        <v>0</v>
      </c>
      <c r="CNK37" s="990">
        <f t="shared" si="37"/>
        <v>0</v>
      </c>
      <c r="CNL37" s="990">
        <f t="shared" si="37"/>
        <v>0</v>
      </c>
      <c r="CNM37" s="990">
        <f t="shared" si="37"/>
        <v>0</v>
      </c>
      <c r="CNN37" s="990">
        <f t="shared" si="37"/>
        <v>0</v>
      </c>
      <c r="CNO37" s="990">
        <f t="shared" si="37"/>
        <v>0</v>
      </c>
      <c r="CNP37" s="990">
        <f t="shared" si="37"/>
        <v>0</v>
      </c>
      <c r="CNQ37" s="990">
        <f t="shared" si="37"/>
        <v>0</v>
      </c>
      <c r="CNR37" s="990">
        <f t="shared" si="37"/>
        <v>0</v>
      </c>
      <c r="CNS37" s="990">
        <f t="shared" si="37"/>
        <v>0</v>
      </c>
      <c r="CNT37" s="990">
        <f t="shared" si="37"/>
        <v>0</v>
      </c>
      <c r="CNU37" s="990">
        <f t="shared" si="37"/>
        <v>0</v>
      </c>
      <c r="CNV37" s="990">
        <f t="shared" si="37"/>
        <v>0</v>
      </c>
      <c r="CNW37" s="990">
        <f t="shared" si="37"/>
        <v>0</v>
      </c>
      <c r="CNX37" s="990">
        <f t="shared" si="37"/>
        <v>0</v>
      </c>
      <c r="CNY37" s="990">
        <f t="shared" si="37"/>
        <v>0</v>
      </c>
      <c r="CNZ37" s="990">
        <f t="shared" si="37"/>
        <v>0</v>
      </c>
      <c r="COA37" s="990">
        <f t="shared" si="37"/>
        <v>0</v>
      </c>
      <c r="COB37" s="990">
        <f t="shared" si="37"/>
        <v>0</v>
      </c>
      <c r="COC37" s="990">
        <f t="shared" si="37"/>
        <v>0</v>
      </c>
      <c r="COD37" s="990">
        <f t="shared" si="37"/>
        <v>0</v>
      </c>
      <c r="COE37" s="990">
        <f t="shared" si="37"/>
        <v>0</v>
      </c>
      <c r="COF37" s="990">
        <f t="shared" si="37"/>
        <v>0</v>
      </c>
      <c r="COG37" s="990">
        <f t="shared" si="37"/>
        <v>0</v>
      </c>
      <c r="COH37" s="990">
        <f t="shared" si="37"/>
        <v>0</v>
      </c>
      <c r="COI37" s="990">
        <f t="shared" si="37"/>
        <v>0</v>
      </c>
      <c r="COJ37" s="990">
        <f t="shared" si="37"/>
        <v>0</v>
      </c>
      <c r="COK37" s="990">
        <f t="shared" si="37"/>
        <v>0</v>
      </c>
      <c r="COL37" s="990">
        <f t="shared" si="37"/>
        <v>0</v>
      </c>
      <c r="COM37" s="990">
        <f t="shared" si="37"/>
        <v>0</v>
      </c>
      <c r="CON37" s="990">
        <f t="shared" si="37"/>
        <v>0</v>
      </c>
      <c r="COO37" s="990">
        <f t="shared" si="37"/>
        <v>0</v>
      </c>
      <c r="COP37" s="990">
        <f t="shared" si="37"/>
        <v>0</v>
      </c>
      <c r="COQ37" s="990">
        <f t="shared" ref="COQ37:CRB37" si="38">SUM(COQ16:COQ32)-COQ33</f>
        <v>0</v>
      </c>
      <c r="COR37" s="990">
        <f t="shared" si="38"/>
        <v>0</v>
      </c>
      <c r="COS37" s="990">
        <f t="shared" si="38"/>
        <v>0</v>
      </c>
      <c r="COT37" s="990">
        <f t="shared" si="38"/>
        <v>0</v>
      </c>
      <c r="COU37" s="990">
        <f t="shared" si="38"/>
        <v>0</v>
      </c>
      <c r="COV37" s="990">
        <f t="shared" si="38"/>
        <v>0</v>
      </c>
      <c r="COW37" s="990">
        <f t="shared" si="38"/>
        <v>0</v>
      </c>
      <c r="COX37" s="990">
        <f t="shared" si="38"/>
        <v>0</v>
      </c>
      <c r="COY37" s="990">
        <f t="shared" si="38"/>
        <v>0</v>
      </c>
      <c r="COZ37" s="990">
        <f t="shared" si="38"/>
        <v>0</v>
      </c>
      <c r="CPA37" s="990">
        <f t="shared" si="38"/>
        <v>0</v>
      </c>
      <c r="CPB37" s="990">
        <f t="shared" si="38"/>
        <v>0</v>
      </c>
      <c r="CPC37" s="990">
        <f t="shared" si="38"/>
        <v>0</v>
      </c>
      <c r="CPD37" s="990">
        <f t="shared" si="38"/>
        <v>0</v>
      </c>
      <c r="CPE37" s="990">
        <f t="shared" si="38"/>
        <v>0</v>
      </c>
      <c r="CPF37" s="990">
        <f t="shared" si="38"/>
        <v>0</v>
      </c>
      <c r="CPG37" s="990">
        <f t="shared" si="38"/>
        <v>0</v>
      </c>
      <c r="CPH37" s="990">
        <f t="shared" si="38"/>
        <v>0</v>
      </c>
      <c r="CPI37" s="990">
        <f t="shared" si="38"/>
        <v>0</v>
      </c>
      <c r="CPJ37" s="990">
        <f t="shared" si="38"/>
        <v>0</v>
      </c>
      <c r="CPK37" s="990">
        <f t="shared" si="38"/>
        <v>0</v>
      </c>
      <c r="CPL37" s="990">
        <f t="shared" si="38"/>
        <v>0</v>
      </c>
      <c r="CPM37" s="990">
        <f t="shared" si="38"/>
        <v>0</v>
      </c>
      <c r="CPN37" s="990">
        <f t="shared" si="38"/>
        <v>0</v>
      </c>
      <c r="CPO37" s="990">
        <f t="shared" si="38"/>
        <v>0</v>
      </c>
      <c r="CPP37" s="990">
        <f t="shared" si="38"/>
        <v>0</v>
      </c>
      <c r="CPQ37" s="990">
        <f t="shared" si="38"/>
        <v>0</v>
      </c>
      <c r="CPR37" s="990">
        <f t="shared" si="38"/>
        <v>0</v>
      </c>
      <c r="CPS37" s="990">
        <f t="shared" si="38"/>
        <v>0</v>
      </c>
      <c r="CPT37" s="990">
        <f t="shared" si="38"/>
        <v>0</v>
      </c>
      <c r="CPU37" s="990">
        <f t="shared" si="38"/>
        <v>0</v>
      </c>
      <c r="CPV37" s="990">
        <f t="shared" si="38"/>
        <v>0</v>
      </c>
      <c r="CPW37" s="990">
        <f t="shared" si="38"/>
        <v>0</v>
      </c>
      <c r="CPX37" s="990">
        <f t="shared" si="38"/>
        <v>0</v>
      </c>
      <c r="CPY37" s="990">
        <f t="shared" si="38"/>
        <v>0</v>
      </c>
      <c r="CPZ37" s="990">
        <f t="shared" si="38"/>
        <v>0</v>
      </c>
      <c r="CQA37" s="990">
        <f t="shared" si="38"/>
        <v>0</v>
      </c>
      <c r="CQB37" s="990">
        <f t="shared" si="38"/>
        <v>0</v>
      </c>
      <c r="CQC37" s="990">
        <f t="shared" si="38"/>
        <v>0</v>
      </c>
      <c r="CQD37" s="990">
        <f t="shared" si="38"/>
        <v>0</v>
      </c>
      <c r="CQE37" s="990">
        <f t="shared" si="38"/>
        <v>0</v>
      </c>
      <c r="CQF37" s="990">
        <f t="shared" si="38"/>
        <v>0</v>
      </c>
      <c r="CQG37" s="990">
        <f t="shared" si="38"/>
        <v>0</v>
      </c>
      <c r="CQH37" s="990">
        <f t="shared" si="38"/>
        <v>0</v>
      </c>
      <c r="CQI37" s="990">
        <f t="shared" si="38"/>
        <v>0</v>
      </c>
      <c r="CQJ37" s="990">
        <f t="shared" si="38"/>
        <v>0</v>
      </c>
      <c r="CQK37" s="990">
        <f t="shared" si="38"/>
        <v>0</v>
      </c>
      <c r="CQL37" s="990">
        <f t="shared" si="38"/>
        <v>0</v>
      </c>
      <c r="CQM37" s="990">
        <f t="shared" si="38"/>
        <v>0</v>
      </c>
      <c r="CQN37" s="990">
        <f t="shared" si="38"/>
        <v>0</v>
      </c>
      <c r="CQO37" s="990">
        <f t="shared" si="38"/>
        <v>0</v>
      </c>
      <c r="CQP37" s="990">
        <f t="shared" si="38"/>
        <v>0</v>
      </c>
      <c r="CQQ37" s="990">
        <f t="shared" si="38"/>
        <v>0</v>
      </c>
      <c r="CQR37" s="990">
        <f t="shared" si="38"/>
        <v>0</v>
      </c>
      <c r="CQS37" s="990">
        <f t="shared" si="38"/>
        <v>0</v>
      </c>
      <c r="CQT37" s="990">
        <f t="shared" si="38"/>
        <v>0</v>
      </c>
      <c r="CQU37" s="990">
        <f t="shared" si="38"/>
        <v>0</v>
      </c>
      <c r="CQV37" s="990">
        <f t="shared" si="38"/>
        <v>0</v>
      </c>
      <c r="CQW37" s="990">
        <f t="shared" si="38"/>
        <v>0</v>
      </c>
      <c r="CQX37" s="990">
        <f t="shared" si="38"/>
        <v>0</v>
      </c>
      <c r="CQY37" s="990">
        <f t="shared" si="38"/>
        <v>0</v>
      </c>
      <c r="CQZ37" s="990">
        <f t="shared" si="38"/>
        <v>0</v>
      </c>
      <c r="CRA37" s="990">
        <f t="shared" si="38"/>
        <v>0</v>
      </c>
      <c r="CRB37" s="990">
        <f t="shared" si="38"/>
        <v>0</v>
      </c>
      <c r="CRC37" s="990">
        <f t="shared" ref="CRC37:CTN37" si="39">SUM(CRC16:CRC32)-CRC33</f>
        <v>0</v>
      </c>
      <c r="CRD37" s="990">
        <f t="shared" si="39"/>
        <v>0</v>
      </c>
      <c r="CRE37" s="990">
        <f t="shared" si="39"/>
        <v>0</v>
      </c>
      <c r="CRF37" s="990">
        <f t="shared" si="39"/>
        <v>0</v>
      </c>
      <c r="CRG37" s="990">
        <f t="shared" si="39"/>
        <v>0</v>
      </c>
      <c r="CRH37" s="990">
        <f t="shared" si="39"/>
        <v>0</v>
      </c>
      <c r="CRI37" s="990">
        <f t="shared" si="39"/>
        <v>0</v>
      </c>
      <c r="CRJ37" s="990">
        <f t="shared" si="39"/>
        <v>0</v>
      </c>
      <c r="CRK37" s="990">
        <f t="shared" si="39"/>
        <v>0</v>
      </c>
      <c r="CRL37" s="990">
        <f t="shared" si="39"/>
        <v>0</v>
      </c>
      <c r="CRM37" s="990">
        <f t="shared" si="39"/>
        <v>0</v>
      </c>
      <c r="CRN37" s="990">
        <f t="shared" si="39"/>
        <v>0</v>
      </c>
      <c r="CRO37" s="990">
        <f t="shared" si="39"/>
        <v>0</v>
      </c>
      <c r="CRP37" s="990">
        <f t="shared" si="39"/>
        <v>0</v>
      </c>
      <c r="CRQ37" s="990">
        <f t="shared" si="39"/>
        <v>0</v>
      </c>
      <c r="CRR37" s="990">
        <f t="shared" si="39"/>
        <v>0</v>
      </c>
      <c r="CRS37" s="990">
        <f t="shared" si="39"/>
        <v>0</v>
      </c>
      <c r="CRT37" s="990">
        <f t="shared" si="39"/>
        <v>0</v>
      </c>
      <c r="CRU37" s="990">
        <f t="shared" si="39"/>
        <v>0</v>
      </c>
      <c r="CRV37" s="990">
        <f t="shared" si="39"/>
        <v>0</v>
      </c>
      <c r="CRW37" s="990">
        <f t="shared" si="39"/>
        <v>0</v>
      </c>
      <c r="CRX37" s="990">
        <f t="shared" si="39"/>
        <v>0</v>
      </c>
      <c r="CRY37" s="990">
        <f t="shared" si="39"/>
        <v>0</v>
      </c>
      <c r="CRZ37" s="990">
        <f t="shared" si="39"/>
        <v>0</v>
      </c>
      <c r="CSA37" s="990">
        <f t="shared" si="39"/>
        <v>0</v>
      </c>
      <c r="CSB37" s="990">
        <f t="shared" si="39"/>
        <v>0</v>
      </c>
      <c r="CSC37" s="990">
        <f t="shared" si="39"/>
        <v>0</v>
      </c>
      <c r="CSD37" s="990">
        <f t="shared" si="39"/>
        <v>0</v>
      </c>
      <c r="CSE37" s="990">
        <f t="shared" si="39"/>
        <v>0</v>
      </c>
      <c r="CSF37" s="990">
        <f t="shared" si="39"/>
        <v>0</v>
      </c>
      <c r="CSG37" s="990">
        <f t="shared" si="39"/>
        <v>0</v>
      </c>
      <c r="CSH37" s="990">
        <f t="shared" si="39"/>
        <v>0</v>
      </c>
      <c r="CSI37" s="990">
        <f t="shared" si="39"/>
        <v>0</v>
      </c>
      <c r="CSJ37" s="990">
        <f t="shared" si="39"/>
        <v>0</v>
      </c>
      <c r="CSK37" s="990">
        <f t="shared" si="39"/>
        <v>0</v>
      </c>
      <c r="CSL37" s="990">
        <f t="shared" si="39"/>
        <v>0</v>
      </c>
      <c r="CSM37" s="990">
        <f t="shared" si="39"/>
        <v>0</v>
      </c>
      <c r="CSN37" s="990">
        <f t="shared" si="39"/>
        <v>0</v>
      </c>
      <c r="CSO37" s="990">
        <f t="shared" si="39"/>
        <v>0</v>
      </c>
      <c r="CSP37" s="990">
        <f t="shared" si="39"/>
        <v>0</v>
      </c>
      <c r="CSQ37" s="990">
        <f t="shared" si="39"/>
        <v>0</v>
      </c>
      <c r="CSR37" s="990">
        <f t="shared" si="39"/>
        <v>0</v>
      </c>
      <c r="CSS37" s="990">
        <f t="shared" si="39"/>
        <v>0</v>
      </c>
      <c r="CST37" s="990">
        <f t="shared" si="39"/>
        <v>0</v>
      </c>
      <c r="CSU37" s="990">
        <f t="shared" si="39"/>
        <v>0</v>
      </c>
      <c r="CSV37" s="990">
        <f t="shared" si="39"/>
        <v>0</v>
      </c>
      <c r="CSW37" s="990">
        <f t="shared" si="39"/>
        <v>0</v>
      </c>
      <c r="CSX37" s="990">
        <f t="shared" si="39"/>
        <v>0</v>
      </c>
      <c r="CSY37" s="990">
        <f t="shared" si="39"/>
        <v>0</v>
      </c>
      <c r="CSZ37" s="990">
        <f t="shared" si="39"/>
        <v>0</v>
      </c>
      <c r="CTA37" s="990">
        <f t="shared" si="39"/>
        <v>0</v>
      </c>
      <c r="CTB37" s="990">
        <f t="shared" si="39"/>
        <v>0</v>
      </c>
      <c r="CTC37" s="990">
        <f t="shared" si="39"/>
        <v>0</v>
      </c>
      <c r="CTD37" s="990">
        <f t="shared" si="39"/>
        <v>0</v>
      </c>
      <c r="CTE37" s="990">
        <f t="shared" si="39"/>
        <v>0</v>
      </c>
      <c r="CTF37" s="990">
        <f t="shared" si="39"/>
        <v>0</v>
      </c>
      <c r="CTG37" s="990">
        <f t="shared" si="39"/>
        <v>0</v>
      </c>
      <c r="CTH37" s="990">
        <f t="shared" si="39"/>
        <v>0</v>
      </c>
      <c r="CTI37" s="990">
        <f t="shared" si="39"/>
        <v>0</v>
      </c>
      <c r="CTJ37" s="990">
        <f t="shared" si="39"/>
        <v>0</v>
      </c>
      <c r="CTK37" s="990">
        <f t="shared" si="39"/>
        <v>0</v>
      </c>
      <c r="CTL37" s="990">
        <f t="shared" si="39"/>
        <v>0</v>
      </c>
      <c r="CTM37" s="990">
        <f t="shared" si="39"/>
        <v>0</v>
      </c>
      <c r="CTN37" s="990">
        <f t="shared" si="39"/>
        <v>0</v>
      </c>
      <c r="CTO37" s="990">
        <f t="shared" ref="CTO37:CVZ37" si="40">SUM(CTO16:CTO32)-CTO33</f>
        <v>0</v>
      </c>
      <c r="CTP37" s="990">
        <f t="shared" si="40"/>
        <v>0</v>
      </c>
      <c r="CTQ37" s="990">
        <f t="shared" si="40"/>
        <v>0</v>
      </c>
      <c r="CTR37" s="990">
        <f t="shared" si="40"/>
        <v>0</v>
      </c>
      <c r="CTS37" s="990">
        <f t="shared" si="40"/>
        <v>0</v>
      </c>
      <c r="CTT37" s="990">
        <f t="shared" si="40"/>
        <v>0</v>
      </c>
      <c r="CTU37" s="990">
        <f t="shared" si="40"/>
        <v>0</v>
      </c>
      <c r="CTV37" s="990">
        <f t="shared" si="40"/>
        <v>0</v>
      </c>
      <c r="CTW37" s="990">
        <f t="shared" si="40"/>
        <v>0</v>
      </c>
      <c r="CTX37" s="990">
        <f t="shared" si="40"/>
        <v>0</v>
      </c>
      <c r="CTY37" s="990">
        <f t="shared" si="40"/>
        <v>0</v>
      </c>
      <c r="CTZ37" s="990">
        <f t="shared" si="40"/>
        <v>0</v>
      </c>
      <c r="CUA37" s="990">
        <f t="shared" si="40"/>
        <v>0</v>
      </c>
      <c r="CUB37" s="990">
        <f t="shared" si="40"/>
        <v>0</v>
      </c>
      <c r="CUC37" s="990">
        <f t="shared" si="40"/>
        <v>0</v>
      </c>
      <c r="CUD37" s="990">
        <f t="shared" si="40"/>
        <v>0</v>
      </c>
      <c r="CUE37" s="990">
        <f t="shared" si="40"/>
        <v>0</v>
      </c>
      <c r="CUF37" s="990">
        <f t="shared" si="40"/>
        <v>0</v>
      </c>
      <c r="CUG37" s="990">
        <f t="shared" si="40"/>
        <v>0</v>
      </c>
      <c r="CUH37" s="990">
        <f t="shared" si="40"/>
        <v>0</v>
      </c>
      <c r="CUI37" s="990">
        <f t="shared" si="40"/>
        <v>0</v>
      </c>
      <c r="CUJ37" s="990">
        <f t="shared" si="40"/>
        <v>0</v>
      </c>
      <c r="CUK37" s="990">
        <f t="shared" si="40"/>
        <v>0</v>
      </c>
      <c r="CUL37" s="990">
        <f t="shared" si="40"/>
        <v>0</v>
      </c>
      <c r="CUM37" s="990">
        <f t="shared" si="40"/>
        <v>0</v>
      </c>
      <c r="CUN37" s="990">
        <f t="shared" si="40"/>
        <v>0</v>
      </c>
      <c r="CUO37" s="990">
        <f t="shared" si="40"/>
        <v>0</v>
      </c>
      <c r="CUP37" s="990">
        <f t="shared" si="40"/>
        <v>0</v>
      </c>
      <c r="CUQ37" s="990">
        <f t="shared" si="40"/>
        <v>0</v>
      </c>
      <c r="CUR37" s="990">
        <f t="shared" si="40"/>
        <v>0</v>
      </c>
      <c r="CUS37" s="990">
        <f t="shared" si="40"/>
        <v>0</v>
      </c>
      <c r="CUT37" s="990">
        <f t="shared" si="40"/>
        <v>0</v>
      </c>
      <c r="CUU37" s="990">
        <f t="shared" si="40"/>
        <v>0</v>
      </c>
      <c r="CUV37" s="990">
        <f t="shared" si="40"/>
        <v>0</v>
      </c>
      <c r="CUW37" s="990">
        <f t="shared" si="40"/>
        <v>0</v>
      </c>
      <c r="CUX37" s="990">
        <f t="shared" si="40"/>
        <v>0</v>
      </c>
      <c r="CUY37" s="990">
        <f t="shared" si="40"/>
        <v>0</v>
      </c>
      <c r="CUZ37" s="990">
        <f t="shared" si="40"/>
        <v>0</v>
      </c>
      <c r="CVA37" s="990">
        <f t="shared" si="40"/>
        <v>0</v>
      </c>
      <c r="CVB37" s="990">
        <f t="shared" si="40"/>
        <v>0</v>
      </c>
      <c r="CVC37" s="990">
        <f t="shared" si="40"/>
        <v>0</v>
      </c>
      <c r="CVD37" s="990">
        <f t="shared" si="40"/>
        <v>0</v>
      </c>
      <c r="CVE37" s="990">
        <f t="shared" si="40"/>
        <v>0</v>
      </c>
      <c r="CVF37" s="990">
        <f t="shared" si="40"/>
        <v>0</v>
      </c>
      <c r="CVG37" s="990">
        <f t="shared" si="40"/>
        <v>0</v>
      </c>
      <c r="CVH37" s="990">
        <f t="shared" si="40"/>
        <v>0</v>
      </c>
      <c r="CVI37" s="990">
        <f t="shared" si="40"/>
        <v>0</v>
      </c>
      <c r="CVJ37" s="990">
        <f t="shared" si="40"/>
        <v>0</v>
      </c>
      <c r="CVK37" s="990">
        <f t="shared" si="40"/>
        <v>0</v>
      </c>
      <c r="CVL37" s="990">
        <f t="shared" si="40"/>
        <v>0</v>
      </c>
      <c r="CVM37" s="990">
        <f t="shared" si="40"/>
        <v>0</v>
      </c>
      <c r="CVN37" s="990">
        <f t="shared" si="40"/>
        <v>0</v>
      </c>
      <c r="CVO37" s="990">
        <f t="shared" si="40"/>
        <v>0</v>
      </c>
      <c r="CVP37" s="990">
        <f t="shared" si="40"/>
        <v>0</v>
      </c>
      <c r="CVQ37" s="990">
        <f t="shared" si="40"/>
        <v>0</v>
      </c>
      <c r="CVR37" s="990">
        <f t="shared" si="40"/>
        <v>0</v>
      </c>
      <c r="CVS37" s="990">
        <f t="shared" si="40"/>
        <v>0</v>
      </c>
      <c r="CVT37" s="990">
        <f t="shared" si="40"/>
        <v>0</v>
      </c>
      <c r="CVU37" s="990">
        <f t="shared" si="40"/>
        <v>0</v>
      </c>
      <c r="CVV37" s="990">
        <f t="shared" si="40"/>
        <v>0</v>
      </c>
      <c r="CVW37" s="990">
        <f t="shared" si="40"/>
        <v>0</v>
      </c>
      <c r="CVX37" s="990">
        <f t="shared" si="40"/>
        <v>0</v>
      </c>
      <c r="CVY37" s="990">
        <f t="shared" si="40"/>
        <v>0</v>
      </c>
      <c r="CVZ37" s="990">
        <f t="shared" si="40"/>
        <v>0</v>
      </c>
      <c r="CWA37" s="990">
        <f t="shared" ref="CWA37:CYL37" si="41">SUM(CWA16:CWA32)-CWA33</f>
        <v>0</v>
      </c>
      <c r="CWB37" s="990">
        <f t="shared" si="41"/>
        <v>0</v>
      </c>
      <c r="CWC37" s="990">
        <f t="shared" si="41"/>
        <v>0</v>
      </c>
      <c r="CWD37" s="990">
        <f t="shared" si="41"/>
        <v>0</v>
      </c>
      <c r="CWE37" s="990">
        <f t="shared" si="41"/>
        <v>0</v>
      </c>
      <c r="CWF37" s="990">
        <f t="shared" si="41"/>
        <v>0</v>
      </c>
      <c r="CWG37" s="990">
        <f t="shared" si="41"/>
        <v>0</v>
      </c>
      <c r="CWH37" s="990">
        <f t="shared" si="41"/>
        <v>0</v>
      </c>
      <c r="CWI37" s="990">
        <f t="shared" si="41"/>
        <v>0</v>
      </c>
      <c r="CWJ37" s="990">
        <f t="shared" si="41"/>
        <v>0</v>
      </c>
      <c r="CWK37" s="990">
        <f t="shared" si="41"/>
        <v>0</v>
      </c>
      <c r="CWL37" s="990">
        <f t="shared" si="41"/>
        <v>0</v>
      </c>
      <c r="CWM37" s="990">
        <f t="shared" si="41"/>
        <v>0</v>
      </c>
      <c r="CWN37" s="990">
        <f t="shared" si="41"/>
        <v>0</v>
      </c>
      <c r="CWO37" s="990">
        <f t="shared" si="41"/>
        <v>0</v>
      </c>
      <c r="CWP37" s="990">
        <f t="shared" si="41"/>
        <v>0</v>
      </c>
      <c r="CWQ37" s="990">
        <f t="shared" si="41"/>
        <v>0</v>
      </c>
      <c r="CWR37" s="990">
        <f t="shared" si="41"/>
        <v>0</v>
      </c>
      <c r="CWS37" s="990">
        <f t="shared" si="41"/>
        <v>0</v>
      </c>
      <c r="CWT37" s="990">
        <f t="shared" si="41"/>
        <v>0</v>
      </c>
      <c r="CWU37" s="990">
        <f t="shared" si="41"/>
        <v>0</v>
      </c>
      <c r="CWV37" s="990">
        <f t="shared" si="41"/>
        <v>0</v>
      </c>
      <c r="CWW37" s="990">
        <f t="shared" si="41"/>
        <v>0</v>
      </c>
      <c r="CWX37" s="990">
        <f t="shared" si="41"/>
        <v>0</v>
      </c>
      <c r="CWY37" s="990">
        <f t="shared" si="41"/>
        <v>0</v>
      </c>
      <c r="CWZ37" s="990">
        <f t="shared" si="41"/>
        <v>0</v>
      </c>
      <c r="CXA37" s="990">
        <f t="shared" si="41"/>
        <v>0</v>
      </c>
      <c r="CXB37" s="990">
        <f t="shared" si="41"/>
        <v>0</v>
      </c>
      <c r="CXC37" s="990">
        <f t="shared" si="41"/>
        <v>0</v>
      </c>
      <c r="CXD37" s="990">
        <f t="shared" si="41"/>
        <v>0</v>
      </c>
      <c r="CXE37" s="990">
        <f t="shared" si="41"/>
        <v>0</v>
      </c>
      <c r="CXF37" s="990">
        <f t="shared" si="41"/>
        <v>0</v>
      </c>
      <c r="CXG37" s="990">
        <f t="shared" si="41"/>
        <v>0</v>
      </c>
      <c r="CXH37" s="990">
        <f t="shared" si="41"/>
        <v>0</v>
      </c>
      <c r="CXI37" s="990">
        <f t="shared" si="41"/>
        <v>0</v>
      </c>
      <c r="CXJ37" s="990">
        <f t="shared" si="41"/>
        <v>0</v>
      </c>
      <c r="CXK37" s="990">
        <f t="shared" si="41"/>
        <v>0</v>
      </c>
      <c r="CXL37" s="990">
        <f t="shared" si="41"/>
        <v>0</v>
      </c>
      <c r="CXM37" s="990">
        <f t="shared" si="41"/>
        <v>0</v>
      </c>
      <c r="CXN37" s="990">
        <f t="shared" si="41"/>
        <v>0</v>
      </c>
      <c r="CXO37" s="990">
        <f t="shared" si="41"/>
        <v>0</v>
      </c>
      <c r="CXP37" s="990">
        <f t="shared" si="41"/>
        <v>0</v>
      </c>
      <c r="CXQ37" s="990">
        <f t="shared" si="41"/>
        <v>0</v>
      </c>
      <c r="CXR37" s="990">
        <f t="shared" si="41"/>
        <v>0</v>
      </c>
      <c r="CXS37" s="990">
        <f t="shared" si="41"/>
        <v>0</v>
      </c>
      <c r="CXT37" s="990">
        <f t="shared" si="41"/>
        <v>0</v>
      </c>
      <c r="CXU37" s="990">
        <f t="shared" si="41"/>
        <v>0</v>
      </c>
      <c r="CXV37" s="990">
        <f t="shared" si="41"/>
        <v>0</v>
      </c>
      <c r="CXW37" s="990">
        <f t="shared" si="41"/>
        <v>0</v>
      </c>
      <c r="CXX37" s="990">
        <f t="shared" si="41"/>
        <v>0</v>
      </c>
      <c r="CXY37" s="990">
        <f t="shared" si="41"/>
        <v>0</v>
      </c>
      <c r="CXZ37" s="990">
        <f t="shared" si="41"/>
        <v>0</v>
      </c>
      <c r="CYA37" s="990">
        <f t="shared" si="41"/>
        <v>0</v>
      </c>
      <c r="CYB37" s="990">
        <f t="shared" si="41"/>
        <v>0</v>
      </c>
      <c r="CYC37" s="990">
        <f t="shared" si="41"/>
        <v>0</v>
      </c>
      <c r="CYD37" s="990">
        <f t="shared" si="41"/>
        <v>0</v>
      </c>
      <c r="CYE37" s="990">
        <f t="shared" si="41"/>
        <v>0</v>
      </c>
      <c r="CYF37" s="990">
        <f t="shared" si="41"/>
        <v>0</v>
      </c>
      <c r="CYG37" s="990">
        <f t="shared" si="41"/>
        <v>0</v>
      </c>
      <c r="CYH37" s="990">
        <f t="shared" si="41"/>
        <v>0</v>
      </c>
      <c r="CYI37" s="990">
        <f t="shared" si="41"/>
        <v>0</v>
      </c>
      <c r="CYJ37" s="990">
        <f t="shared" si="41"/>
        <v>0</v>
      </c>
      <c r="CYK37" s="990">
        <f t="shared" si="41"/>
        <v>0</v>
      </c>
      <c r="CYL37" s="990">
        <f t="shared" si="41"/>
        <v>0</v>
      </c>
      <c r="CYM37" s="990">
        <f t="shared" ref="CYM37:DAX37" si="42">SUM(CYM16:CYM32)-CYM33</f>
        <v>0</v>
      </c>
      <c r="CYN37" s="990">
        <f t="shared" si="42"/>
        <v>0</v>
      </c>
      <c r="CYO37" s="990">
        <f t="shared" si="42"/>
        <v>0</v>
      </c>
      <c r="CYP37" s="990">
        <f t="shared" si="42"/>
        <v>0</v>
      </c>
      <c r="CYQ37" s="990">
        <f t="shared" si="42"/>
        <v>0</v>
      </c>
      <c r="CYR37" s="990">
        <f t="shared" si="42"/>
        <v>0</v>
      </c>
      <c r="CYS37" s="990">
        <f t="shared" si="42"/>
        <v>0</v>
      </c>
      <c r="CYT37" s="990">
        <f t="shared" si="42"/>
        <v>0</v>
      </c>
      <c r="CYU37" s="990">
        <f t="shared" si="42"/>
        <v>0</v>
      </c>
      <c r="CYV37" s="990">
        <f t="shared" si="42"/>
        <v>0</v>
      </c>
      <c r="CYW37" s="990">
        <f t="shared" si="42"/>
        <v>0</v>
      </c>
      <c r="CYX37" s="990">
        <f t="shared" si="42"/>
        <v>0</v>
      </c>
      <c r="CYY37" s="990">
        <f t="shared" si="42"/>
        <v>0</v>
      </c>
      <c r="CYZ37" s="990">
        <f t="shared" si="42"/>
        <v>0</v>
      </c>
      <c r="CZA37" s="990">
        <f t="shared" si="42"/>
        <v>0</v>
      </c>
      <c r="CZB37" s="990">
        <f t="shared" si="42"/>
        <v>0</v>
      </c>
      <c r="CZC37" s="990">
        <f t="shared" si="42"/>
        <v>0</v>
      </c>
      <c r="CZD37" s="990">
        <f t="shared" si="42"/>
        <v>0</v>
      </c>
      <c r="CZE37" s="990">
        <f t="shared" si="42"/>
        <v>0</v>
      </c>
      <c r="CZF37" s="990">
        <f t="shared" si="42"/>
        <v>0</v>
      </c>
      <c r="CZG37" s="990">
        <f t="shared" si="42"/>
        <v>0</v>
      </c>
      <c r="CZH37" s="990">
        <f t="shared" si="42"/>
        <v>0</v>
      </c>
      <c r="CZI37" s="990">
        <f t="shared" si="42"/>
        <v>0</v>
      </c>
      <c r="CZJ37" s="990">
        <f t="shared" si="42"/>
        <v>0</v>
      </c>
      <c r="CZK37" s="990">
        <f t="shared" si="42"/>
        <v>0</v>
      </c>
      <c r="CZL37" s="990">
        <f t="shared" si="42"/>
        <v>0</v>
      </c>
      <c r="CZM37" s="990">
        <f t="shared" si="42"/>
        <v>0</v>
      </c>
      <c r="CZN37" s="990">
        <f t="shared" si="42"/>
        <v>0</v>
      </c>
      <c r="CZO37" s="990">
        <f t="shared" si="42"/>
        <v>0</v>
      </c>
      <c r="CZP37" s="990">
        <f t="shared" si="42"/>
        <v>0</v>
      </c>
      <c r="CZQ37" s="990">
        <f t="shared" si="42"/>
        <v>0</v>
      </c>
      <c r="CZR37" s="990">
        <f t="shared" si="42"/>
        <v>0</v>
      </c>
      <c r="CZS37" s="990">
        <f t="shared" si="42"/>
        <v>0</v>
      </c>
      <c r="CZT37" s="990">
        <f t="shared" si="42"/>
        <v>0</v>
      </c>
      <c r="CZU37" s="990">
        <f t="shared" si="42"/>
        <v>0</v>
      </c>
      <c r="CZV37" s="990">
        <f t="shared" si="42"/>
        <v>0</v>
      </c>
      <c r="CZW37" s="990">
        <f t="shared" si="42"/>
        <v>0</v>
      </c>
      <c r="CZX37" s="990">
        <f t="shared" si="42"/>
        <v>0</v>
      </c>
      <c r="CZY37" s="990">
        <f t="shared" si="42"/>
        <v>0</v>
      </c>
      <c r="CZZ37" s="990">
        <f t="shared" si="42"/>
        <v>0</v>
      </c>
      <c r="DAA37" s="990">
        <f t="shared" si="42"/>
        <v>0</v>
      </c>
      <c r="DAB37" s="990">
        <f t="shared" si="42"/>
        <v>0</v>
      </c>
      <c r="DAC37" s="990">
        <f t="shared" si="42"/>
        <v>0</v>
      </c>
      <c r="DAD37" s="990">
        <f t="shared" si="42"/>
        <v>0</v>
      </c>
      <c r="DAE37" s="990">
        <f t="shared" si="42"/>
        <v>0</v>
      </c>
      <c r="DAF37" s="990">
        <f t="shared" si="42"/>
        <v>0</v>
      </c>
      <c r="DAG37" s="990">
        <f t="shared" si="42"/>
        <v>0</v>
      </c>
      <c r="DAH37" s="990">
        <f t="shared" si="42"/>
        <v>0</v>
      </c>
      <c r="DAI37" s="990">
        <f t="shared" si="42"/>
        <v>0</v>
      </c>
      <c r="DAJ37" s="990">
        <f t="shared" si="42"/>
        <v>0</v>
      </c>
      <c r="DAK37" s="990">
        <f t="shared" si="42"/>
        <v>0</v>
      </c>
      <c r="DAL37" s="990">
        <f t="shared" si="42"/>
        <v>0</v>
      </c>
      <c r="DAM37" s="990">
        <f t="shared" si="42"/>
        <v>0</v>
      </c>
      <c r="DAN37" s="990">
        <f t="shared" si="42"/>
        <v>0</v>
      </c>
      <c r="DAO37" s="990">
        <f t="shared" si="42"/>
        <v>0</v>
      </c>
      <c r="DAP37" s="990">
        <f t="shared" si="42"/>
        <v>0</v>
      </c>
      <c r="DAQ37" s="990">
        <f t="shared" si="42"/>
        <v>0</v>
      </c>
      <c r="DAR37" s="990">
        <f t="shared" si="42"/>
        <v>0</v>
      </c>
      <c r="DAS37" s="990">
        <f t="shared" si="42"/>
        <v>0</v>
      </c>
      <c r="DAT37" s="990">
        <f t="shared" si="42"/>
        <v>0</v>
      </c>
      <c r="DAU37" s="990">
        <f t="shared" si="42"/>
        <v>0</v>
      </c>
      <c r="DAV37" s="990">
        <f t="shared" si="42"/>
        <v>0</v>
      </c>
      <c r="DAW37" s="990">
        <f t="shared" si="42"/>
        <v>0</v>
      </c>
      <c r="DAX37" s="990">
        <f t="shared" si="42"/>
        <v>0</v>
      </c>
      <c r="DAY37" s="990">
        <f t="shared" ref="DAY37:DDJ37" si="43">SUM(DAY16:DAY32)-DAY33</f>
        <v>0</v>
      </c>
      <c r="DAZ37" s="990">
        <f t="shared" si="43"/>
        <v>0</v>
      </c>
      <c r="DBA37" s="990">
        <f t="shared" si="43"/>
        <v>0</v>
      </c>
      <c r="DBB37" s="990">
        <f t="shared" si="43"/>
        <v>0</v>
      </c>
      <c r="DBC37" s="990">
        <f t="shared" si="43"/>
        <v>0</v>
      </c>
      <c r="DBD37" s="990">
        <f t="shared" si="43"/>
        <v>0</v>
      </c>
      <c r="DBE37" s="990">
        <f t="shared" si="43"/>
        <v>0</v>
      </c>
      <c r="DBF37" s="990">
        <f t="shared" si="43"/>
        <v>0</v>
      </c>
      <c r="DBG37" s="990">
        <f t="shared" si="43"/>
        <v>0</v>
      </c>
      <c r="DBH37" s="990">
        <f t="shared" si="43"/>
        <v>0</v>
      </c>
      <c r="DBI37" s="990">
        <f t="shared" si="43"/>
        <v>0</v>
      </c>
      <c r="DBJ37" s="990">
        <f t="shared" si="43"/>
        <v>0</v>
      </c>
      <c r="DBK37" s="990">
        <f t="shared" si="43"/>
        <v>0</v>
      </c>
      <c r="DBL37" s="990">
        <f t="shared" si="43"/>
        <v>0</v>
      </c>
      <c r="DBM37" s="990">
        <f t="shared" si="43"/>
        <v>0</v>
      </c>
      <c r="DBN37" s="990">
        <f t="shared" si="43"/>
        <v>0</v>
      </c>
      <c r="DBO37" s="990">
        <f t="shared" si="43"/>
        <v>0</v>
      </c>
      <c r="DBP37" s="990">
        <f t="shared" si="43"/>
        <v>0</v>
      </c>
      <c r="DBQ37" s="990">
        <f t="shared" si="43"/>
        <v>0</v>
      </c>
      <c r="DBR37" s="990">
        <f t="shared" si="43"/>
        <v>0</v>
      </c>
      <c r="DBS37" s="990">
        <f t="shared" si="43"/>
        <v>0</v>
      </c>
      <c r="DBT37" s="990">
        <f t="shared" si="43"/>
        <v>0</v>
      </c>
      <c r="DBU37" s="990">
        <f t="shared" si="43"/>
        <v>0</v>
      </c>
      <c r="DBV37" s="990">
        <f t="shared" si="43"/>
        <v>0</v>
      </c>
      <c r="DBW37" s="990">
        <f t="shared" si="43"/>
        <v>0</v>
      </c>
      <c r="DBX37" s="990">
        <f t="shared" si="43"/>
        <v>0</v>
      </c>
      <c r="DBY37" s="990">
        <f t="shared" si="43"/>
        <v>0</v>
      </c>
      <c r="DBZ37" s="990">
        <f t="shared" si="43"/>
        <v>0</v>
      </c>
      <c r="DCA37" s="990">
        <f t="shared" si="43"/>
        <v>0</v>
      </c>
      <c r="DCB37" s="990">
        <f t="shared" si="43"/>
        <v>0</v>
      </c>
      <c r="DCC37" s="990">
        <f t="shared" si="43"/>
        <v>0</v>
      </c>
      <c r="DCD37" s="990">
        <f t="shared" si="43"/>
        <v>0</v>
      </c>
      <c r="DCE37" s="990">
        <f t="shared" si="43"/>
        <v>0</v>
      </c>
      <c r="DCF37" s="990">
        <f t="shared" si="43"/>
        <v>0</v>
      </c>
      <c r="DCG37" s="990">
        <f t="shared" si="43"/>
        <v>0</v>
      </c>
      <c r="DCH37" s="990">
        <f t="shared" si="43"/>
        <v>0</v>
      </c>
      <c r="DCI37" s="990">
        <f t="shared" si="43"/>
        <v>0</v>
      </c>
      <c r="DCJ37" s="990">
        <f t="shared" si="43"/>
        <v>0</v>
      </c>
      <c r="DCK37" s="990">
        <f t="shared" si="43"/>
        <v>0</v>
      </c>
      <c r="DCL37" s="990">
        <f t="shared" si="43"/>
        <v>0</v>
      </c>
      <c r="DCM37" s="990">
        <f t="shared" si="43"/>
        <v>0</v>
      </c>
      <c r="DCN37" s="990">
        <f t="shared" si="43"/>
        <v>0</v>
      </c>
      <c r="DCO37" s="990">
        <f t="shared" si="43"/>
        <v>0</v>
      </c>
      <c r="DCP37" s="990">
        <f t="shared" si="43"/>
        <v>0</v>
      </c>
      <c r="DCQ37" s="990">
        <f t="shared" si="43"/>
        <v>0</v>
      </c>
      <c r="DCR37" s="990">
        <f t="shared" si="43"/>
        <v>0</v>
      </c>
      <c r="DCS37" s="990">
        <f t="shared" si="43"/>
        <v>0</v>
      </c>
      <c r="DCT37" s="990">
        <f t="shared" si="43"/>
        <v>0</v>
      </c>
      <c r="DCU37" s="990">
        <f t="shared" si="43"/>
        <v>0</v>
      </c>
      <c r="DCV37" s="990">
        <f t="shared" si="43"/>
        <v>0</v>
      </c>
      <c r="DCW37" s="990">
        <f t="shared" si="43"/>
        <v>0</v>
      </c>
      <c r="DCX37" s="990">
        <f t="shared" si="43"/>
        <v>0</v>
      </c>
      <c r="DCY37" s="990">
        <f t="shared" si="43"/>
        <v>0</v>
      </c>
      <c r="DCZ37" s="990">
        <f t="shared" si="43"/>
        <v>0</v>
      </c>
      <c r="DDA37" s="990">
        <f t="shared" si="43"/>
        <v>0</v>
      </c>
      <c r="DDB37" s="990">
        <f t="shared" si="43"/>
        <v>0</v>
      </c>
      <c r="DDC37" s="990">
        <f t="shared" si="43"/>
        <v>0</v>
      </c>
      <c r="DDD37" s="990">
        <f t="shared" si="43"/>
        <v>0</v>
      </c>
      <c r="DDE37" s="990">
        <f t="shared" si="43"/>
        <v>0</v>
      </c>
      <c r="DDF37" s="990">
        <f t="shared" si="43"/>
        <v>0</v>
      </c>
      <c r="DDG37" s="990">
        <f t="shared" si="43"/>
        <v>0</v>
      </c>
      <c r="DDH37" s="990">
        <f t="shared" si="43"/>
        <v>0</v>
      </c>
      <c r="DDI37" s="990">
        <f t="shared" si="43"/>
        <v>0</v>
      </c>
      <c r="DDJ37" s="990">
        <f t="shared" si="43"/>
        <v>0</v>
      </c>
      <c r="DDK37" s="990">
        <f t="shared" ref="DDK37:DFV37" si="44">SUM(DDK16:DDK32)-DDK33</f>
        <v>0</v>
      </c>
      <c r="DDL37" s="990">
        <f t="shared" si="44"/>
        <v>0</v>
      </c>
      <c r="DDM37" s="990">
        <f t="shared" si="44"/>
        <v>0</v>
      </c>
      <c r="DDN37" s="990">
        <f t="shared" si="44"/>
        <v>0</v>
      </c>
      <c r="DDO37" s="990">
        <f t="shared" si="44"/>
        <v>0</v>
      </c>
      <c r="DDP37" s="990">
        <f t="shared" si="44"/>
        <v>0</v>
      </c>
      <c r="DDQ37" s="990">
        <f t="shared" si="44"/>
        <v>0</v>
      </c>
      <c r="DDR37" s="990">
        <f t="shared" si="44"/>
        <v>0</v>
      </c>
      <c r="DDS37" s="990">
        <f t="shared" si="44"/>
        <v>0</v>
      </c>
      <c r="DDT37" s="990">
        <f t="shared" si="44"/>
        <v>0</v>
      </c>
      <c r="DDU37" s="990">
        <f t="shared" si="44"/>
        <v>0</v>
      </c>
      <c r="DDV37" s="990">
        <f t="shared" si="44"/>
        <v>0</v>
      </c>
      <c r="DDW37" s="990">
        <f t="shared" si="44"/>
        <v>0</v>
      </c>
      <c r="DDX37" s="990">
        <f t="shared" si="44"/>
        <v>0</v>
      </c>
      <c r="DDY37" s="990">
        <f t="shared" si="44"/>
        <v>0</v>
      </c>
      <c r="DDZ37" s="990">
        <f t="shared" si="44"/>
        <v>0</v>
      </c>
      <c r="DEA37" s="990">
        <f t="shared" si="44"/>
        <v>0</v>
      </c>
      <c r="DEB37" s="990">
        <f t="shared" si="44"/>
        <v>0</v>
      </c>
      <c r="DEC37" s="990">
        <f t="shared" si="44"/>
        <v>0</v>
      </c>
      <c r="DED37" s="990">
        <f t="shared" si="44"/>
        <v>0</v>
      </c>
      <c r="DEE37" s="990">
        <f t="shared" si="44"/>
        <v>0</v>
      </c>
      <c r="DEF37" s="990">
        <f t="shared" si="44"/>
        <v>0</v>
      </c>
      <c r="DEG37" s="990">
        <f t="shared" si="44"/>
        <v>0</v>
      </c>
      <c r="DEH37" s="990">
        <f t="shared" si="44"/>
        <v>0</v>
      </c>
      <c r="DEI37" s="990">
        <f t="shared" si="44"/>
        <v>0</v>
      </c>
      <c r="DEJ37" s="990">
        <f t="shared" si="44"/>
        <v>0</v>
      </c>
      <c r="DEK37" s="990">
        <f t="shared" si="44"/>
        <v>0</v>
      </c>
      <c r="DEL37" s="990">
        <f t="shared" si="44"/>
        <v>0</v>
      </c>
      <c r="DEM37" s="990">
        <f t="shared" si="44"/>
        <v>0</v>
      </c>
      <c r="DEN37" s="990">
        <f t="shared" si="44"/>
        <v>0</v>
      </c>
      <c r="DEO37" s="990">
        <f t="shared" si="44"/>
        <v>0</v>
      </c>
      <c r="DEP37" s="990">
        <f t="shared" si="44"/>
        <v>0</v>
      </c>
      <c r="DEQ37" s="990">
        <f t="shared" si="44"/>
        <v>0</v>
      </c>
      <c r="DER37" s="990">
        <f t="shared" si="44"/>
        <v>0</v>
      </c>
      <c r="DES37" s="990">
        <f t="shared" si="44"/>
        <v>0</v>
      </c>
      <c r="DET37" s="990">
        <f t="shared" si="44"/>
        <v>0</v>
      </c>
      <c r="DEU37" s="990">
        <f t="shared" si="44"/>
        <v>0</v>
      </c>
      <c r="DEV37" s="990">
        <f t="shared" si="44"/>
        <v>0</v>
      </c>
      <c r="DEW37" s="990">
        <f t="shared" si="44"/>
        <v>0</v>
      </c>
      <c r="DEX37" s="990">
        <f t="shared" si="44"/>
        <v>0</v>
      </c>
      <c r="DEY37" s="990">
        <f t="shared" si="44"/>
        <v>0</v>
      </c>
      <c r="DEZ37" s="990">
        <f t="shared" si="44"/>
        <v>0</v>
      </c>
      <c r="DFA37" s="990">
        <f t="shared" si="44"/>
        <v>0</v>
      </c>
      <c r="DFB37" s="990">
        <f t="shared" si="44"/>
        <v>0</v>
      </c>
      <c r="DFC37" s="990">
        <f t="shared" si="44"/>
        <v>0</v>
      </c>
      <c r="DFD37" s="990">
        <f t="shared" si="44"/>
        <v>0</v>
      </c>
      <c r="DFE37" s="990">
        <f t="shared" si="44"/>
        <v>0</v>
      </c>
      <c r="DFF37" s="990">
        <f t="shared" si="44"/>
        <v>0</v>
      </c>
      <c r="DFG37" s="990">
        <f t="shared" si="44"/>
        <v>0</v>
      </c>
      <c r="DFH37" s="990">
        <f t="shared" si="44"/>
        <v>0</v>
      </c>
      <c r="DFI37" s="990">
        <f t="shared" si="44"/>
        <v>0</v>
      </c>
      <c r="DFJ37" s="990">
        <f t="shared" si="44"/>
        <v>0</v>
      </c>
      <c r="DFK37" s="990">
        <f t="shared" si="44"/>
        <v>0</v>
      </c>
      <c r="DFL37" s="990">
        <f t="shared" si="44"/>
        <v>0</v>
      </c>
      <c r="DFM37" s="990">
        <f t="shared" si="44"/>
        <v>0</v>
      </c>
      <c r="DFN37" s="990">
        <f t="shared" si="44"/>
        <v>0</v>
      </c>
      <c r="DFO37" s="990">
        <f t="shared" si="44"/>
        <v>0</v>
      </c>
      <c r="DFP37" s="990">
        <f t="shared" si="44"/>
        <v>0</v>
      </c>
      <c r="DFQ37" s="990">
        <f t="shared" si="44"/>
        <v>0</v>
      </c>
      <c r="DFR37" s="990">
        <f t="shared" si="44"/>
        <v>0</v>
      </c>
      <c r="DFS37" s="990">
        <f t="shared" si="44"/>
        <v>0</v>
      </c>
      <c r="DFT37" s="990">
        <f t="shared" si="44"/>
        <v>0</v>
      </c>
      <c r="DFU37" s="990">
        <f t="shared" si="44"/>
        <v>0</v>
      </c>
      <c r="DFV37" s="990">
        <f t="shared" si="44"/>
        <v>0</v>
      </c>
      <c r="DFW37" s="990">
        <f t="shared" ref="DFW37:DIH37" si="45">SUM(DFW16:DFW32)-DFW33</f>
        <v>0</v>
      </c>
      <c r="DFX37" s="990">
        <f t="shared" si="45"/>
        <v>0</v>
      </c>
      <c r="DFY37" s="990">
        <f t="shared" si="45"/>
        <v>0</v>
      </c>
      <c r="DFZ37" s="990">
        <f t="shared" si="45"/>
        <v>0</v>
      </c>
      <c r="DGA37" s="990">
        <f t="shared" si="45"/>
        <v>0</v>
      </c>
      <c r="DGB37" s="990">
        <f t="shared" si="45"/>
        <v>0</v>
      </c>
      <c r="DGC37" s="990">
        <f t="shared" si="45"/>
        <v>0</v>
      </c>
      <c r="DGD37" s="990">
        <f t="shared" si="45"/>
        <v>0</v>
      </c>
      <c r="DGE37" s="990">
        <f t="shared" si="45"/>
        <v>0</v>
      </c>
      <c r="DGF37" s="990">
        <f t="shared" si="45"/>
        <v>0</v>
      </c>
      <c r="DGG37" s="990">
        <f t="shared" si="45"/>
        <v>0</v>
      </c>
      <c r="DGH37" s="990">
        <f t="shared" si="45"/>
        <v>0</v>
      </c>
      <c r="DGI37" s="990">
        <f t="shared" si="45"/>
        <v>0</v>
      </c>
      <c r="DGJ37" s="990">
        <f t="shared" si="45"/>
        <v>0</v>
      </c>
      <c r="DGK37" s="990">
        <f t="shared" si="45"/>
        <v>0</v>
      </c>
      <c r="DGL37" s="990">
        <f t="shared" si="45"/>
        <v>0</v>
      </c>
      <c r="DGM37" s="990">
        <f t="shared" si="45"/>
        <v>0</v>
      </c>
      <c r="DGN37" s="990">
        <f t="shared" si="45"/>
        <v>0</v>
      </c>
      <c r="DGO37" s="990">
        <f t="shared" si="45"/>
        <v>0</v>
      </c>
      <c r="DGP37" s="990">
        <f t="shared" si="45"/>
        <v>0</v>
      </c>
      <c r="DGQ37" s="990">
        <f t="shared" si="45"/>
        <v>0</v>
      </c>
      <c r="DGR37" s="990">
        <f t="shared" si="45"/>
        <v>0</v>
      </c>
      <c r="DGS37" s="990">
        <f t="shared" si="45"/>
        <v>0</v>
      </c>
      <c r="DGT37" s="990">
        <f t="shared" si="45"/>
        <v>0</v>
      </c>
      <c r="DGU37" s="990">
        <f t="shared" si="45"/>
        <v>0</v>
      </c>
      <c r="DGV37" s="990">
        <f t="shared" si="45"/>
        <v>0</v>
      </c>
      <c r="DGW37" s="990">
        <f t="shared" si="45"/>
        <v>0</v>
      </c>
      <c r="DGX37" s="990">
        <f t="shared" si="45"/>
        <v>0</v>
      </c>
      <c r="DGY37" s="990">
        <f t="shared" si="45"/>
        <v>0</v>
      </c>
      <c r="DGZ37" s="990">
        <f t="shared" si="45"/>
        <v>0</v>
      </c>
      <c r="DHA37" s="990">
        <f t="shared" si="45"/>
        <v>0</v>
      </c>
      <c r="DHB37" s="990">
        <f t="shared" si="45"/>
        <v>0</v>
      </c>
      <c r="DHC37" s="990">
        <f t="shared" si="45"/>
        <v>0</v>
      </c>
      <c r="DHD37" s="990">
        <f t="shared" si="45"/>
        <v>0</v>
      </c>
      <c r="DHE37" s="990">
        <f t="shared" si="45"/>
        <v>0</v>
      </c>
      <c r="DHF37" s="990">
        <f t="shared" si="45"/>
        <v>0</v>
      </c>
      <c r="DHG37" s="990">
        <f t="shared" si="45"/>
        <v>0</v>
      </c>
      <c r="DHH37" s="990">
        <f t="shared" si="45"/>
        <v>0</v>
      </c>
      <c r="DHI37" s="990">
        <f t="shared" si="45"/>
        <v>0</v>
      </c>
      <c r="DHJ37" s="990">
        <f t="shared" si="45"/>
        <v>0</v>
      </c>
      <c r="DHK37" s="990">
        <f t="shared" si="45"/>
        <v>0</v>
      </c>
      <c r="DHL37" s="990">
        <f t="shared" si="45"/>
        <v>0</v>
      </c>
      <c r="DHM37" s="990">
        <f t="shared" si="45"/>
        <v>0</v>
      </c>
      <c r="DHN37" s="990">
        <f t="shared" si="45"/>
        <v>0</v>
      </c>
      <c r="DHO37" s="990">
        <f t="shared" si="45"/>
        <v>0</v>
      </c>
      <c r="DHP37" s="990">
        <f t="shared" si="45"/>
        <v>0</v>
      </c>
      <c r="DHQ37" s="990">
        <f t="shared" si="45"/>
        <v>0</v>
      </c>
      <c r="DHR37" s="990">
        <f t="shared" si="45"/>
        <v>0</v>
      </c>
      <c r="DHS37" s="990">
        <f t="shared" si="45"/>
        <v>0</v>
      </c>
      <c r="DHT37" s="990">
        <f t="shared" si="45"/>
        <v>0</v>
      </c>
      <c r="DHU37" s="990">
        <f t="shared" si="45"/>
        <v>0</v>
      </c>
      <c r="DHV37" s="990">
        <f t="shared" si="45"/>
        <v>0</v>
      </c>
      <c r="DHW37" s="990">
        <f t="shared" si="45"/>
        <v>0</v>
      </c>
      <c r="DHX37" s="990">
        <f t="shared" si="45"/>
        <v>0</v>
      </c>
      <c r="DHY37" s="990">
        <f t="shared" si="45"/>
        <v>0</v>
      </c>
      <c r="DHZ37" s="990">
        <f t="shared" si="45"/>
        <v>0</v>
      </c>
      <c r="DIA37" s="990">
        <f t="shared" si="45"/>
        <v>0</v>
      </c>
      <c r="DIB37" s="990">
        <f t="shared" si="45"/>
        <v>0</v>
      </c>
      <c r="DIC37" s="990">
        <f t="shared" si="45"/>
        <v>0</v>
      </c>
      <c r="DID37" s="990">
        <f t="shared" si="45"/>
        <v>0</v>
      </c>
      <c r="DIE37" s="990">
        <f t="shared" si="45"/>
        <v>0</v>
      </c>
      <c r="DIF37" s="990">
        <f t="shared" si="45"/>
        <v>0</v>
      </c>
      <c r="DIG37" s="990">
        <f t="shared" si="45"/>
        <v>0</v>
      </c>
      <c r="DIH37" s="990">
        <f t="shared" si="45"/>
        <v>0</v>
      </c>
      <c r="DII37" s="990">
        <f t="shared" ref="DII37:DKT37" si="46">SUM(DII16:DII32)-DII33</f>
        <v>0</v>
      </c>
      <c r="DIJ37" s="990">
        <f t="shared" si="46"/>
        <v>0</v>
      </c>
      <c r="DIK37" s="990">
        <f t="shared" si="46"/>
        <v>0</v>
      </c>
      <c r="DIL37" s="990">
        <f t="shared" si="46"/>
        <v>0</v>
      </c>
      <c r="DIM37" s="990">
        <f t="shared" si="46"/>
        <v>0</v>
      </c>
      <c r="DIN37" s="990">
        <f t="shared" si="46"/>
        <v>0</v>
      </c>
      <c r="DIO37" s="990">
        <f t="shared" si="46"/>
        <v>0</v>
      </c>
      <c r="DIP37" s="990">
        <f t="shared" si="46"/>
        <v>0</v>
      </c>
      <c r="DIQ37" s="990">
        <f t="shared" si="46"/>
        <v>0</v>
      </c>
      <c r="DIR37" s="990">
        <f t="shared" si="46"/>
        <v>0</v>
      </c>
      <c r="DIS37" s="990">
        <f t="shared" si="46"/>
        <v>0</v>
      </c>
      <c r="DIT37" s="990">
        <f t="shared" si="46"/>
        <v>0</v>
      </c>
      <c r="DIU37" s="990">
        <f t="shared" si="46"/>
        <v>0</v>
      </c>
      <c r="DIV37" s="990">
        <f t="shared" si="46"/>
        <v>0</v>
      </c>
      <c r="DIW37" s="990">
        <f t="shared" si="46"/>
        <v>0</v>
      </c>
      <c r="DIX37" s="990">
        <f t="shared" si="46"/>
        <v>0</v>
      </c>
      <c r="DIY37" s="990">
        <f t="shared" si="46"/>
        <v>0</v>
      </c>
      <c r="DIZ37" s="990">
        <f t="shared" si="46"/>
        <v>0</v>
      </c>
      <c r="DJA37" s="990">
        <f t="shared" si="46"/>
        <v>0</v>
      </c>
      <c r="DJB37" s="990">
        <f t="shared" si="46"/>
        <v>0</v>
      </c>
      <c r="DJC37" s="990">
        <f t="shared" si="46"/>
        <v>0</v>
      </c>
      <c r="DJD37" s="990">
        <f t="shared" si="46"/>
        <v>0</v>
      </c>
      <c r="DJE37" s="990">
        <f t="shared" si="46"/>
        <v>0</v>
      </c>
      <c r="DJF37" s="990">
        <f t="shared" si="46"/>
        <v>0</v>
      </c>
      <c r="DJG37" s="990">
        <f t="shared" si="46"/>
        <v>0</v>
      </c>
      <c r="DJH37" s="990">
        <f t="shared" si="46"/>
        <v>0</v>
      </c>
      <c r="DJI37" s="990">
        <f t="shared" si="46"/>
        <v>0</v>
      </c>
      <c r="DJJ37" s="990">
        <f t="shared" si="46"/>
        <v>0</v>
      </c>
      <c r="DJK37" s="990">
        <f t="shared" si="46"/>
        <v>0</v>
      </c>
      <c r="DJL37" s="990">
        <f t="shared" si="46"/>
        <v>0</v>
      </c>
      <c r="DJM37" s="990">
        <f t="shared" si="46"/>
        <v>0</v>
      </c>
      <c r="DJN37" s="990">
        <f t="shared" si="46"/>
        <v>0</v>
      </c>
      <c r="DJO37" s="990">
        <f t="shared" si="46"/>
        <v>0</v>
      </c>
      <c r="DJP37" s="990">
        <f t="shared" si="46"/>
        <v>0</v>
      </c>
      <c r="DJQ37" s="990">
        <f t="shared" si="46"/>
        <v>0</v>
      </c>
      <c r="DJR37" s="990">
        <f t="shared" si="46"/>
        <v>0</v>
      </c>
      <c r="DJS37" s="990">
        <f t="shared" si="46"/>
        <v>0</v>
      </c>
      <c r="DJT37" s="990">
        <f t="shared" si="46"/>
        <v>0</v>
      </c>
      <c r="DJU37" s="990">
        <f t="shared" si="46"/>
        <v>0</v>
      </c>
      <c r="DJV37" s="990">
        <f t="shared" si="46"/>
        <v>0</v>
      </c>
      <c r="DJW37" s="990">
        <f t="shared" si="46"/>
        <v>0</v>
      </c>
      <c r="DJX37" s="990">
        <f t="shared" si="46"/>
        <v>0</v>
      </c>
      <c r="DJY37" s="990">
        <f t="shared" si="46"/>
        <v>0</v>
      </c>
      <c r="DJZ37" s="990">
        <f t="shared" si="46"/>
        <v>0</v>
      </c>
      <c r="DKA37" s="990">
        <f t="shared" si="46"/>
        <v>0</v>
      </c>
      <c r="DKB37" s="990">
        <f t="shared" si="46"/>
        <v>0</v>
      </c>
      <c r="DKC37" s="990">
        <f t="shared" si="46"/>
        <v>0</v>
      </c>
      <c r="DKD37" s="990">
        <f t="shared" si="46"/>
        <v>0</v>
      </c>
      <c r="DKE37" s="990">
        <f t="shared" si="46"/>
        <v>0</v>
      </c>
      <c r="DKF37" s="990">
        <f t="shared" si="46"/>
        <v>0</v>
      </c>
      <c r="DKG37" s="990">
        <f t="shared" si="46"/>
        <v>0</v>
      </c>
      <c r="DKH37" s="990">
        <f t="shared" si="46"/>
        <v>0</v>
      </c>
      <c r="DKI37" s="990">
        <f t="shared" si="46"/>
        <v>0</v>
      </c>
      <c r="DKJ37" s="990">
        <f t="shared" si="46"/>
        <v>0</v>
      </c>
      <c r="DKK37" s="990">
        <f t="shared" si="46"/>
        <v>0</v>
      </c>
      <c r="DKL37" s="990">
        <f t="shared" si="46"/>
        <v>0</v>
      </c>
      <c r="DKM37" s="990">
        <f t="shared" si="46"/>
        <v>0</v>
      </c>
      <c r="DKN37" s="990">
        <f t="shared" si="46"/>
        <v>0</v>
      </c>
      <c r="DKO37" s="990">
        <f t="shared" si="46"/>
        <v>0</v>
      </c>
      <c r="DKP37" s="990">
        <f t="shared" si="46"/>
        <v>0</v>
      </c>
      <c r="DKQ37" s="990">
        <f t="shared" si="46"/>
        <v>0</v>
      </c>
      <c r="DKR37" s="990">
        <f t="shared" si="46"/>
        <v>0</v>
      </c>
      <c r="DKS37" s="990">
        <f t="shared" si="46"/>
        <v>0</v>
      </c>
      <c r="DKT37" s="990">
        <f t="shared" si="46"/>
        <v>0</v>
      </c>
      <c r="DKU37" s="990">
        <f t="shared" ref="DKU37:DNF37" si="47">SUM(DKU16:DKU32)-DKU33</f>
        <v>0</v>
      </c>
      <c r="DKV37" s="990">
        <f t="shared" si="47"/>
        <v>0</v>
      </c>
      <c r="DKW37" s="990">
        <f t="shared" si="47"/>
        <v>0</v>
      </c>
      <c r="DKX37" s="990">
        <f t="shared" si="47"/>
        <v>0</v>
      </c>
      <c r="DKY37" s="990">
        <f t="shared" si="47"/>
        <v>0</v>
      </c>
      <c r="DKZ37" s="990">
        <f t="shared" si="47"/>
        <v>0</v>
      </c>
      <c r="DLA37" s="990">
        <f t="shared" si="47"/>
        <v>0</v>
      </c>
      <c r="DLB37" s="990">
        <f t="shared" si="47"/>
        <v>0</v>
      </c>
      <c r="DLC37" s="990">
        <f t="shared" si="47"/>
        <v>0</v>
      </c>
      <c r="DLD37" s="990">
        <f t="shared" si="47"/>
        <v>0</v>
      </c>
      <c r="DLE37" s="990">
        <f t="shared" si="47"/>
        <v>0</v>
      </c>
      <c r="DLF37" s="990">
        <f t="shared" si="47"/>
        <v>0</v>
      </c>
      <c r="DLG37" s="990">
        <f t="shared" si="47"/>
        <v>0</v>
      </c>
      <c r="DLH37" s="990">
        <f t="shared" si="47"/>
        <v>0</v>
      </c>
      <c r="DLI37" s="990">
        <f t="shared" si="47"/>
        <v>0</v>
      </c>
      <c r="DLJ37" s="990">
        <f t="shared" si="47"/>
        <v>0</v>
      </c>
      <c r="DLK37" s="990">
        <f t="shared" si="47"/>
        <v>0</v>
      </c>
      <c r="DLL37" s="990">
        <f t="shared" si="47"/>
        <v>0</v>
      </c>
      <c r="DLM37" s="990">
        <f t="shared" si="47"/>
        <v>0</v>
      </c>
      <c r="DLN37" s="990">
        <f t="shared" si="47"/>
        <v>0</v>
      </c>
      <c r="DLO37" s="990">
        <f t="shared" si="47"/>
        <v>0</v>
      </c>
      <c r="DLP37" s="990">
        <f t="shared" si="47"/>
        <v>0</v>
      </c>
      <c r="DLQ37" s="990">
        <f t="shared" si="47"/>
        <v>0</v>
      </c>
      <c r="DLR37" s="990">
        <f t="shared" si="47"/>
        <v>0</v>
      </c>
      <c r="DLS37" s="990">
        <f t="shared" si="47"/>
        <v>0</v>
      </c>
      <c r="DLT37" s="990">
        <f t="shared" si="47"/>
        <v>0</v>
      </c>
      <c r="DLU37" s="990">
        <f t="shared" si="47"/>
        <v>0</v>
      </c>
      <c r="DLV37" s="990">
        <f t="shared" si="47"/>
        <v>0</v>
      </c>
      <c r="DLW37" s="990">
        <f t="shared" si="47"/>
        <v>0</v>
      </c>
      <c r="DLX37" s="990">
        <f t="shared" si="47"/>
        <v>0</v>
      </c>
      <c r="DLY37" s="990">
        <f t="shared" si="47"/>
        <v>0</v>
      </c>
      <c r="DLZ37" s="990">
        <f t="shared" si="47"/>
        <v>0</v>
      </c>
      <c r="DMA37" s="990">
        <f t="shared" si="47"/>
        <v>0</v>
      </c>
      <c r="DMB37" s="990">
        <f t="shared" si="47"/>
        <v>0</v>
      </c>
      <c r="DMC37" s="990">
        <f t="shared" si="47"/>
        <v>0</v>
      </c>
      <c r="DMD37" s="990">
        <f t="shared" si="47"/>
        <v>0</v>
      </c>
      <c r="DME37" s="990">
        <f t="shared" si="47"/>
        <v>0</v>
      </c>
      <c r="DMF37" s="990">
        <f t="shared" si="47"/>
        <v>0</v>
      </c>
      <c r="DMG37" s="990">
        <f t="shared" si="47"/>
        <v>0</v>
      </c>
      <c r="DMH37" s="990">
        <f t="shared" si="47"/>
        <v>0</v>
      </c>
      <c r="DMI37" s="990">
        <f t="shared" si="47"/>
        <v>0</v>
      </c>
      <c r="DMJ37" s="990">
        <f t="shared" si="47"/>
        <v>0</v>
      </c>
      <c r="DMK37" s="990">
        <f t="shared" si="47"/>
        <v>0</v>
      </c>
      <c r="DML37" s="990">
        <f t="shared" si="47"/>
        <v>0</v>
      </c>
      <c r="DMM37" s="990">
        <f t="shared" si="47"/>
        <v>0</v>
      </c>
      <c r="DMN37" s="990">
        <f t="shared" si="47"/>
        <v>0</v>
      </c>
      <c r="DMO37" s="990">
        <f t="shared" si="47"/>
        <v>0</v>
      </c>
      <c r="DMP37" s="990">
        <f t="shared" si="47"/>
        <v>0</v>
      </c>
      <c r="DMQ37" s="990">
        <f t="shared" si="47"/>
        <v>0</v>
      </c>
      <c r="DMR37" s="990">
        <f t="shared" si="47"/>
        <v>0</v>
      </c>
      <c r="DMS37" s="990">
        <f t="shared" si="47"/>
        <v>0</v>
      </c>
      <c r="DMT37" s="990">
        <f t="shared" si="47"/>
        <v>0</v>
      </c>
      <c r="DMU37" s="990">
        <f t="shared" si="47"/>
        <v>0</v>
      </c>
      <c r="DMV37" s="990">
        <f t="shared" si="47"/>
        <v>0</v>
      </c>
      <c r="DMW37" s="990">
        <f t="shared" si="47"/>
        <v>0</v>
      </c>
      <c r="DMX37" s="990">
        <f t="shared" si="47"/>
        <v>0</v>
      </c>
      <c r="DMY37" s="990">
        <f t="shared" si="47"/>
        <v>0</v>
      </c>
      <c r="DMZ37" s="990">
        <f t="shared" si="47"/>
        <v>0</v>
      </c>
      <c r="DNA37" s="990">
        <f t="shared" si="47"/>
        <v>0</v>
      </c>
      <c r="DNB37" s="990">
        <f t="shared" si="47"/>
        <v>0</v>
      </c>
      <c r="DNC37" s="990">
        <f t="shared" si="47"/>
        <v>0</v>
      </c>
      <c r="DND37" s="990">
        <f t="shared" si="47"/>
        <v>0</v>
      </c>
      <c r="DNE37" s="990">
        <f t="shared" si="47"/>
        <v>0</v>
      </c>
      <c r="DNF37" s="990">
        <f t="shared" si="47"/>
        <v>0</v>
      </c>
      <c r="DNG37" s="990">
        <f t="shared" ref="DNG37:DPR37" si="48">SUM(DNG16:DNG32)-DNG33</f>
        <v>0</v>
      </c>
      <c r="DNH37" s="990">
        <f t="shared" si="48"/>
        <v>0</v>
      </c>
      <c r="DNI37" s="990">
        <f t="shared" si="48"/>
        <v>0</v>
      </c>
      <c r="DNJ37" s="990">
        <f t="shared" si="48"/>
        <v>0</v>
      </c>
      <c r="DNK37" s="990">
        <f t="shared" si="48"/>
        <v>0</v>
      </c>
      <c r="DNL37" s="990">
        <f t="shared" si="48"/>
        <v>0</v>
      </c>
      <c r="DNM37" s="990">
        <f t="shared" si="48"/>
        <v>0</v>
      </c>
      <c r="DNN37" s="990">
        <f t="shared" si="48"/>
        <v>0</v>
      </c>
      <c r="DNO37" s="990">
        <f t="shared" si="48"/>
        <v>0</v>
      </c>
      <c r="DNP37" s="990">
        <f t="shared" si="48"/>
        <v>0</v>
      </c>
      <c r="DNQ37" s="990">
        <f t="shared" si="48"/>
        <v>0</v>
      </c>
      <c r="DNR37" s="990">
        <f t="shared" si="48"/>
        <v>0</v>
      </c>
      <c r="DNS37" s="990">
        <f t="shared" si="48"/>
        <v>0</v>
      </c>
      <c r="DNT37" s="990">
        <f t="shared" si="48"/>
        <v>0</v>
      </c>
      <c r="DNU37" s="990">
        <f t="shared" si="48"/>
        <v>0</v>
      </c>
      <c r="DNV37" s="990">
        <f t="shared" si="48"/>
        <v>0</v>
      </c>
      <c r="DNW37" s="990">
        <f t="shared" si="48"/>
        <v>0</v>
      </c>
      <c r="DNX37" s="990">
        <f t="shared" si="48"/>
        <v>0</v>
      </c>
      <c r="DNY37" s="990">
        <f t="shared" si="48"/>
        <v>0</v>
      </c>
      <c r="DNZ37" s="990">
        <f t="shared" si="48"/>
        <v>0</v>
      </c>
      <c r="DOA37" s="990">
        <f t="shared" si="48"/>
        <v>0</v>
      </c>
      <c r="DOB37" s="990">
        <f t="shared" si="48"/>
        <v>0</v>
      </c>
      <c r="DOC37" s="990">
        <f t="shared" si="48"/>
        <v>0</v>
      </c>
      <c r="DOD37" s="990">
        <f t="shared" si="48"/>
        <v>0</v>
      </c>
      <c r="DOE37" s="990">
        <f t="shared" si="48"/>
        <v>0</v>
      </c>
      <c r="DOF37" s="990">
        <f t="shared" si="48"/>
        <v>0</v>
      </c>
      <c r="DOG37" s="990">
        <f t="shared" si="48"/>
        <v>0</v>
      </c>
      <c r="DOH37" s="990">
        <f t="shared" si="48"/>
        <v>0</v>
      </c>
      <c r="DOI37" s="990">
        <f t="shared" si="48"/>
        <v>0</v>
      </c>
      <c r="DOJ37" s="990">
        <f t="shared" si="48"/>
        <v>0</v>
      </c>
      <c r="DOK37" s="990">
        <f t="shared" si="48"/>
        <v>0</v>
      </c>
      <c r="DOL37" s="990">
        <f t="shared" si="48"/>
        <v>0</v>
      </c>
      <c r="DOM37" s="990">
        <f t="shared" si="48"/>
        <v>0</v>
      </c>
      <c r="DON37" s="990">
        <f t="shared" si="48"/>
        <v>0</v>
      </c>
      <c r="DOO37" s="990">
        <f t="shared" si="48"/>
        <v>0</v>
      </c>
      <c r="DOP37" s="990">
        <f t="shared" si="48"/>
        <v>0</v>
      </c>
      <c r="DOQ37" s="990">
        <f t="shared" si="48"/>
        <v>0</v>
      </c>
      <c r="DOR37" s="990">
        <f t="shared" si="48"/>
        <v>0</v>
      </c>
      <c r="DOS37" s="990">
        <f t="shared" si="48"/>
        <v>0</v>
      </c>
      <c r="DOT37" s="990">
        <f t="shared" si="48"/>
        <v>0</v>
      </c>
      <c r="DOU37" s="990">
        <f t="shared" si="48"/>
        <v>0</v>
      </c>
      <c r="DOV37" s="990">
        <f t="shared" si="48"/>
        <v>0</v>
      </c>
      <c r="DOW37" s="990">
        <f t="shared" si="48"/>
        <v>0</v>
      </c>
      <c r="DOX37" s="990">
        <f t="shared" si="48"/>
        <v>0</v>
      </c>
      <c r="DOY37" s="990">
        <f t="shared" si="48"/>
        <v>0</v>
      </c>
      <c r="DOZ37" s="990">
        <f t="shared" si="48"/>
        <v>0</v>
      </c>
      <c r="DPA37" s="990">
        <f t="shared" si="48"/>
        <v>0</v>
      </c>
      <c r="DPB37" s="990">
        <f t="shared" si="48"/>
        <v>0</v>
      </c>
      <c r="DPC37" s="990">
        <f t="shared" si="48"/>
        <v>0</v>
      </c>
      <c r="DPD37" s="990">
        <f t="shared" si="48"/>
        <v>0</v>
      </c>
      <c r="DPE37" s="990">
        <f t="shared" si="48"/>
        <v>0</v>
      </c>
      <c r="DPF37" s="990">
        <f t="shared" si="48"/>
        <v>0</v>
      </c>
      <c r="DPG37" s="990">
        <f t="shared" si="48"/>
        <v>0</v>
      </c>
      <c r="DPH37" s="990">
        <f t="shared" si="48"/>
        <v>0</v>
      </c>
      <c r="DPI37" s="990">
        <f t="shared" si="48"/>
        <v>0</v>
      </c>
      <c r="DPJ37" s="990">
        <f t="shared" si="48"/>
        <v>0</v>
      </c>
      <c r="DPK37" s="990">
        <f t="shared" si="48"/>
        <v>0</v>
      </c>
      <c r="DPL37" s="990">
        <f t="shared" si="48"/>
        <v>0</v>
      </c>
      <c r="DPM37" s="990">
        <f t="shared" si="48"/>
        <v>0</v>
      </c>
      <c r="DPN37" s="990">
        <f t="shared" si="48"/>
        <v>0</v>
      </c>
      <c r="DPO37" s="990">
        <f t="shared" si="48"/>
        <v>0</v>
      </c>
      <c r="DPP37" s="990">
        <f t="shared" si="48"/>
        <v>0</v>
      </c>
      <c r="DPQ37" s="990">
        <f t="shared" si="48"/>
        <v>0</v>
      </c>
      <c r="DPR37" s="990">
        <f t="shared" si="48"/>
        <v>0</v>
      </c>
      <c r="DPS37" s="990">
        <f t="shared" ref="DPS37:DSD37" si="49">SUM(DPS16:DPS32)-DPS33</f>
        <v>0</v>
      </c>
      <c r="DPT37" s="990">
        <f t="shared" si="49"/>
        <v>0</v>
      </c>
      <c r="DPU37" s="990">
        <f t="shared" si="49"/>
        <v>0</v>
      </c>
      <c r="DPV37" s="990">
        <f t="shared" si="49"/>
        <v>0</v>
      </c>
      <c r="DPW37" s="990">
        <f t="shared" si="49"/>
        <v>0</v>
      </c>
      <c r="DPX37" s="990">
        <f t="shared" si="49"/>
        <v>0</v>
      </c>
      <c r="DPY37" s="990">
        <f t="shared" si="49"/>
        <v>0</v>
      </c>
      <c r="DPZ37" s="990">
        <f t="shared" si="49"/>
        <v>0</v>
      </c>
      <c r="DQA37" s="990">
        <f t="shared" si="49"/>
        <v>0</v>
      </c>
      <c r="DQB37" s="990">
        <f t="shared" si="49"/>
        <v>0</v>
      </c>
      <c r="DQC37" s="990">
        <f t="shared" si="49"/>
        <v>0</v>
      </c>
      <c r="DQD37" s="990">
        <f t="shared" si="49"/>
        <v>0</v>
      </c>
      <c r="DQE37" s="990">
        <f t="shared" si="49"/>
        <v>0</v>
      </c>
      <c r="DQF37" s="990">
        <f t="shared" si="49"/>
        <v>0</v>
      </c>
      <c r="DQG37" s="990">
        <f t="shared" si="49"/>
        <v>0</v>
      </c>
      <c r="DQH37" s="990">
        <f t="shared" si="49"/>
        <v>0</v>
      </c>
      <c r="DQI37" s="990">
        <f t="shared" si="49"/>
        <v>0</v>
      </c>
      <c r="DQJ37" s="990">
        <f t="shared" si="49"/>
        <v>0</v>
      </c>
      <c r="DQK37" s="990">
        <f t="shared" si="49"/>
        <v>0</v>
      </c>
      <c r="DQL37" s="990">
        <f t="shared" si="49"/>
        <v>0</v>
      </c>
      <c r="DQM37" s="990">
        <f t="shared" si="49"/>
        <v>0</v>
      </c>
      <c r="DQN37" s="990">
        <f t="shared" si="49"/>
        <v>0</v>
      </c>
      <c r="DQO37" s="990">
        <f t="shared" si="49"/>
        <v>0</v>
      </c>
      <c r="DQP37" s="990">
        <f t="shared" si="49"/>
        <v>0</v>
      </c>
      <c r="DQQ37" s="990">
        <f t="shared" si="49"/>
        <v>0</v>
      </c>
      <c r="DQR37" s="990">
        <f t="shared" si="49"/>
        <v>0</v>
      </c>
      <c r="DQS37" s="990">
        <f t="shared" si="49"/>
        <v>0</v>
      </c>
      <c r="DQT37" s="990">
        <f t="shared" si="49"/>
        <v>0</v>
      </c>
      <c r="DQU37" s="990">
        <f t="shared" si="49"/>
        <v>0</v>
      </c>
      <c r="DQV37" s="990">
        <f t="shared" si="49"/>
        <v>0</v>
      </c>
      <c r="DQW37" s="990">
        <f t="shared" si="49"/>
        <v>0</v>
      </c>
      <c r="DQX37" s="990">
        <f t="shared" si="49"/>
        <v>0</v>
      </c>
      <c r="DQY37" s="990">
        <f t="shared" si="49"/>
        <v>0</v>
      </c>
      <c r="DQZ37" s="990">
        <f t="shared" si="49"/>
        <v>0</v>
      </c>
      <c r="DRA37" s="990">
        <f t="shared" si="49"/>
        <v>0</v>
      </c>
      <c r="DRB37" s="990">
        <f t="shared" si="49"/>
        <v>0</v>
      </c>
      <c r="DRC37" s="990">
        <f t="shared" si="49"/>
        <v>0</v>
      </c>
      <c r="DRD37" s="990">
        <f t="shared" si="49"/>
        <v>0</v>
      </c>
      <c r="DRE37" s="990">
        <f t="shared" si="49"/>
        <v>0</v>
      </c>
      <c r="DRF37" s="990">
        <f t="shared" si="49"/>
        <v>0</v>
      </c>
      <c r="DRG37" s="990">
        <f t="shared" si="49"/>
        <v>0</v>
      </c>
      <c r="DRH37" s="990">
        <f t="shared" si="49"/>
        <v>0</v>
      </c>
      <c r="DRI37" s="990">
        <f t="shared" si="49"/>
        <v>0</v>
      </c>
      <c r="DRJ37" s="990">
        <f t="shared" si="49"/>
        <v>0</v>
      </c>
      <c r="DRK37" s="990">
        <f t="shared" si="49"/>
        <v>0</v>
      </c>
      <c r="DRL37" s="990">
        <f t="shared" si="49"/>
        <v>0</v>
      </c>
      <c r="DRM37" s="990">
        <f t="shared" si="49"/>
        <v>0</v>
      </c>
      <c r="DRN37" s="990">
        <f t="shared" si="49"/>
        <v>0</v>
      </c>
      <c r="DRO37" s="990">
        <f t="shared" si="49"/>
        <v>0</v>
      </c>
      <c r="DRP37" s="990">
        <f t="shared" si="49"/>
        <v>0</v>
      </c>
      <c r="DRQ37" s="990">
        <f t="shared" si="49"/>
        <v>0</v>
      </c>
      <c r="DRR37" s="990">
        <f t="shared" si="49"/>
        <v>0</v>
      </c>
      <c r="DRS37" s="990">
        <f t="shared" si="49"/>
        <v>0</v>
      </c>
      <c r="DRT37" s="990">
        <f t="shared" si="49"/>
        <v>0</v>
      </c>
      <c r="DRU37" s="990">
        <f t="shared" si="49"/>
        <v>0</v>
      </c>
      <c r="DRV37" s="990">
        <f t="shared" si="49"/>
        <v>0</v>
      </c>
      <c r="DRW37" s="990">
        <f t="shared" si="49"/>
        <v>0</v>
      </c>
      <c r="DRX37" s="990">
        <f t="shared" si="49"/>
        <v>0</v>
      </c>
      <c r="DRY37" s="990">
        <f t="shared" si="49"/>
        <v>0</v>
      </c>
      <c r="DRZ37" s="990">
        <f t="shared" si="49"/>
        <v>0</v>
      </c>
      <c r="DSA37" s="990">
        <f t="shared" si="49"/>
        <v>0</v>
      </c>
      <c r="DSB37" s="990">
        <f t="shared" si="49"/>
        <v>0</v>
      </c>
      <c r="DSC37" s="990">
        <f t="shared" si="49"/>
        <v>0</v>
      </c>
      <c r="DSD37" s="990">
        <f t="shared" si="49"/>
        <v>0</v>
      </c>
      <c r="DSE37" s="990">
        <f t="shared" ref="DSE37:DUP37" si="50">SUM(DSE16:DSE32)-DSE33</f>
        <v>0</v>
      </c>
      <c r="DSF37" s="990">
        <f t="shared" si="50"/>
        <v>0</v>
      </c>
      <c r="DSG37" s="990">
        <f t="shared" si="50"/>
        <v>0</v>
      </c>
      <c r="DSH37" s="990">
        <f t="shared" si="50"/>
        <v>0</v>
      </c>
      <c r="DSI37" s="990">
        <f t="shared" si="50"/>
        <v>0</v>
      </c>
      <c r="DSJ37" s="990">
        <f t="shared" si="50"/>
        <v>0</v>
      </c>
      <c r="DSK37" s="990">
        <f t="shared" si="50"/>
        <v>0</v>
      </c>
      <c r="DSL37" s="990">
        <f t="shared" si="50"/>
        <v>0</v>
      </c>
      <c r="DSM37" s="990">
        <f t="shared" si="50"/>
        <v>0</v>
      </c>
      <c r="DSN37" s="990">
        <f t="shared" si="50"/>
        <v>0</v>
      </c>
      <c r="DSO37" s="990">
        <f t="shared" si="50"/>
        <v>0</v>
      </c>
      <c r="DSP37" s="990">
        <f t="shared" si="50"/>
        <v>0</v>
      </c>
      <c r="DSQ37" s="990">
        <f t="shared" si="50"/>
        <v>0</v>
      </c>
      <c r="DSR37" s="990">
        <f t="shared" si="50"/>
        <v>0</v>
      </c>
      <c r="DSS37" s="990">
        <f t="shared" si="50"/>
        <v>0</v>
      </c>
      <c r="DST37" s="990">
        <f t="shared" si="50"/>
        <v>0</v>
      </c>
      <c r="DSU37" s="990">
        <f t="shared" si="50"/>
        <v>0</v>
      </c>
      <c r="DSV37" s="990">
        <f t="shared" si="50"/>
        <v>0</v>
      </c>
      <c r="DSW37" s="990">
        <f t="shared" si="50"/>
        <v>0</v>
      </c>
      <c r="DSX37" s="990">
        <f t="shared" si="50"/>
        <v>0</v>
      </c>
      <c r="DSY37" s="990">
        <f t="shared" si="50"/>
        <v>0</v>
      </c>
      <c r="DSZ37" s="990">
        <f t="shared" si="50"/>
        <v>0</v>
      </c>
      <c r="DTA37" s="990">
        <f t="shared" si="50"/>
        <v>0</v>
      </c>
      <c r="DTB37" s="990">
        <f t="shared" si="50"/>
        <v>0</v>
      </c>
      <c r="DTC37" s="990">
        <f t="shared" si="50"/>
        <v>0</v>
      </c>
      <c r="DTD37" s="990">
        <f t="shared" si="50"/>
        <v>0</v>
      </c>
      <c r="DTE37" s="990">
        <f t="shared" si="50"/>
        <v>0</v>
      </c>
      <c r="DTF37" s="990">
        <f t="shared" si="50"/>
        <v>0</v>
      </c>
      <c r="DTG37" s="990">
        <f t="shared" si="50"/>
        <v>0</v>
      </c>
      <c r="DTH37" s="990">
        <f t="shared" si="50"/>
        <v>0</v>
      </c>
      <c r="DTI37" s="990">
        <f t="shared" si="50"/>
        <v>0</v>
      </c>
      <c r="DTJ37" s="990">
        <f t="shared" si="50"/>
        <v>0</v>
      </c>
      <c r="DTK37" s="990">
        <f t="shared" si="50"/>
        <v>0</v>
      </c>
      <c r="DTL37" s="990">
        <f t="shared" si="50"/>
        <v>0</v>
      </c>
      <c r="DTM37" s="990">
        <f t="shared" si="50"/>
        <v>0</v>
      </c>
      <c r="DTN37" s="990">
        <f t="shared" si="50"/>
        <v>0</v>
      </c>
      <c r="DTO37" s="990">
        <f t="shared" si="50"/>
        <v>0</v>
      </c>
      <c r="DTP37" s="990">
        <f t="shared" si="50"/>
        <v>0</v>
      </c>
      <c r="DTQ37" s="990">
        <f t="shared" si="50"/>
        <v>0</v>
      </c>
      <c r="DTR37" s="990">
        <f t="shared" si="50"/>
        <v>0</v>
      </c>
      <c r="DTS37" s="990">
        <f t="shared" si="50"/>
        <v>0</v>
      </c>
      <c r="DTT37" s="990">
        <f t="shared" si="50"/>
        <v>0</v>
      </c>
      <c r="DTU37" s="990">
        <f t="shared" si="50"/>
        <v>0</v>
      </c>
      <c r="DTV37" s="990">
        <f t="shared" si="50"/>
        <v>0</v>
      </c>
      <c r="DTW37" s="990">
        <f t="shared" si="50"/>
        <v>0</v>
      </c>
      <c r="DTX37" s="990">
        <f t="shared" si="50"/>
        <v>0</v>
      </c>
      <c r="DTY37" s="990">
        <f t="shared" si="50"/>
        <v>0</v>
      </c>
      <c r="DTZ37" s="990">
        <f t="shared" si="50"/>
        <v>0</v>
      </c>
      <c r="DUA37" s="990">
        <f t="shared" si="50"/>
        <v>0</v>
      </c>
      <c r="DUB37" s="990">
        <f t="shared" si="50"/>
        <v>0</v>
      </c>
      <c r="DUC37" s="990">
        <f t="shared" si="50"/>
        <v>0</v>
      </c>
      <c r="DUD37" s="990">
        <f t="shared" si="50"/>
        <v>0</v>
      </c>
      <c r="DUE37" s="990">
        <f t="shared" si="50"/>
        <v>0</v>
      </c>
      <c r="DUF37" s="990">
        <f t="shared" si="50"/>
        <v>0</v>
      </c>
      <c r="DUG37" s="990">
        <f t="shared" si="50"/>
        <v>0</v>
      </c>
      <c r="DUH37" s="990">
        <f t="shared" si="50"/>
        <v>0</v>
      </c>
      <c r="DUI37" s="990">
        <f t="shared" si="50"/>
        <v>0</v>
      </c>
      <c r="DUJ37" s="990">
        <f t="shared" si="50"/>
        <v>0</v>
      </c>
      <c r="DUK37" s="990">
        <f t="shared" si="50"/>
        <v>0</v>
      </c>
      <c r="DUL37" s="990">
        <f t="shared" si="50"/>
        <v>0</v>
      </c>
      <c r="DUM37" s="990">
        <f t="shared" si="50"/>
        <v>0</v>
      </c>
      <c r="DUN37" s="990">
        <f t="shared" si="50"/>
        <v>0</v>
      </c>
      <c r="DUO37" s="990">
        <f t="shared" si="50"/>
        <v>0</v>
      </c>
      <c r="DUP37" s="990">
        <f t="shared" si="50"/>
        <v>0</v>
      </c>
      <c r="DUQ37" s="990">
        <f t="shared" ref="DUQ37:DXB37" si="51">SUM(DUQ16:DUQ32)-DUQ33</f>
        <v>0</v>
      </c>
      <c r="DUR37" s="990">
        <f t="shared" si="51"/>
        <v>0</v>
      </c>
      <c r="DUS37" s="990">
        <f t="shared" si="51"/>
        <v>0</v>
      </c>
      <c r="DUT37" s="990">
        <f t="shared" si="51"/>
        <v>0</v>
      </c>
      <c r="DUU37" s="990">
        <f t="shared" si="51"/>
        <v>0</v>
      </c>
      <c r="DUV37" s="990">
        <f t="shared" si="51"/>
        <v>0</v>
      </c>
      <c r="DUW37" s="990">
        <f t="shared" si="51"/>
        <v>0</v>
      </c>
      <c r="DUX37" s="990">
        <f t="shared" si="51"/>
        <v>0</v>
      </c>
      <c r="DUY37" s="990">
        <f t="shared" si="51"/>
        <v>0</v>
      </c>
      <c r="DUZ37" s="990">
        <f t="shared" si="51"/>
        <v>0</v>
      </c>
      <c r="DVA37" s="990">
        <f t="shared" si="51"/>
        <v>0</v>
      </c>
      <c r="DVB37" s="990">
        <f t="shared" si="51"/>
        <v>0</v>
      </c>
      <c r="DVC37" s="990">
        <f t="shared" si="51"/>
        <v>0</v>
      </c>
      <c r="DVD37" s="990">
        <f t="shared" si="51"/>
        <v>0</v>
      </c>
      <c r="DVE37" s="990">
        <f t="shared" si="51"/>
        <v>0</v>
      </c>
      <c r="DVF37" s="990">
        <f t="shared" si="51"/>
        <v>0</v>
      </c>
      <c r="DVG37" s="990">
        <f t="shared" si="51"/>
        <v>0</v>
      </c>
      <c r="DVH37" s="990">
        <f t="shared" si="51"/>
        <v>0</v>
      </c>
      <c r="DVI37" s="990">
        <f t="shared" si="51"/>
        <v>0</v>
      </c>
      <c r="DVJ37" s="990">
        <f t="shared" si="51"/>
        <v>0</v>
      </c>
      <c r="DVK37" s="990">
        <f t="shared" si="51"/>
        <v>0</v>
      </c>
      <c r="DVL37" s="990">
        <f t="shared" si="51"/>
        <v>0</v>
      </c>
      <c r="DVM37" s="990">
        <f t="shared" si="51"/>
        <v>0</v>
      </c>
      <c r="DVN37" s="990">
        <f t="shared" si="51"/>
        <v>0</v>
      </c>
      <c r="DVO37" s="990">
        <f t="shared" si="51"/>
        <v>0</v>
      </c>
      <c r="DVP37" s="990">
        <f t="shared" si="51"/>
        <v>0</v>
      </c>
      <c r="DVQ37" s="990">
        <f t="shared" si="51"/>
        <v>0</v>
      </c>
      <c r="DVR37" s="990">
        <f t="shared" si="51"/>
        <v>0</v>
      </c>
      <c r="DVS37" s="990">
        <f t="shared" si="51"/>
        <v>0</v>
      </c>
      <c r="DVT37" s="990">
        <f t="shared" si="51"/>
        <v>0</v>
      </c>
      <c r="DVU37" s="990">
        <f t="shared" si="51"/>
        <v>0</v>
      </c>
      <c r="DVV37" s="990">
        <f t="shared" si="51"/>
        <v>0</v>
      </c>
      <c r="DVW37" s="990">
        <f t="shared" si="51"/>
        <v>0</v>
      </c>
      <c r="DVX37" s="990">
        <f t="shared" si="51"/>
        <v>0</v>
      </c>
      <c r="DVY37" s="990">
        <f t="shared" si="51"/>
        <v>0</v>
      </c>
      <c r="DVZ37" s="990">
        <f t="shared" si="51"/>
        <v>0</v>
      </c>
      <c r="DWA37" s="990">
        <f t="shared" si="51"/>
        <v>0</v>
      </c>
      <c r="DWB37" s="990">
        <f t="shared" si="51"/>
        <v>0</v>
      </c>
      <c r="DWC37" s="990">
        <f t="shared" si="51"/>
        <v>0</v>
      </c>
      <c r="DWD37" s="990">
        <f t="shared" si="51"/>
        <v>0</v>
      </c>
      <c r="DWE37" s="990">
        <f t="shared" si="51"/>
        <v>0</v>
      </c>
      <c r="DWF37" s="990">
        <f t="shared" si="51"/>
        <v>0</v>
      </c>
      <c r="DWG37" s="990">
        <f t="shared" si="51"/>
        <v>0</v>
      </c>
      <c r="DWH37" s="990">
        <f t="shared" si="51"/>
        <v>0</v>
      </c>
      <c r="DWI37" s="990">
        <f t="shared" si="51"/>
        <v>0</v>
      </c>
      <c r="DWJ37" s="990">
        <f t="shared" si="51"/>
        <v>0</v>
      </c>
      <c r="DWK37" s="990">
        <f t="shared" si="51"/>
        <v>0</v>
      </c>
      <c r="DWL37" s="990">
        <f t="shared" si="51"/>
        <v>0</v>
      </c>
      <c r="DWM37" s="990">
        <f t="shared" si="51"/>
        <v>0</v>
      </c>
      <c r="DWN37" s="990">
        <f t="shared" si="51"/>
        <v>0</v>
      </c>
      <c r="DWO37" s="990">
        <f t="shared" si="51"/>
        <v>0</v>
      </c>
      <c r="DWP37" s="990">
        <f t="shared" si="51"/>
        <v>0</v>
      </c>
      <c r="DWQ37" s="990">
        <f t="shared" si="51"/>
        <v>0</v>
      </c>
      <c r="DWR37" s="990">
        <f t="shared" si="51"/>
        <v>0</v>
      </c>
      <c r="DWS37" s="990">
        <f t="shared" si="51"/>
        <v>0</v>
      </c>
      <c r="DWT37" s="990">
        <f t="shared" si="51"/>
        <v>0</v>
      </c>
      <c r="DWU37" s="990">
        <f t="shared" si="51"/>
        <v>0</v>
      </c>
      <c r="DWV37" s="990">
        <f t="shared" si="51"/>
        <v>0</v>
      </c>
      <c r="DWW37" s="990">
        <f t="shared" si="51"/>
        <v>0</v>
      </c>
      <c r="DWX37" s="990">
        <f t="shared" si="51"/>
        <v>0</v>
      </c>
      <c r="DWY37" s="990">
        <f t="shared" si="51"/>
        <v>0</v>
      </c>
      <c r="DWZ37" s="990">
        <f t="shared" si="51"/>
        <v>0</v>
      </c>
      <c r="DXA37" s="990">
        <f t="shared" si="51"/>
        <v>0</v>
      </c>
      <c r="DXB37" s="990">
        <f t="shared" si="51"/>
        <v>0</v>
      </c>
      <c r="DXC37" s="990">
        <f t="shared" ref="DXC37:DZN37" si="52">SUM(DXC16:DXC32)-DXC33</f>
        <v>0</v>
      </c>
      <c r="DXD37" s="990">
        <f t="shared" si="52"/>
        <v>0</v>
      </c>
      <c r="DXE37" s="990">
        <f t="shared" si="52"/>
        <v>0</v>
      </c>
      <c r="DXF37" s="990">
        <f t="shared" si="52"/>
        <v>0</v>
      </c>
      <c r="DXG37" s="990">
        <f t="shared" si="52"/>
        <v>0</v>
      </c>
      <c r="DXH37" s="990">
        <f t="shared" si="52"/>
        <v>0</v>
      </c>
      <c r="DXI37" s="990">
        <f t="shared" si="52"/>
        <v>0</v>
      </c>
      <c r="DXJ37" s="990">
        <f t="shared" si="52"/>
        <v>0</v>
      </c>
      <c r="DXK37" s="990">
        <f t="shared" si="52"/>
        <v>0</v>
      </c>
      <c r="DXL37" s="990">
        <f t="shared" si="52"/>
        <v>0</v>
      </c>
      <c r="DXM37" s="990">
        <f t="shared" si="52"/>
        <v>0</v>
      </c>
      <c r="DXN37" s="990">
        <f t="shared" si="52"/>
        <v>0</v>
      </c>
      <c r="DXO37" s="990">
        <f t="shared" si="52"/>
        <v>0</v>
      </c>
      <c r="DXP37" s="990">
        <f t="shared" si="52"/>
        <v>0</v>
      </c>
      <c r="DXQ37" s="990">
        <f t="shared" si="52"/>
        <v>0</v>
      </c>
      <c r="DXR37" s="990">
        <f t="shared" si="52"/>
        <v>0</v>
      </c>
      <c r="DXS37" s="990">
        <f t="shared" si="52"/>
        <v>0</v>
      </c>
      <c r="DXT37" s="990">
        <f t="shared" si="52"/>
        <v>0</v>
      </c>
      <c r="DXU37" s="990">
        <f t="shared" si="52"/>
        <v>0</v>
      </c>
      <c r="DXV37" s="990">
        <f t="shared" si="52"/>
        <v>0</v>
      </c>
      <c r="DXW37" s="990">
        <f t="shared" si="52"/>
        <v>0</v>
      </c>
      <c r="DXX37" s="990">
        <f t="shared" si="52"/>
        <v>0</v>
      </c>
      <c r="DXY37" s="990">
        <f t="shared" si="52"/>
        <v>0</v>
      </c>
      <c r="DXZ37" s="990">
        <f t="shared" si="52"/>
        <v>0</v>
      </c>
      <c r="DYA37" s="990">
        <f t="shared" si="52"/>
        <v>0</v>
      </c>
      <c r="DYB37" s="990">
        <f t="shared" si="52"/>
        <v>0</v>
      </c>
      <c r="DYC37" s="990">
        <f t="shared" si="52"/>
        <v>0</v>
      </c>
      <c r="DYD37" s="990">
        <f t="shared" si="52"/>
        <v>0</v>
      </c>
      <c r="DYE37" s="990">
        <f t="shared" si="52"/>
        <v>0</v>
      </c>
      <c r="DYF37" s="990">
        <f t="shared" si="52"/>
        <v>0</v>
      </c>
      <c r="DYG37" s="990">
        <f t="shared" si="52"/>
        <v>0</v>
      </c>
      <c r="DYH37" s="990">
        <f t="shared" si="52"/>
        <v>0</v>
      </c>
      <c r="DYI37" s="990">
        <f t="shared" si="52"/>
        <v>0</v>
      </c>
      <c r="DYJ37" s="990">
        <f t="shared" si="52"/>
        <v>0</v>
      </c>
      <c r="DYK37" s="990">
        <f t="shared" si="52"/>
        <v>0</v>
      </c>
      <c r="DYL37" s="990">
        <f t="shared" si="52"/>
        <v>0</v>
      </c>
      <c r="DYM37" s="990">
        <f t="shared" si="52"/>
        <v>0</v>
      </c>
      <c r="DYN37" s="990">
        <f t="shared" si="52"/>
        <v>0</v>
      </c>
      <c r="DYO37" s="990">
        <f t="shared" si="52"/>
        <v>0</v>
      </c>
      <c r="DYP37" s="990">
        <f t="shared" si="52"/>
        <v>0</v>
      </c>
      <c r="DYQ37" s="990">
        <f t="shared" si="52"/>
        <v>0</v>
      </c>
      <c r="DYR37" s="990">
        <f t="shared" si="52"/>
        <v>0</v>
      </c>
      <c r="DYS37" s="990">
        <f t="shared" si="52"/>
        <v>0</v>
      </c>
      <c r="DYT37" s="990">
        <f t="shared" si="52"/>
        <v>0</v>
      </c>
      <c r="DYU37" s="990">
        <f t="shared" si="52"/>
        <v>0</v>
      </c>
      <c r="DYV37" s="990">
        <f t="shared" si="52"/>
        <v>0</v>
      </c>
      <c r="DYW37" s="990">
        <f t="shared" si="52"/>
        <v>0</v>
      </c>
      <c r="DYX37" s="990">
        <f t="shared" si="52"/>
        <v>0</v>
      </c>
      <c r="DYY37" s="990">
        <f t="shared" si="52"/>
        <v>0</v>
      </c>
      <c r="DYZ37" s="990">
        <f t="shared" si="52"/>
        <v>0</v>
      </c>
      <c r="DZA37" s="990">
        <f t="shared" si="52"/>
        <v>0</v>
      </c>
      <c r="DZB37" s="990">
        <f t="shared" si="52"/>
        <v>0</v>
      </c>
      <c r="DZC37" s="990">
        <f t="shared" si="52"/>
        <v>0</v>
      </c>
      <c r="DZD37" s="990">
        <f t="shared" si="52"/>
        <v>0</v>
      </c>
      <c r="DZE37" s="990">
        <f t="shared" si="52"/>
        <v>0</v>
      </c>
      <c r="DZF37" s="990">
        <f t="shared" si="52"/>
        <v>0</v>
      </c>
      <c r="DZG37" s="990">
        <f t="shared" si="52"/>
        <v>0</v>
      </c>
      <c r="DZH37" s="990">
        <f t="shared" si="52"/>
        <v>0</v>
      </c>
      <c r="DZI37" s="990">
        <f t="shared" si="52"/>
        <v>0</v>
      </c>
      <c r="DZJ37" s="990">
        <f t="shared" si="52"/>
        <v>0</v>
      </c>
      <c r="DZK37" s="990">
        <f t="shared" si="52"/>
        <v>0</v>
      </c>
      <c r="DZL37" s="990">
        <f t="shared" si="52"/>
        <v>0</v>
      </c>
      <c r="DZM37" s="990">
        <f t="shared" si="52"/>
        <v>0</v>
      </c>
      <c r="DZN37" s="990">
        <f t="shared" si="52"/>
        <v>0</v>
      </c>
      <c r="DZO37" s="990">
        <f t="shared" ref="DZO37:EBZ37" si="53">SUM(DZO16:DZO32)-DZO33</f>
        <v>0</v>
      </c>
      <c r="DZP37" s="990">
        <f t="shared" si="53"/>
        <v>0</v>
      </c>
      <c r="DZQ37" s="990">
        <f t="shared" si="53"/>
        <v>0</v>
      </c>
      <c r="DZR37" s="990">
        <f t="shared" si="53"/>
        <v>0</v>
      </c>
      <c r="DZS37" s="990">
        <f t="shared" si="53"/>
        <v>0</v>
      </c>
      <c r="DZT37" s="990">
        <f t="shared" si="53"/>
        <v>0</v>
      </c>
      <c r="DZU37" s="990">
        <f t="shared" si="53"/>
        <v>0</v>
      </c>
      <c r="DZV37" s="990">
        <f t="shared" si="53"/>
        <v>0</v>
      </c>
      <c r="DZW37" s="990">
        <f t="shared" si="53"/>
        <v>0</v>
      </c>
      <c r="DZX37" s="990">
        <f t="shared" si="53"/>
        <v>0</v>
      </c>
      <c r="DZY37" s="990">
        <f t="shared" si="53"/>
        <v>0</v>
      </c>
      <c r="DZZ37" s="990">
        <f t="shared" si="53"/>
        <v>0</v>
      </c>
      <c r="EAA37" s="990">
        <f t="shared" si="53"/>
        <v>0</v>
      </c>
      <c r="EAB37" s="990">
        <f t="shared" si="53"/>
        <v>0</v>
      </c>
      <c r="EAC37" s="990">
        <f t="shared" si="53"/>
        <v>0</v>
      </c>
      <c r="EAD37" s="990">
        <f t="shared" si="53"/>
        <v>0</v>
      </c>
      <c r="EAE37" s="990">
        <f t="shared" si="53"/>
        <v>0</v>
      </c>
      <c r="EAF37" s="990">
        <f t="shared" si="53"/>
        <v>0</v>
      </c>
      <c r="EAG37" s="990">
        <f t="shared" si="53"/>
        <v>0</v>
      </c>
      <c r="EAH37" s="990">
        <f t="shared" si="53"/>
        <v>0</v>
      </c>
      <c r="EAI37" s="990">
        <f t="shared" si="53"/>
        <v>0</v>
      </c>
      <c r="EAJ37" s="990">
        <f t="shared" si="53"/>
        <v>0</v>
      </c>
      <c r="EAK37" s="990">
        <f t="shared" si="53"/>
        <v>0</v>
      </c>
      <c r="EAL37" s="990">
        <f t="shared" si="53"/>
        <v>0</v>
      </c>
      <c r="EAM37" s="990">
        <f t="shared" si="53"/>
        <v>0</v>
      </c>
      <c r="EAN37" s="990">
        <f t="shared" si="53"/>
        <v>0</v>
      </c>
      <c r="EAO37" s="990">
        <f t="shared" si="53"/>
        <v>0</v>
      </c>
      <c r="EAP37" s="990">
        <f t="shared" si="53"/>
        <v>0</v>
      </c>
      <c r="EAQ37" s="990">
        <f t="shared" si="53"/>
        <v>0</v>
      </c>
      <c r="EAR37" s="990">
        <f t="shared" si="53"/>
        <v>0</v>
      </c>
      <c r="EAS37" s="990">
        <f t="shared" si="53"/>
        <v>0</v>
      </c>
      <c r="EAT37" s="990">
        <f t="shared" si="53"/>
        <v>0</v>
      </c>
      <c r="EAU37" s="990">
        <f t="shared" si="53"/>
        <v>0</v>
      </c>
      <c r="EAV37" s="990">
        <f t="shared" si="53"/>
        <v>0</v>
      </c>
      <c r="EAW37" s="990">
        <f t="shared" si="53"/>
        <v>0</v>
      </c>
      <c r="EAX37" s="990">
        <f t="shared" si="53"/>
        <v>0</v>
      </c>
      <c r="EAY37" s="990">
        <f t="shared" si="53"/>
        <v>0</v>
      </c>
      <c r="EAZ37" s="990">
        <f t="shared" si="53"/>
        <v>0</v>
      </c>
      <c r="EBA37" s="990">
        <f t="shared" si="53"/>
        <v>0</v>
      </c>
      <c r="EBB37" s="990">
        <f t="shared" si="53"/>
        <v>0</v>
      </c>
      <c r="EBC37" s="990">
        <f t="shared" si="53"/>
        <v>0</v>
      </c>
      <c r="EBD37" s="990">
        <f t="shared" si="53"/>
        <v>0</v>
      </c>
      <c r="EBE37" s="990">
        <f t="shared" si="53"/>
        <v>0</v>
      </c>
      <c r="EBF37" s="990">
        <f t="shared" si="53"/>
        <v>0</v>
      </c>
      <c r="EBG37" s="990">
        <f t="shared" si="53"/>
        <v>0</v>
      </c>
      <c r="EBH37" s="990">
        <f t="shared" si="53"/>
        <v>0</v>
      </c>
      <c r="EBI37" s="990">
        <f t="shared" si="53"/>
        <v>0</v>
      </c>
      <c r="EBJ37" s="990">
        <f t="shared" si="53"/>
        <v>0</v>
      </c>
      <c r="EBK37" s="990">
        <f t="shared" si="53"/>
        <v>0</v>
      </c>
      <c r="EBL37" s="990">
        <f t="shared" si="53"/>
        <v>0</v>
      </c>
      <c r="EBM37" s="990">
        <f t="shared" si="53"/>
        <v>0</v>
      </c>
      <c r="EBN37" s="990">
        <f t="shared" si="53"/>
        <v>0</v>
      </c>
      <c r="EBO37" s="990">
        <f t="shared" si="53"/>
        <v>0</v>
      </c>
      <c r="EBP37" s="990">
        <f t="shared" si="53"/>
        <v>0</v>
      </c>
      <c r="EBQ37" s="990">
        <f t="shared" si="53"/>
        <v>0</v>
      </c>
      <c r="EBR37" s="990">
        <f t="shared" si="53"/>
        <v>0</v>
      </c>
      <c r="EBS37" s="990">
        <f t="shared" si="53"/>
        <v>0</v>
      </c>
      <c r="EBT37" s="990">
        <f t="shared" si="53"/>
        <v>0</v>
      </c>
      <c r="EBU37" s="990">
        <f t="shared" si="53"/>
        <v>0</v>
      </c>
      <c r="EBV37" s="990">
        <f t="shared" si="53"/>
        <v>0</v>
      </c>
      <c r="EBW37" s="990">
        <f t="shared" si="53"/>
        <v>0</v>
      </c>
      <c r="EBX37" s="990">
        <f t="shared" si="53"/>
        <v>0</v>
      </c>
      <c r="EBY37" s="990">
        <f t="shared" si="53"/>
        <v>0</v>
      </c>
      <c r="EBZ37" s="990">
        <f t="shared" si="53"/>
        <v>0</v>
      </c>
      <c r="ECA37" s="990">
        <f t="shared" ref="ECA37:EEL37" si="54">SUM(ECA16:ECA32)-ECA33</f>
        <v>0</v>
      </c>
      <c r="ECB37" s="990">
        <f t="shared" si="54"/>
        <v>0</v>
      </c>
      <c r="ECC37" s="990">
        <f t="shared" si="54"/>
        <v>0</v>
      </c>
      <c r="ECD37" s="990">
        <f t="shared" si="54"/>
        <v>0</v>
      </c>
      <c r="ECE37" s="990">
        <f t="shared" si="54"/>
        <v>0</v>
      </c>
      <c r="ECF37" s="990">
        <f t="shared" si="54"/>
        <v>0</v>
      </c>
      <c r="ECG37" s="990">
        <f t="shared" si="54"/>
        <v>0</v>
      </c>
      <c r="ECH37" s="990">
        <f t="shared" si="54"/>
        <v>0</v>
      </c>
      <c r="ECI37" s="990">
        <f t="shared" si="54"/>
        <v>0</v>
      </c>
      <c r="ECJ37" s="990">
        <f t="shared" si="54"/>
        <v>0</v>
      </c>
      <c r="ECK37" s="990">
        <f t="shared" si="54"/>
        <v>0</v>
      </c>
      <c r="ECL37" s="990">
        <f t="shared" si="54"/>
        <v>0</v>
      </c>
      <c r="ECM37" s="990">
        <f t="shared" si="54"/>
        <v>0</v>
      </c>
      <c r="ECN37" s="990">
        <f t="shared" si="54"/>
        <v>0</v>
      </c>
      <c r="ECO37" s="990">
        <f t="shared" si="54"/>
        <v>0</v>
      </c>
      <c r="ECP37" s="990">
        <f t="shared" si="54"/>
        <v>0</v>
      </c>
      <c r="ECQ37" s="990">
        <f t="shared" si="54"/>
        <v>0</v>
      </c>
      <c r="ECR37" s="990">
        <f t="shared" si="54"/>
        <v>0</v>
      </c>
      <c r="ECS37" s="990">
        <f t="shared" si="54"/>
        <v>0</v>
      </c>
      <c r="ECT37" s="990">
        <f t="shared" si="54"/>
        <v>0</v>
      </c>
      <c r="ECU37" s="990">
        <f t="shared" si="54"/>
        <v>0</v>
      </c>
      <c r="ECV37" s="990">
        <f t="shared" si="54"/>
        <v>0</v>
      </c>
      <c r="ECW37" s="990">
        <f t="shared" si="54"/>
        <v>0</v>
      </c>
      <c r="ECX37" s="990">
        <f t="shared" si="54"/>
        <v>0</v>
      </c>
      <c r="ECY37" s="990">
        <f t="shared" si="54"/>
        <v>0</v>
      </c>
      <c r="ECZ37" s="990">
        <f t="shared" si="54"/>
        <v>0</v>
      </c>
      <c r="EDA37" s="990">
        <f t="shared" si="54"/>
        <v>0</v>
      </c>
      <c r="EDB37" s="990">
        <f t="shared" si="54"/>
        <v>0</v>
      </c>
      <c r="EDC37" s="990">
        <f t="shared" si="54"/>
        <v>0</v>
      </c>
      <c r="EDD37" s="990">
        <f t="shared" si="54"/>
        <v>0</v>
      </c>
      <c r="EDE37" s="990">
        <f t="shared" si="54"/>
        <v>0</v>
      </c>
      <c r="EDF37" s="990">
        <f t="shared" si="54"/>
        <v>0</v>
      </c>
      <c r="EDG37" s="990">
        <f t="shared" si="54"/>
        <v>0</v>
      </c>
      <c r="EDH37" s="990">
        <f t="shared" si="54"/>
        <v>0</v>
      </c>
      <c r="EDI37" s="990">
        <f t="shared" si="54"/>
        <v>0</v>
      </c>
      <c r="EDJ37" s="990">
        <f t="shared" si="54"/>
        <v>0</v>
      </c>
      <c r="EDK37" s="990">
        <f t="shared" si="54"/>
        <v>0</v>
      </c>
      <c r="EDL37" s="990">
        <f t="shared" si="54"/>
        <v>0</v>
      </c>
      <c r="EDM37" s="990">
        <f t="shared" si="54"/>
        <v>0</v>
      </c>
      <c r="EDN37" s="990">
        <f t="shared" si="54"/>
        <v>0</v>
      </c>
      <c r="EDO37" s="990">
        <f t="shared" si="54"/>
        <v>0</v>
      </c>
      <c r="EDP37" s="990">
        <f t="shared" si="54"/>
        <v>0</v>
      </c>
      <c r="EDQ37" s="990">
        <f t="shared" si="54"/>
        <v>0</v>
      </c>
      <c r="EDR37" s="990">
        <f t="shared" si="54"/>
        <v>0</v>
      </c>
      <c r="EDS37" s="990">
        <f t="shared" si="54"/>
        <v>0</v>
      </c>
      <c r="EDT37" s="990">
        <f t="shared" si="54"/>
        <v>0</v>
      </c>
      <c r="EDU37" s="990">
        <f t="shared" si="54"/>
        <v>0</v>
      </c>
      <c r="EDV37" s="990">
        <f t="shared" si="54"/>
        <v>0</v>
      </c>
      <c r="EDW37" s="990">
        <f t="shared" si="54"/>
        <v>0</v>
      </c>
      <c r="EDX37" s="990">
        <f t="shared" si="54"/>
        <v>0</v>
      </c>
      <c r="EDY37" s="990">
        <f t="shared" si="54"/>
        <v>0</v>
      </c>
      <c r="EDZ37" s="990">
        <f t="shared" si="54"/>
        <v>0</v>
      </c>
      <c r="EEA37" s="990">
        <f t="shared" si="54"/>
        <v>0</v>
      </c>
      <c r="EEB37" s="990">
        <f t="shared" si="54"/>
        <v>0</v>
      </c>
      <c r="EEC37" s="990">
        <f t="shared" si="54"/>
        <v>0</v>
      </c>
      <c r="EED37" s="990">
        <f t="shared" si="54"/>
        <v>0</v>
      </c>
      <c r="EEE37" s="990">
        <f t="shared" si="54"/>
        <v>0</v>
      </c>
      <c r="EEF37" s="990">
        <f t="shared" si="54"/>
        <v>0</v>
      </c>
      <c r="EEG37" s="990">
        <f t="shared" si="54"/>
        <v>0</v>
      </c>
      <c r="EEH37" s="990">
        <f t="shared" si="54"/>
        <v>0</v>
      </c>
      <c r="EEI37" s="990">
        <f t="shared" si="54"/>
        <v>0</v>
      </c>
      <c r="EEJ37" s="990">
        <f t="shared" si="54"/>
        <v>0</v>
      </c>
      <c r="EEK37" s="990">
        <f t="shared" si="54"/>
        <v>0</v>
      </c>
      <c r="EEL37" s="990">
        <f t="shared" si="54"/>
        <v>0</v>
      </c>
      <c r="EEM37" s="990">
        <f t="shared" ref="EEM37:EGX37" si="55">SUM(EEM16:EEM32)-EEM33</f>
        <v>0</v>
      </c>
      <c r="EEN37" s="990">
        <f t="shared" si="55"/>
        <v>0</v>
      </c>
      <c r="EEO37" s="990">
        <f t="shared" si="55"/>
        <v>0</v>
      </c>
      <c r="EEP37" s="990">
        <f t="shared" si="55"/>
        <v>0</v>
      </c>
      <c r="EEQ37" s="990">
        <f t="shared" si="55"/>
        <v>0</v>
      </c>
      <c r="EER37" s="990">
        <f t="shared" si="55"/>
        <v>0</v>
      </c>
      <c r="EES37" s="990">
        <f t="shared" si="55"/>
        <v>0</v>
      </c>
      <c r="EET37" s="990">
        <f t="shared" si="55"/>
        <v>0</v>
      </c>
      <c r="EEU37" s="990">
        <f t="shared" si="55"/>
        <v>0</v>
      </c>
      <c r="EEV37" s="990">
        <f t="shared" si="55"/>
        <v>0</v>
      </c>
      <c r="EEW37" s="990">
        <f t="shared" si="55"/>
        <v>0</v>
      </c>
      <c r="EEX37" s="990">
        <f t="shared" si="55"/>
        <v>0</v>
      </c>
      <c r="EEY37" s="990">
        <f t="shared" si="55"/>
        <v>0</v>
      </c>
      <c r="EEZ37" s="990">
        <f t="shared" si="55"/>
        <v>0</v>
      </c>
      <c r="EFA37" s="990">
        <f t="shared" si="55"/>
        <v>0</v>
      </c>
      <c r="EFB37" s="990">
        <f t="shared" si="55"/>
        <v>0</v>
      </c>
      <c r="EFC37" s="990">
        <f t="shared" si="55"/>
        <v>0</v>
      </c>
      <c r="EFD37" s="990">
        <f t="shared" si="55"/>
        <v>0</v>
      </c>
      <c r="EFE37" s="990">
        <f t="shared" si="55"/>
        <v>0</v>
      </c>
      <c r="EFF37" s="990">
        <f t="shared" si="55"/>
        <v>0</v>
      </c>
      <c r="EFG37" s="990">
        <f t="shared" si="55"/>
        <v>0</v>
      </c>
      <c r="EFH37" s="990">
        <f t="shared" si="55"/>
        <v>0</v>
      </c>
      <c r="EFI37" s="990">
        <f t="shared" si="55"/>
        <v>0</v>
      </c>
      <c r="EFJ37" s="990">
        <f t="shared" si="55"/>
        <v>0</v>
      </c>
      <c r="EFK37" s="990">
        <f t="shared" si="55"/>
        <v>0</v>
      </c>
      <c r="EFL37" s="990">
        <f t="shared" si="55"/>
        <v>0</v>
      </c>
      <c r="EFM37" s="990">
        <f t="shared" si="55"/>
        <v>0</v>
      </c>
      <c r="EFN37" s="990">
        <f t="shared" si="55"/>
        <v>0</v>
      </c>
      <c r="EFO37" s="990">
        <f t="shared" si="55"/>
        <v>0</v>
      </c>
      <c r="EFP37" s="990">
        <f t="shared" si="55"/>
        <v>0</v>
      </c>
      <c r="EFQ37" s="990">
        <f t="shared" si="55"/>
        <v>0</v>
      </c>
      <c r="EFR37" s="990">
        <f t="shared" si="55"/>
        <v>0</v>
      </c>
      <c r="EFS37" s="990">
        <f t="shared" si="55"/>
        <v>0</v>
      </c>
      <c r="EFT37" s="990">
        <f t="shared" si="55"/>
        <v>0</v>
      </c>
      <c r="EFU37" s="990">
        <f t="shared" si="55"/>
        <v>0</v>
      </c>
      <c r="EFV37" s="990">
        <f t="shared" si="55"/>
        <v>0</v>
      </c>
      <c r="EFW37" s="990">
        <f t="shared" si="55"/>
        <v>0</v>
      </c>
      <c r="EFX37" s="990">
        <f t="shared" si="55"/>
        <v>0</v>
      </c>
      <c r="EFY37" s="990">
        <f t="shared" si="55"/>
        <v>0</v>
      </c>
      <c r="EFZ37" s="990">
        <f t="shared" si="55"/>
        <v>0</v>
      </c>
      <c r="EGA37" s="990">
        <f t="shared" si="55"/>
        <v>0</v>
      </c>
      <c r="EGB37" s="990">
        <f t="shared" si="55"/>
        <v>0</v>
      </c>
      <c r="EGC37" s="990">
        <f t="shared" si="55"/>
        <v>0</v>
      </c>
      <c r="EGD37" s="990">
        <f t="shared" si="55"/>
        <v>0</v>
      </c>
      <c r="EGE37" s="990">
        <f t="shared" si="55"/>
        <v>0</v>
      </c>
      <c r="EGF37" s="990">
        <f t="shared" si="55"/>
        <v>0</v>
      </c>
      <c r="EGG37" s="990">
        <f t="shared" si="55"/>
        <v>0</v>
      </c>
      <c r="EGH37" s="990">
        <f t="shared" si="55"/>
        <v>0</v>
      </c>
      <c r="EGI37" s="990">
        <f t="shared" si="55"/>
        <v>0</v>
      </c>
      <c r="EGJ37" s="990">
        <f t="shared" si="55"/>
        <v>0</v>
      </c>
      <c r="EGK37" s="990">
        <f t="shared" si="55"/>
        <v>0</v>
      </c>
      <c r="EGL37" s="990">
        <f t="shared" si="55"/>
        <v>0</v>
      </c>
      <c r="EGM37" s="990">
        <f t="shared" si="55"/>
        <v>0</v>
      </c>
      <c r="EGN37" s="990">
        <f t="shared" si="55"/>
        <v>0</v>
      </c>
      <c r="EGO37" s="990">
        <f t="shared" si="55"/>
        <v>0</v>
      </c>
      <c r="EGP37" s="990">
        <f t="shared" si="55"/>
        <v>0</v>
      </c>
      <c r="EGQ37" s="990">
        <f t="shared" si="55"/>
        <v>0</v>
      </c>
      <c r="EGR37" s="990">
        <f t="shared" si="55"/>
        <v>0</v>
      </c>
      <c r="EGS37" s="990">
        <f t="shared" si="55"/>
        <v>0</v>
      </c>
      <c r="EGT37" s="990">
        <f t="shared" si="55"/>
        <v>0</v>
      </c>
      <c r="EGU37" s="990">
        <f t="shared" si="55"/>
        <v>0</v>
      </c>
      <c r="EGV37" s="990">
        <f t="shared" si="55"/>
        <v>0</v>
      </c>
      <c r="EGW37" s="990">
        <f t="shared" si="55"/>
        <v>0</v>
      </c>
      <c r="EGX37" s="990">
        <f t="shared" si="55"/>
        <v>0</v>
      </c>
      <c r="EGY37" s="990">
        <f t="shared" ref="EGY37:EJJ37" si="56">SUM(EGY16:EGY32)-EGY33</f>
        <v>0</v>
      </c>
      <c r="EGZ37" s="990">
        <f t="shared" si="56"/>
        <v>0</v>
      </c>
      <c r="EHA37" s="990">
        <f t="shared" si="56"/>
        <v>0</v>
      </c>
      <c r="EHB37" s="990">
        <f t="shared" si="56"/>
        <v>0</v>
      </c>
      <c r="EHC37" s="990">
        <f t="shared" si="56"/>
        <v>0</v>
      </c>
      <c r="EHD37" s="990">
        <f t="shared" si="56"/>
        <v>0</v>
      </c>
      <c r="EHE37" s="990">
        <f t="shared" si="56"/>
        <v>0</v>
      </c>
      <c r="EHF37" s="990">
        <f t="shared" si="56"/>
        <v>0</v>
      </c>
      <c r="EHG37" s="990">
        <f t="shared" si="56"/>
        <v>0</v>
      </c>
      <c r="EHH37" s="990">
        <f t="shared" si="56"/>
        <v>0</v>
      </c>
      <c r="EHI37" s="990">
        <f t="shared" si="56"/>
        <v>0</v>
      </c>
      <c r="EHJ37" s="990">
        <f t="shared" si="56"/>
        <v>0</v>
      </c>
      <c r="EHK37" s="990">
        <f t="shared" si="56"/>
        <v>0</v>
      </c>
      <c r="EHL37" s="990">
        <f t="shared" si="56"/>
        <v>0</v>
      </c>
      <c r="EHM37" s="990">
        <f t="shared" si="56"/>
        <v>0</v>
      </c>
      <c r="EHN37" s="990">
        <f t="shared" si="56"/>
        <v>0</v>
      </c>
      <c r="EHO37" s="990">
        <f t="shared" si="56"/>
        <v>0</v>
      </c>
      <c r="EHP37" s="990">
        <f t="shared" si="56"/>
        <v>0</v>
      </c>
      <c r="EHQ37" s="990">
        <f t="shared" si="56"/>
        <v>0</v>
      </c>
      <c r="EHR37" s="990">
        <f t="shared" si="56"/>
        <v>0</v>
      </c>
      <c r="EHS37" s="990">
        <f t="shared" si="56"/>
        <v>0</v>
      </c>
      <c r="EHT37" s="990">
        <f t="shared" si="56"/>
        <v>0</v>
      </c>
      <c r="EHU37" s="990">
        <f t="shared" si="56"/>
        <v>0</v>
      </c>
      <c r="EHV37" s="990">
        <f t="shared" si="56"/>
        <v>0</v>
      </c>
      <c r="EHW37" s="990">
        <f t="shared" si="56"/>
        <v>0</v>
      </c>
      <c r="EHX37" s="990">
        <f t="shared" si="56"/>
        <v>0</v>
      </c>
      <c r="EHY37" s="990">
        <f t="shared" si="56"/>
        <v>0</v>
      </c>
      <c r="EHZ37" s="990">
        <f t="shared" si="56"/>
        <v>0</v>
      </c>
      <c r="EIA37" s="990">
        <f t="shared" si="56"/>
        <v>0</v>
      </c>
      <c r="EIB37" s="990">
        <f t="shared" si="56"/>
        <v>0</v>
      </c>
      <c r="EIC37" s="990">
        <f t="shared" si="56"/>
        <v>0</v>
      </c>
      <c r="EID37" s="990">
        <f t="shared" si="56"/>
        <v>0</v>
      </c>
      <c r="EIE37" s="990">
        <f t="shared" si="56"/>
        <v>0</v>
      </c>
      <c r="EIF37" s="990">
        <f t="shared" si="56"/>
        <v>0</v>
      </c>
      <c r="EIG37" s="990">
        <f t="shared" si="56"/>
        <v>0</v>
      </c>
      <c r="EIH37" s="990">
        <f t="shared" si="56"/>
        <v>0</v>
      </c>
      <c r="EII37" s="990">
        <f t="shared" si="56"/>
        <v>0</v>
      </c>
      <c r="EIJ37" s="990">
        <f t="shared" si="56"/>
        <v>0</v>
      </c>
      <c r="EIK37" s="990">
        <f t="shared" si="56"/>
        <v>0</v>
      </c>
      <c r="EIL37" s="990">
        <f t="shared" si="56"/>
        <v>0</v>
      </c>
      <c r="EIM37" s="990">
        <f t="shared" si="56"/>
        <v>0</v>
      </c>
      <c r="EIN37" s="990">
        <f t="shared" si="56"/>
        <v>0</v>
      </c>
      <c r="EIO37" s="990">
        <f t="shared" si="56"/>
        <v>0</v>
      </c>
      <c r="EIP37" s="990">
        <f t="shared" si="56"/>
        <v>0</v>
      </c>
      <c r="EIQ37" s="990">
        <f t="shared" si="56"/>
        <v>0</v>
      </c>
      <c r="EIR37" s="990">
        <f t="shared" si="56"/>
        <v>0</v>
      </c>
      <c r="EIS37" s="990">
        <f t="shared" si="56"/>
        <v>0</v>
      </c>
      <c r="EIT37" s="990">
        <f t="shared" si="56"/>
        <v>0</v>
      </c>
      <c r="EIU37" s="990">
        <f t="shared" si="56"/>
        <v>0</v>
      </c>
      <c r="EIV37" s="990">
        <f t="shared" si="56"/>
        <v>0</v>
      </c>
      <c r="EIW37" s="990">
        <f t="shared" si="56"/>
        <v>0</v>
      </c>
      <c r="EIX37" s="990">
        <f t="shared" si="56"/>
        <v>0</v>
      </c>
      <c r="EIY37" s="990">
        <f t="shared" si="56"/>
        <v>0</v>
      </c>
      <c r="EIZ37" s="990">
        <f t="shared" si="56"/>
        <v>0</v>
      </c>
      <c r="EJA37" s="990">
        <f t="shared" si="56"/>
        <v>0</v>
      </c>
      <c r="EJB37" s="990">
        <f t="shared" si="56"/>
        <v>0</v>
      </c>
      <c r="EJC37" s="990">
        <f t="shared" si="56"/>
        <v>0</v>
      </c>
      <c r="EJD37" s="990">
        <f t="shared" si="56"/>
        <v>0</v>
      </c>
      <c r="EJE37" s="990">
        <f t="shared" si="56"/>
        <v>0</v>
      </c>
      <c r="EJF37" s="990">
        <f t="shared" si="56"/>
        <v>0</v>
      </c>
      <c r="EJG37" s="990">
        <f t="shared" si="56"/>
        <v>0</v>
      </c>
      <c r="EJH37" s="990">
        <f t="shared" si="56"/>
        <v>0</v>
      </c>
      <c r="EJI37" s="990">
        <f t="shared" si="56"/>
        <v>0</v>
      </c>
      <c r="EJJ37" s="990">
        <f t="shared" si="56"/>
        <v>0</v>
      </c>
      <c r="EJK37" s="990">
        <f t="shared" ref="EJK37:ELV37" si="57">SUM(EJK16:EJK32)-EJK33</f>
        <v>0</v>
      </c>
      <c r="EJL37" s="990">
        <f t="shared" si="57"/>
        <v>0</v>
      </c>
      <c r="EJM37" s="990">
        <f t="shared" si="57"/>
        <v>0</v>
      </c>
      <c r="EJN37" s="990">
        <f t="shared" si="57"/>
        <v>0</v>
      </c>
      <c r="EJO37" s="990">
        <f t="shared" si="57"/>
        <v>0</v>
      </c>
      <c r="EJP37" s="990">
        <f t="shared" si="57"/>
        <v>0</v>
      </c>
      <c r="EJQ37" s="990">
        <f t="shared" si="57"/>
        <v>0</v>
      </c>
      <c r="EJR37" s="990">
        <f t="shared" si="57"/>
        <v>0</v>
      </c>
      <c r="EJS37" s="990">
        <f t="shared" si="57"/>
        <v>0</v>
      </c>
      <c r="EJT37" s="990">
        <f t="shared" si="57"/>
        <v>0</v>
      </c>
      <c r="EJU37" s="990">
        <f t="shared" si="57"/>
        <v>0</v>
      </c>
      <c r="EJV37" s="990">
        <f t="shared" si="57"/>
        <v>0</v>
      </c>
      <c r="EJW37" s="990">
        <f t="shared" si="57"/>
        <v>0</v>
      </c>
      <c r="EJX37" s="990">
        <f t="shared" si="57"/>
        <v>0</v>
      </c>
      <c r="EJY37" s="990">
        <f t="shared" si="57"/>
        <v>0</v>
      </c>
      <c r="EJZ37" s="990">
        <f t="shared" si="57"/>
        <v>0</v>
      </c>
      <c r="EKA37" s="990">
        <f t="shared" si="57"/>
        <v>0</v>
      </c>
      <c r="EKB37" s="990">
        <f t="shared" si="57"/>
        <v>0</v>
      </c>
      <c r="EKC37" s="990">
        <f t="shared" si="57"/>
        <v>0</v>
      </c>
      <c r="EKD37" s="990">
        <f t="shared" si="57"/>
        <v>0</v>
      </c>
      <c r="EKE37" s="990">
        <f t="shared" si="57"/>
        <v>0</v>
      </c>
      <c r="EKF37" s="990">
        <f t="shared" si="57"/>
        <v>0</v>
      </c>
      <c r="EKG37" s="990">
        <f t="shared" si="57"/>
        <v>0</v>
      </c>
      <c r="EKH37" s="990">
        <f t="shared" si="57"/>
        <v>0</v>
      </c>
      <c r="EKI37" s="990">
        <f t="shared" si="57"/>
        <v>0</v>
      </c>
      <c r="EKJ37" s="990">
        <f t="shared" si="57"/>
        <v>0</v>
      </c>
      <c r="EKK37" s="990">
        <f t="shared" si="57"/>
        <v>0</v>
      </c>
      <c r="EKL37" s="990">
        <f t="shared" si="57"/>
        <v>0</v>
      </c>
      <c r="EKM37" s="990">
        <f t="shared" si="57"/>
        <v>0</v>
      </c>
      <c r="EKN37" s="990">
        <f t="shared" si="57"/>
        <v>0</v>
      </c>
      <c r="EKO37" s="990">
        <f t="shared" si="57"/>
        <v>0</v>
      </c>
      <c r="EKP37" s="990">
        <f t="shared" si="57"/>
        <v>0</v>
      </c>
      <c r="EKQ37" s="990">
        <f t="shared" si="57"/>
        <v>0</v>
      </c>
      <c r="EKR37" s="990">
        <f t="shared" si="57"/>
        <v>0</v>
      </c>
      <c r="EKS37" s="990">
        <f t="shared" si="57"/>
        <v>0</v>
      </c>
      <c r="EKT37" s="990">
        <f t="shared" si="57"/>
        <v>0</v>
      </c>
      <c r="EKU37" s="990">
        <f t="shared" si="57"/>
        <v>0</v>
      </c>
      <c r="EKV37" s="990">
        <f t="shared" si="57"/>
        <v>0</v>
      </c>
      <c r="EKW37" s="990">
        <f t="shared" si="57"/>
        <v>0</v>
      </c>
      <c r="EKX37" s="990">
        <f t="shared" si="57"/>
        <v>0</v>
      </c>
      <c r="EKY37" s="990">
        <f t="shared" si="57"/>
        <v>0</v>
      </c>
      <c r="EKZ37" s="990">
        <f t="shared" si="57"/>
        <v>0</v>
      </c>
      <c r="ELA37" s="990">
        <f t="shared" si="57"/>
        <v>0</v>
      </c>
      <c r="ELB37" s="990">
        <f t="shared" si="57"/>
        <v>0</v>
      </c>
      <c r="ELC37" s="990">
        <f t="shared" si="57"/>
        <v>0</v>
      </c>
      <c r="ELD37" s="990">
        <f t="shared" si="57"/>
        <v>0</v>
      </c>
      <c r="ELE37" s="990">
        <f t="shared" si="57"/>
        <v>0</v>
      </c>
      <c r="ELF37" s="990">
        <f t="shared" si="57"/>
        <v>0</v>
      </c>
      <c r="ELG37" s="990">
        <f t="shared" si="57"/>
        <v>0</v>
      </c>
      <c r="ELH37" s="990">
        <f t="shared" si="57"/>
        <v>0</v>
      </c>
      <c r="ELI37" s="990">
        <f t="shared" si="57"/>
        <v>0</v>
      </c>
      <c r="ELJ37" s="990">
        <f t="shared" si="57"/>
        <v>0</v>
      </c>
      <c r="ELK37" s="990">
        <f t="shared" si="57"/>
        <v>0</v>
      </c>
      <c r="ELL37" s="990">
        <f t="shared" si="57"/>
        <v>0</v>
      </c>
      <c r="ELM37" s="990">
        <f t="shared" si="57"/>
        <v>0</v>
      </c>
      <c r="ELN37" s="990">
        <f t="shared" si="57"/>
        <v>0</v>
      </c>
      <c r="ELO37" s="990">
        <f t="shared" si="57"/>
        <v>0</v>
      </c>
      <c r="ELP37" s="990">
        <f t="shared" si="57"/>
        <v>0</v>
      </c>
      <c r="ELQ37" s="990">
        <f t="shared" si="57"/>
        <v>0</v>
      </c>
      <c r="ELR37" s="990">
        <f t="shared" si="57"/>
        <v>0</v>
      </c>
      <c r="ELS37" s="990">
        <f t="shared" si="57"/>
        <v>0</v>
      </c>
      <c r="ELT37" s="990">
        <f t="shared" si="57"/>
        <v>0</v>
      </c>
      <c r="ELU37" s="990">
        <f t="shared" si="57"/>
        <v>0</v>
      </c>
      <c r="ELV37" s="990">
        <f t="shared" si="57"/>
        <v>0</v>
      </c>
      <c r="ELW37" s="990">
        <f t="shared" ref="ELW37:EOH37" si="58">SUM(ELW16:ELW32)-ELW33</f>
        <v>0</v>
      </c>
      <c r="ELX37" s="990">
        <f t="shared" si="58"/>
        <v>0</v>
      </c>
      <c r="ELY37" s="990">
        <f t="shared" si="58"/>
        <v>0</v>
      </c>
      <c r="ELZ37" s="990">
        <f t="shared" si="58"/>
        <v>0</v>
      </c>
      <c r="EMA37" s="990">
        <f t="shared" si="58"/>
        <v>0</v>
      </c>
      <c r="EMB37" s="990">
        <f t="shared" si="58"/>
        <v>0</v>
      </c>
      <c r="EMC37" s="990">
        <f t="shared" si="58"/>
        <v>0</v>
      </c>
      <c r="EMD37" s="990">
        <f t="shared" si="58"/>
        <v>0</v>
      </c>
      <c r="EME37" s="990">
        <f t="shared" si="58"/>
        <v>0</v>
      </c>
      <c r="EMF37" s="990">
        <f t="shared" si="58"/>
        <v>0</v>
      </c>
      <c r="EMG37" s="990">
        <f t="shared" si="58"/>
        <v>0</v>
      </c>
      <c r="EMH37" s="990">
        <f t="shared" si="58"/>
        <v>0</v>
      </c>
      <c r="EMI37" s="990">
        <f t="shared" si="58"/>
        <v>0</v>
      </c>
      <c r="EMJ37" s="990">
        <f t="shared" si="58"/>
        <v>0</v>
      </c>
      <c r="EMK37" s="990">
        <f t="shared" si="58"/>
        <v>0</v>
      </c>
      <c r="EML37" s="990">
        <f t="shared" si="58"/>
        <v>0</v>
      </c>
      <c r="EMM37" s="990">
        <f t="shared" si="58"/>
        <v>0</v>
      </c>
      <c r="EMN37" s="990">
        <f t="shared" si="58"/>
        <v>0</v>
      </c>
      <c r="EMO37" s="990">
        <f t="shared" si="58"/>
        <v>0</v>
      </c>
      <c r="EMP37" s="990">
        <f t="shared" si="58"/>
        <v>0</v>
      </c>
      <c r="EMQ37" s="990">
        <f t="shared" si="58"/>
        <v>0</v>
      </c>
      <c r="EMR37" s="990">
        <f t="shared" si="58"/>
        <v>0</v>
      </c>
      <c r="EMS37" s="990">
        <f t="shared" si="58"/>
        <v>0</v>
      </c>
      <c r="EMT37" s="990">
        <f t="shared" si="58"/>
        <v>0</v>
      </c>
      <c r="EMU37" s="990">
        <f t="shared" si="58"/>
        <v>0</v>
      </c>
      <c r="EMV37" s="990">
        <f t="shared" si="58"/>
        <v>0</v>
      </c>
      <c r="EMW37" s="990">
        <f t="shared" si="58"/>
        <v>0</v>
      </c>
      <c r="EMX37" s="990">
        <f t="shared" si="58"/>
        <v>0</v>
      </c>
      <c r="EMY37" s="990">
        <f t="shared" si="58"/>
        <v>0</v>
      </c>
      <c r="EMZ37" s="990">
        <f t="shared" si="58"/>
        <v>0</v>
      </c>
      <c r="ENA37" s="990">
        <f t="shared" si="58"/>
        <v>0</v>
      </c>
      <c r="ENB37" s="990">
        <f t="shared" si="58"/>
        <v>0</v>
      </c>
      <c r="ENC37" s="990">
        <f t="shared" si="58"/>
        <v>0</v>
      </c>
      <c r="END37" s="990">
        <f t="shared" si="58"/>
        <v>0</v>
      </c>
      <c r="ENE37" s="990">
        <f t="shared" si="58"/>
        <v>0</v>
      </c>
      <c r="ENF37" s="990">
        <f t="shared" si="58"/>
        <v>0</v>
      </c>
      <c r="ENG37" s="990">
        <f t="shared" si="58"/>
        <v>0</v>
      </c>
      <c r="ENH37" s="990">
        <f t="shared" si="58"/>
        <v>0</v>
      </c>
      <c r="ENI37" s="990">
        <f t="shared" si="58"/>
        <v>0</v>
      </c>
      <c r="ENJ37" s="990">
        <f t="shared" si="58"/>
        <v>0</v>
      </c>
      <c r="ENK37" s="990">
        <f t="shared" si="58"/>
        <v>0</v>
      </c>
      <c r="ENL37" s="990">
        <f t="shared" si="58"/>
        <v>0</v>
      </c>
      <c r="ENM37" s="990">
        <f t="shared" si="58"/>
        <v>0</v>
      </c>
      <c r="ENN37" s="990">
        <f t="shared" si="58"/>
        <v>0</v>
      </c>
      <c r="ENO37" s="990">
        <f t="shared" si="58"/>
        <v>0</v>
      </c>
      <c r="ENP37" s="990">
        <f t="shared" si="58"/>
        <v>0</v>
      </c>
      <c r="ENQ37" s="990">
        <f t="shared" si="58"/>
        <v>0</v>
      </c>
      <c r="ENR37" s="990">
        <f t="shared" si="58"/>
        <v>0</v>
      </c>
      <c r="ENS37" s="990">
        <f t="shared" si="58"/>
        <v>0</v>
      </c>
      <c r="ENT37" s="990">
        <f t="shared" si="58"/>
        <v>0</v>
      </c>
      <c r="ENU37" s="990">
        <f t="shared" si="58"/>
        <v>0</v>
      </c>
      <c r="ENV37" s="990">
        <f t="shared" si="58"/>
        <v>0</v>
      </c>
      <c r="ENW37" s="990">
        <f t="shared" si="58"/>
        <v>0</v>
      </c>
      <c r="ENX37" s="990">
        <f t="shared" si="58"/>
        <v>0</v>
      </c>
      <c r="ENY37" s="990">
        <f t="shared" si="58"/>
        <v>0</v>
      </c>
      <c r="ENZ37" s="990">
        <f t="shared" si="58"/>
        <v>0</v>
      </c>
      <c r="EOA37" s="990">
        <f t="shared" si="58"/>
        <v>0</v>
      </c>
      <c r="EOB37" s="990">
        <f t="shared" si="58"/>
        <v>0</v>
      </c>
      <c r="EOC37" s="990">
        <f t="shared" si="58"/>
        <v>0</v>
      </c>
      <c r="EOD37" s="990">
        <f t="shared" si="58"/>
        <v>0</v>
      </c>
      <c r="EOE37" s="990">
        <f t="shared" si="58"/>
        <v>0</v>
      </c>
      <c r="EOF37" s="990">
        <f t="shared" si="58"/>
        <v>0</v>
      </c>
      <c r="EOG37" s="990">
        <f t="shared" si="58"/>
        <v>0</v>
      </c>
      <c r="EOH37" s="990">
        <f t="shared" si="58"/>
        <v>0</v>
      </c>
      <c r="EOI37" s="990">
        <f t="shared" ref="EOI37:EQT37" si="59">SUM(EOI16:EOI32)-EOI33</f>
        <v>0</v>
      </c>
      <c r="EOJ37" s="990">
        <f t="shared" si="59"/>
        <v>0</v>
      </c>
      <c r="EOK37" s="990">
        <f t="shared" si="59"/>
        <v>0</v>
      </c>
      <c r="EOL37" s="990">
        <f t="shared" si="59"/>
        <v>0</v>
      </c>
      <c r="EOM37" s="990">
        <f t="shared" si="59"/>
        <v>0</v>
      </c>
      <c r="EON37" s="990">
        <f t="shared" si="59"/>
        <v>0</v>
      </c>
      <c r="EOO37" s="990">
        <f t="shared" si="59"/>
        <v>0</v>
      </c>
      <c r="EOP37" s="990">
        <f t="shared" si="59"/>
        <v>0</v>
      </c>
      <c r="EOQ37" s="990">
        <f t="shared" si="59"/>
        <v>0</v>
      </c>
      <c r="EOR37" s="990">
        <f t="shared" si="59"/>
        <v>0</v>
      </c>
      <c r="EOS37" s="990">
        <f t="shared" si="59"/>
        <v>0</v>
      </c>
      <c r="EOT37" s="990">
        <f t="shared" si="59"/>
        <v>0</v>
      </c>
      <c r="EOU37" s="990">
        <f t="shared" si="59"/>
        <v>0</v>
      </c>
      <c r="EOV37" s="990">
        <f t="shared" si="59"/>
        <v>0</v>
      </c>
      <c r="EOW37" s="990">
        <f t="shared" si="59"/>
        <v>0</v>
      </c>
      <c r="EOX37" s="990">
        <f t="shared" si="59"/>
        <v>0</v>
      </c>
      <c r="EOY37" s="990">
        <f t="shared" si="59"/>
        <v>0</v>
      </c>
      <c r="EOZ37" s="990">
        <f t="shared" si="59"/>
        <v>0</v>
      </c>
      <c r="EPA37" s="990">
        <f t="shared" si="59"/>
        <v>0</v>
      </c>
      <c r="EPB37" s="990">
        <f t="shared" si="59"/>
        <v>0</v>
      </c>
      <c r="EPC37" s="990">
        <f t="shared" si="59"/>
        <v>0</v>
      </c>
      <c r="EPD37" s="990">
        <f t="shared" si="59"/>
        <v>0</v>
      </c>
      <c r="EPE37" s="990">
        <f t="shared" si="59"/>
        <v>0</v>
      </c>
      <c r="EPF37" s="990">
        <f t="shared" si="59"/>
        <v>0</v>
      </c>
      <c r="EPG37" s="990">
        <f t="shared" si="59"/>
        <v>0</v>
      </c>
      <c r="EPH37" s="990">
        <f t="shared" si="59"/>
        <v>0</v>
      </c>
      <c r="EPI37" s="990">
        <f t="shared" si="59"/>
        <v>0</v>
      </c>
      <c r="EPJ37" s="990">
        <f t="shared" si="59"/>
        <v>0</v>
      </c>
      <c r="EPK37" s="990">
        <f t="shared" si="59"/>
        <v>0</v>
      </c>
      <c r="EPL37" s="990">
        <f t="shared" si="59"/>
        <v>0</v>
      </c>
      <c r="EPM37" s="990">
        <f t="shared" si="59"/>
        <v>0</v>
      </c>
      <c r="EPN37" s="990">
        <f t="shared" si="59"/>
        <v>0</v>
      </c>
      <c r="EPO37" s="990">
        <f t="shared" si="59"/>
        <v>0</v>
      </c>
      <c r="EPP37" s="990">
        <f t="shared" si="59"/>
        <v>0</v>
      </c>
      <c r="EPQ37" s="990">
        <f t="shared" si="59"/>
        <v>0</v>
      </c>
      <c r="EPR37" s="990">
        <f t="shared" si="59"/>
        <v>0</v>
      </c>
      <c r="EPS37" s="990">
        <f t="shared" si="59"/>
        <v>0</v>
      </c>
      <c r="EPT37" s="990">
        <f t="shared" si="59"/>
        <v>0</v>
      </c>
      <c r="EPU37" s="990">
        <f t="shared" si="59"/>
        <v>0</v>
      </c>
      <c r="EPV37" s="990">
        <f t="shared" si="59"/>
        <v>0</v>
      </c>
      <c r="EPW37" s="990">
        <f t="shared" si="59"/>
        <v>0</v>
      </c>
      <c r="EPX37" s="990">
        <f t="shared" si="59"/>
        <v>0</v>
      </c>
      <c r="EPY37" s="990">
        <f t="shared" si="59"/>
        <v>0</v>
      </c>
      <c r="EPZ37" s="990">
        <f t="shared" si="59"/>
        <v>0</v>
      </c>
      <c r="EQA37" s="990">
        <f t="shared" si="59"/>
        <v>0</v>
      </c>
      <c r="EQB37" s="990">
        <f t="shared" si="59"/>
        <v>0</v>
      </c>
      <c r="EQC37" s="990">
        <f t="shared" si="59"/>
        <v>0</v>
      </c>
      <c r="EQD37" s="990">
        <f t="shared" si="59"/>
        <v>0</v>
      </c>
      <c r="EQE37" s="990">
        <f t="shared" si="59"/>
        <v>0</v>
      </c>
      <c r="EQF37" s="990">
        <f t="shared" si="59"/>
        <v>0</v>
      </c>
      <c r="EQG37" s="990">
        <f t="shared" si="59"/>
        <v>0</v>
      </c>
      <c r="EQH37" s="990">
        <f t="shared" si="59"/>
        <v>0</v>
      </c>
      <c r="EQI37" s="990">
        <f t="shared" si="59"/>
        <v>0</v>
      </c>
      <c r="EQJ37" s="990">
        <f t="shared" si="59"/>
        <v>0</v>
      </c>
      <c r="EQK37" s="990">
        <f t="shared" si="59"/>
        <v>0</v>
      </c>
      <c r="EQL37" s="990">
        <f t="shared" si="59"/>
        <v>0</v>
      </c>
      <c r="EQM37" s="990">
        <f t="shared" si="59"/>
        <v>0</v>
      </c>
      <c r="EQN37" s="990">
        <f t="shared" si="59"/>
        <v>0</v>
      </c>
      <c r="EQO37" s="990">
        <f t="shared" si="59"/>
        <v>0</v>
      </c>
      <c r="EQP37" s="990">
        <f t="shared" si="59"/>
        <v>0</v>
      </c>
      <c r="EQQ37" s="990">
        <f t="shared" si="59"/>
        <v>0</v>
      </c>
      <c r="EQR37" s="990">
        <f t="shared" si="59"/>
        <v>0</v>
      </c>
      <c r="EQS37" s="990">
        <f t="shared" si="59"/>
        <v>0</v>
      </c>
      <c r="EQT37" s="990">
        <f t="shared" si="59"/>
        <v>0</v>
      </c>
      <c r="EQU37" s="990">
        <f t="shared" ref="EQU37:ETF37" si="60">SUM(EQU16:EQU32)-EQU33</f>
        <v>0</v>
      </c>
      <c r="EQV37" s="990">
        <f t="shared" si="60"/>
        <v>0</v>
      </c>
      <c r="EQW37" s="990">
        <f t="shared" si="60"/>
        <v>0</v>
      </c>
      <c r="EQX37" s="990">
        <f t="shared" si="60"/>
        <v>0</v>
      </c>
      <c r="EQY37" s="990">
        <f t="shared" si="60"/>
        <v>0</v>
      </c>
      <c r="EQZ37" s="990">
        <f t="shared" si="60"/>
        <v>0</v>
      </c>
      <c r="ERA37" s="990">
        <f t="shared" si="60"/>
        <v>0</v>
      </c>
      <c r="ERB37" s="990">
        <f t="shared" si="60"/>
        <v>0</v>
      </c>
      <c r="ERC37" s="990">
        <f t="shared" si="60"/>
        <v>0</v>
      </c>
      <c r="ERD37" s="990">
        <f t="shared" si="60"/>
        <v>0</v>
      </c>
      <c r="ERE37" s="990">
        <f t="shared" si="60"/>
        <v>0</v>
      </c>
      <c r="ERF37" s="990">
        <f t="shared" si="60"/>
        <v>0</v>
      </c>
      <c r="ERG37" s="990">
        <f t="shared" si="60"/>
        <v>0</v>
      </c>
      <c r="ERH37" s="990">
        <f t="shared" si="60"/>
        <v>0</v>
      </c>
      <c r="ERI37" s="990">
        <f t="shared" si="60"/>
        <v>0</v>
      </c>
      <c r="ERJ37" s="990">
        <f t="shared" si="60"/>
        <v>0</v>
      </c>
      <c r="ERK37" s="990">
        <f t="shared" si="60"/>
        <v>0</v>
      </c>
      <c r="ERL37" s="990">
        <f t="shared" si="60"/>
        <v>0</v>
      </c>
      <c r="ERM37" s="990">
        <f t="shared" si="60"/>
        <v>0</v>
      </c>
      <c r="ERN37" s="990">
        <f t="shared" si="60"/>
        <v>0</v>
      </c>
      <c r="ERO37" s="990">
        <f t="shared" si="60"/>
        <v>0</v>
      </c>
      <c r="ERP37" s="990">
        <f t="shared" si="60"/>
        <v>0</v>
      </c>
      <c r="ERQ37" s="990">
        <f t="shared" si="60"/>
        <v>0</v>
      </c>
      <c r="ERR37" s="990">
        <f t="shared" si="60"/>
        <v>0</v>
      </c>
      <c r="ERS37" s="990">
        <f t="shared" si="60"/>
        <v>0</v>
      </c>
      <c r="ERT37" s="990">
        <f t="shared" si="60"/>
        <v>0</v>
      </c>
      <c r="ERU37" s="990">
        <f t="shared" si="60"/>
        <v>0</v>
      </c>
      <c r="ERV37" s="990">
        <f t="shared" si="60"/>
        <v>0</v>
      </c>
      <c r="ERW37" s="990">
        <f t="shared" si="60"/>
        <v>0</v>
      </c>
      <c r="ERX37" s="990">
        <f t="shared" si="60"/>
        <v>0</v>
      </c>
      <c r="ERY37" s="990">
        <f t="shared" si="60"/>
        <v>0</v>
      </c>
      <c r="ERZ37" s="990">
        <f t="shared" si="60"/>
        <v>0</v>
      </c>
      <c r="ESA37" s="990">
        <f t="shared" si="60"/>
        <v>0</v>
      </c>
      <c r="ESB37" s="990">
        <f t="shared" si="60"/>
        <v>0</v>
      </c>
      <c r="ESC37" s="990">
        <f t="shared" si="60"/>
        <v>0</v>
      </c>
      <c r="ESD37" s="990">
        <f t="shared" si="60"/>
        <v>0</v>
      </c>
      <c r="ESE37" s="990">
        <f t="shared" si="60"/>
        <v>0</v>
      </c>
      <c r="ESF37" s="990">
        <f t="shared" si="60"/>
        <v>0</v>
      </c>
      <c r="ESG37" s="990">
        <f t="shared" si="60"/>
        <v>0</v>
      </c>
      <c r="ESH37" s="990">
        <f t="shared" si="60"/>
        <v>0</v>
      </c>
      <c r="ESI37" s="990">
        <f t="shared" si="60"/>
        <v>0</v>
      </c>
      <c r="ESJ37" s="990">
        <f t="shared" si="60"/>
        <v>0</v>
      </c>
      <c r="ESK37" s="990">
        <f t="shared" si="60"/>
        <v>0</v>
      </c>
      <c r="ESL37" s="990">
        <f t="shared" si="60"/>
        <v>0</v>
      </c>
      <c r="ESM37" s="990">
        <f t="shared" si="60"/>
        <v>0</v>
      </c>
      <c r="ESN37" s="990">
        <f t="shared" si="60"/>
        <v>0</v>
      </c>
      <c r="ESO37" s="990">
        <f t="shared" si="60"/>
        <v>0</v>
      </c>
      <c r="ESP37" s="990">
        <f t="shared" si="60"/>
        <v>0</v>
      </c>
      <c r="ESQ37" s="990">
        <f t="shared" si="60"/>
        <v>0</v>
      </c>
      <c r="ESR37" s="990">
        <f t="shared" si="60"/>
        <v>0</v>
      </c>
      <c r="ESS37" s="990">
        <f t="shared" si="60"/>
        <v>0</v>
      </c>
      <c r="EST37" s="990">
        <f t="shared" si="60"/>
        <v>0</v>
      </c>
      <c r="ESU37" s="990">
        <f t="shared" si="60"/>
        <v>0</v>
      </c>
      <c r="ESV37" s="990">
        <f t="shared" si="60"/>
        <v>0</v>
      </c>
      <c r="ESW37" s="990">
        <f t="shared" si="60"/>
        <v>0</v>
      </c>
      <c r="ESX37" s="990">
        <f t="shared" si="60"/>
        <v>0</v>
      </c>
      <c r="ESY37" s="990">
        <f t="shared" si="60"/>
        <v>0</v>
      </c>
      <c r="ESZ37" s="990">
        <f t="shared" si="60"/>
        <v>0</v>
      </c>
      <c r="ETA37" s="990">
        <f t="shared" si="60"/>
        <v>0</v>
      </c>
      <c r="ETB37" s="990">
        <f t="shared" si="60"/>
        <v>0</v>
      </c>
      <c r="ETC37" s="990">
        <f t="shared" si="60"/>
        <v>0</v>
      </c>
      <c r="ETD37" s="990">
        <f t="shared" si="60"/>
        <v>0</v>
      </c>
      <c r="ETE37" s="990">
        <f t="shared" si="60"/>
        <v>0</v>
      </c>
      <c r="ETF37" s="990">
        <f t="shared" si="60"/>
        <v>0</v>
      </c>
      <c r="ETG37" s="990">
        <f t="shared" ref="ETG37:EVR37" si="61">SUM(ETG16:ETG32)-ETG33</f>
        <v>0</v>
      </c>
      <c r="ETH37" s="990">
        <f t="shared" si="61"/>
        <v>0</v>
      </c>
      <c r="ETI37" s="990">
        <f t="shared" si="61"/>
        <v>0</v>
      </c>
      <c r="ETJ37" s="990">
        <f t="shared" si="61"/>
        <v>0</v>
      </c>
      <c r="ETK37" s="990">
        <f t="shared" si="61"/>
        <v>0</v>
      </c>
      <c r="ETL37" s="990">
        <f t="shared" si="61"/>
        <v>0</v>
      </c>
      <c r="ETM37" s="990">
        <f t="shared" si="61"/>
        <v>0</v>
      </c>
      <c r="ETN37" s="990">
        <f t="shared" si="61"/>
        <v>0</v>
      </c>
      <c r="ETO37" s="990">
        <f t="shared" si="61"/>
        <v>0</v>
      </c>
      <c r="ETP37" s="990">
        <f t="shared" si="61"/>
        <v>0</v>
      </c>
      <c r="ETQ37" s="990">
        <f t="shared" si="61"/>
        <v>0</v>
      </c>
      <c r="ETR37" s="990">
        <f t="shared" si="61"/>
        <v>0</v>
      </c>
      <c r="ETS37" s="990">
        <f t="shared" si="61"/>
        <v>0</v>
      </c>
      <c r="ETT37" s="990">
        <f t="shared" si="61"/>
        <v>0</v>
      </c>
      <c r="ETU37" s="990">
        <f t="shared" si="61"/>
        <v>0</v>
      </c>
      <c r="ETV37" s="990">
        <f t="shared" si="61"/>
        <v>0</v>
      </c>
      <c r="ETW37" s="990">
        <f t="shared" si="61"/>
        <v>0</v>
      </c>
      <c r="ETX37" s="990">
        <f t="shared" si="61"/>
        <v>0</v>
      </c>
      <c r="ETY37" s="990">
        <f t="shared" si="61"/>
        <v>0</v>
      </c>
      <c r="ETZ37" s="990">
        <f t="shared" si="61"/>
        <v>0</v>
      </c>
      <c r="EUA37" s="990">
        <f t="shared" si="61"/>
        <v>0</v>
      </c>
      <c r="EUB37" s="990">
        <f t="shared" si="61"/>
        <v>0</v>
      </c>
      <c r="EUC37" s="990">
        <f t="shared" si="61"/>
        <v>0</v>
      </c>
      <c r="EUD37" s="990">
        <f t="shared" si="61"/>
        <v>0</v>
      </c>
      <c r="EUE37" s="990">
        <f t="shared" si="61"/>
        <v>0</v>
      </c>
      <c r="EUF37" s="990">
        <f t="shared" si="61"/>
        <v>0</v>
      </c>
      <c r="EUG37" s="990">
        <f t="shared" si="61"/>
        <v>0</v>
      </c>
      <c r="EUH37" s="990">
        <f t="shared" si="61"/>
        <v>0</v>
      </c>
      <c r="EUI37" s="990">
        <f t="shared" si="61"/>
        <v>0</v>
      </c>
      <c r="EUJ37" s="990">
        <f t="shared" si="61"/>
        <v>0</v>
      </c>
      <c r="EUK37" s="990">
        <f t="shared" si="61"/>
        <v>0</v>
      </c>
      <c r="EUL37" s="990">
        <f t="shared" si="61"/>
        <v>0</v>
      </c>
      <c r="EUM37" s="990">
        <f t="shared" si="61"/>
        <v>0</v>
      </c>
      <c r="EUN37" s="990">
        <f t="shared" si="61"/>
        <v>0</v>
      </c>
      <c r="EUO37" s="990">
        <f t="shared" si="61"/>
        <v>0</v>
      </c>
      <c r="EUP37" s="990">
        <f t="shared" si="61"/>
        <v>0</v>
      </c>
      <c r="EUQ37" s="990">
        <f t="shared" si="61"/>
        <v>0</v>
      </c>
      <c r="EUR37" s="990">
        <f t="shared" si="61"/>
        <v>0</v>
      </c>
      <c r="EUS37" s="990">
        <f t="shared" si="61"/>
        <v>0</v>
      </c>
      <c r="EUT37" s="990">
        <f t="shared" si="61"/>
        <v>0</v>
      </c>
      <c r="EUU37" s="990">
        <f t="shared" si="61"/>
        <v>0</v>
      </c>
      <c r="EUV37" s="990">
        <f t="shared" si="61"/>
        <v>0</v>
      </c>
      <c r="EUW37" s="990">
        <f t="shared" si="61"/>
        <v>0</v>
      </c>
      <c r="EUX37" s="990">
        <f t="shared" si="61"/>
        <v>0</v>
      </c>
      <c r="EUY37" s="990">
        <f t="shared" si="61"/>
        <v>0</v>
      </c>
      <c r="EUZ37" s="990">
        <f t="shared" si="61"/>
        <v>0</v>
      </c>
      <c r="EVA37" s="990">
        <f t="shared" si="61"/>
        <v>0</v>
      </c>
      <c r="EVB37" s="990">
        <f t="shared" si="61"/>
        <v>0</v>
      </c>
      <c r="EVC37" s="990">
        <f t="shared" si="61"/>
        <v>0</v>
      </c>
      <c r="EVD37" s="990">
        <f t="shared" si="61"/>
        <v>0</v>
      </c>
      <c r="EVE37" s="990">
        <f t="shared" si="61"/>
        <v>0</v>
      </c>
      <c r="EVF37" s="990">
        <f t="shared" si="61"/>
        <v>0</v>
      </c>
      <c r="EVG37" s="990">
        <f t="shared" si="61"/>
        <v>0</v>
      </c>
      <c r="EVH37" s="990">
        <f t="shared" si="61"/>
        <v>0</v>
      </c>
      <c r="EVI37" s="990">
        <f t="shared" si="61"/>
        <v>0</v>
      </c>
      <c r="EVJ37" s="990">
        <f t="shared" si="61"/>
        <v>0</v>
      </c>
      <c r="EVK37" s="990">
        <f t="shared" si="61"/>
        <v>0</v>
      </c>
      <c r="EVL37" s="990">
        <f t="shared" si="61"/>
        <v>0</v>
      </c>
      <c r="EVM37" s="990">
        <f t="shared" si="61"/>
        <v>0</v>
      </c>
      <c r="EVN37" s="990">
        <f t="shared" si="61"/>
        <v>0</v>
      </c>
      <c r="EVO37" s="990">
        <f t="shared" si="61"/>
        <v>0</v>
      </c>
      <c r="EVP37" s="990">
        <f t="shared" si="61"/>
        <v>0</v>
      </c>
      <c r="EVQ37" s="990">
        <f t="shared" si="61"/>
        <v>0</v>
      </c>
      <c r="EVR37" s="990">
        <f t="shared" si="61"/>
        <v>0</v>
      </c>
      <c r="EVS37" s="990">
        <f t="shared" ref="EVS37:EYD37" si="62">SUM(EVS16:EVS32)-EVS33</f>
        <v>0</v>
      </c>
      <c r="EVT37" s="990">
        <f t="shared" si="62"/>
        <v>0</v>
      </c>
      <c r="EVU37" s="990">
        <f t="shared" si="62"/>
        <v>0</v>
      </c>
      <c r="EVV37" s="990">
        <f t="shared" si="62"/>
        <v>0</v>
      </c>
      <c r="EVW37" s="990">
        <f t="shared" si="62"/>
        <v>0</v>
      </c>
      <c r="EVX37" s="990">
        <f t="shared" si="62"/>
        <v>0</v>
      </c>
      <c r="EVY37" s="990">
        <f t="shared" si="62"/>
        <v>0</v>
      </c>
      <c r="EVZ37" s="990">
        <f t="shared" si="62"/>
        <v>0</v>
      </c>
      <c r="EWA37" s="990">
        <f t="shared" si="62"/>
        <v>0</v>
      </c>
      <c r="EWB37" s="990">
        <f t="shared" si="62"/>
        <v>0</v>
      </c>
      <c r="EWC37" s="990">
        <f t="shared" si="62"/>
        <v>0</v>
      </c>
      <c r="EWD37" s="990">
        <f t="shared" si="62"/>
        <v>0</v>
      </c>
      <c r="EWE37" s="990">
        <f t="shared" si="62"/>
        <v>0</v>
      </c>
      <c r="EWF37" s="990">
        <f t="shared" si="62"/>
        <v>0</v>
      </c>
      <c r="EWG37" s="990">
        <f t="shared" si="62"/>
        <v>0</v>
      </c>
      <c r="EWH37" s="990">
        <f t="shared" si="62"/>
        <v>0</v>
      </c>
      <c r="EWI37" s="990">
        <f t="shared" si="62"/>
        <v>0</v>
      </c>
      <c r="EWJ37" s="990">
        <f t="shared" si="62"/>
        <v>0</v>
      </c>
      <c r="EWK37" s="990">
        <f t="shared" si="62"/>
        <v>0</v>
      </c>
      <c r="EWL37" s="990">
        <f t="shared" si="62"/>
        <v>0</v>
      </c>
      <c r="EWM37" s="990">
        <f t="shared" si="62"/>
        <v>0</v>
      </c>
      <c r="EWN37" s="990">
        <f t="shared" si="62"/>
        <v>0</v>
      </c>
      <c r="EWO37" s="990">
        <f t="shared" si="62"/>
        <v>0</v>
      </c>
      <c r="EWP37" s="990">
        <f t="shared" si="62"/>
        <v>0</v>
      </c>
      <c r="EWQ37" s="990">
        <f t="shared" si="62"/>
        <v>0</v>
      </c>
      <c r="EWR37" s="990">
        <f t="shared" si="62"/>
        <v>0</v>
      </c>
      <c r="EWS37" s="990">
        <f t="shared" si="62"/>
        <v>0</v>
      </c>
      <c r="EWT37" s="990">
        <f t="shared" si="62"/>
        <v>0</v>
      </c>
      <c r="EWU37" s="990">
        <f t="shared" si="62"/>
        <v>0</v>
      </c>
      <c r="EWV37" s="990">
        <f t="shared" si="62"/>
        <v>0</v>
      </c>
      <c r="EWW37" s="990">
        <f t="shared" si="62"/>
        <v>0</v>
      </c>
      <c r="EWX37" s="990">
        <f t="shared" si="62"/>
        <v>0</v>
      </c>
      <c r="EWY37" s="990">
        <f t="shared" si="62"/>
        <v>0</v>
      </c>
      <c r="EWZ37" s="990">
        <f t="shared" si="62"/>
        <v>0</v>
      </c>
      <c r="EXA37" s="990">
        <f t="shared" si="62"/>
        <v>0</v>
      </c>
      <c r="EXB37" s="990">
        <f t="shared" si="62"/>
        <v>0</v>
      </c>
      <c r="EXC37" s="990">
        <f t="shared" si="62"/>
        <v>0</v>
      </c>
      <c r="EXD37" s="990">
        <f t="shared" si="62"/>
        <v>0</v>
      </c>
      <c r="EXE37" s="990">
        <f t="shared" si="62"/>
        <v>0</v>
      </c>
      <c r="EXF37" s="990">
        <f t="shared" si="62"/>
        <v>0</v>
      </c>
      <c r="EXG37" s="990">
        <f t="shared" si="62"/>
        <v>0</v>
      </c>
      <c r="EXH37" s="990">
        <f t="shared" si="62"/>
        <v>0</v>
      </c>
      <c r="EXI37" s="990">
        <f t="shared" si="62"/>
        <v>0</v>
      </c>
      <c r="EXJ37" s="990">
        <f t="shared" si="62"/>
        <v>0</v>
      </c>
      <c r="EXK37" s="990">
        <f t="shared" si="62"/>
        <v>0</v>
      </c>
      <c r="EXL37" s="990">
        <f t="shared" si="62"/>
        <v>0</v>
      </c>
      <c r="EXM37" s="990">
        <f t="shared" si="62"/>
        <v>0</v>
      </c>
      <c r="EXN37" s="990">
        <f t="shared" si="62"/>
        <v>0</v>
      </c>
      <c r="EXO37" s="990">
        <f t="shared" si="62"/>
        <v>0</v>
      </c>
      <c r="EXP37" s="990">
        <f t="shared" si="62"/>
        <v>0</v>
      </c>
      <c r="EXQ37" s="990">
        <f t="shared" si="62"/>
        <v>0</v>
      </c>
      <c r="EXR37" s="990">
        <f t="shared" si="62"/>
        <v>0</v>
      </c>
      <c r="EXS37" s="990">
        <f t="shared" si="62"/>
        <v>0</v>
      </c>
      <c r="EXT37" s="990">
        <f t="shared" si="62"/>
        <v>0</v>
      </c>
      <c r="EXU37" s="990">
        <f t="shared" si="62"/>
        <v>0</v>
      </c>
      <c r="EXV37" s="990">
        <f t="shared" si="62"/>
        <v>0</v>
      </c>
      <c r="EXW37" s="990">
        <f t="shared" si="62"/>
        <v>0</v>
      </c>
      <c r="EXX37" s="990">
        <f t="shared" si="62"/>
        <v>0</v>
      </c>
      <c r="EXY37" s="990">
        <f t="shared" si="62"/>
        <v>0</v>
      </c>
      <c r="EXZ37" s="990">
        <f t="shared" si="62"/>
        <v>0</v>
      </c>
      <c r="EYA37" s="990">
        <f t="shared" si="62"/>
        <v>0</v>
      </c>
      <c r="EYB37" s="990">
        <f t="shared" si="62"/>
        <v>0</v>
      </c>
      <c r="EYC37" s="990">
        <f t="shared" si="62"/>
        <v>0</v>
      </c>
      <c r="EYD37" s="990">
        <f t="shared" si="62"/>
        <v>0</v>
      </c>
      <c r="EYE37" s="990">
        <f t="shared" ref="EYE37:FAP37" si="63">SUM(EYE16:EYE32)-EYE33</f>
        <v>0</v>
      </c>
      <c r="EYF37" s="990">
        <f t="shared" si="63"/>
        <v>0</v>
      </c>
      <c r="EYG37" s="990">
        <f t="shared" si="63"/>
        <v>0</v>
      </c>
      <c r="EYH37" s="990">
        <f t="shared" si="63"/>
        <v>0</v>
      </c>
      <c r="EYI37" s="990">
        <f t="shared" si="63"/>
        <v>0</v>
      </c>
      <c r="EYJ37" s="990">
        <f t="shared" si="63"/>
        <v>0</v>
      </c>
      <c r="EYK37" s="990">
        <f t="shared" si="63"/>
        <v>0</v>
      </c>
      <c r="EYL37" s="990">
        <f t="shared" si="63"/>
        <v>0</v>
      </c>
      <c r="EYM37" s="990">
        <f t="shared" si="63"/>
        <v>0</v>
      </c>
      <c r="EYN37" s="990">
        <f t="shared" si="63"/>
        <v>0</v>
      </c>
      <c r="EYO37" s="990">
        <f t="shared" si="63"/>
        <v>0</v>
      </c>
      <c r="EYP37" s="990">
        <f t="shared" si="63"/>
        <v>0</v>
      </c>
      <c r="EYQ37" s="990">
        <f t="shared" si="63"/>
        <v>0</v>
      </c>
      <c r="EYR37" s="990">
        <f t="shared" si="63"/>
        <v>0</v>
      </c>
      <c r="EYS37" s="990">
        <f t="shared" si="63"/>
        <v>0</v>
      </c>
      <c r="EYT37" s="990">
        <f t="shared" si="63"/>
        <v>0</v>
      </c>
      <c r="EYU37" s="990">
        <f t="shared" si="63"/>
        <v>0</v>
      </c>
      <c r="EYV37" s="990">
        <f t="shared" si="63"/>
        <v>0</v>
      </c>
      <c r="EYW37" s="990">
        <f t="shared" si="63"/>
        <v>0</v>
      </c>
      <c r="EYX37" s="990">
        <f t="shared" si="63"/>
        <v>0</v>
      </c>
      <c r="EYY37" s="990">
        <f t="shared" si="63"/>
        <v>0</v>
      </c>
      <c r="EYZ37" s="990">
        <f t="shared" si="63"/>
        <v>0</v>
      </c>
      <c r="EZA37" s="990">
        <f t="shared" si="63"/>
        <v>0</v>
      </c>
      <c r="EZB37" s="990">
        <f t="shared" si="63"/>
        <v>0</v>
      </c>
      <c r="EZC37" s="990">
        <f t="shared" si="63"/>
        <v>0</v>
      </c>
      <c r="EZD37" s="990">
        <f t="shared" si="63"/>
        <v>0</v>
      </c>
      <c r="EZE37" s="990">
        <f t="shared" si="63"/>
        <v>0</v>
      </c>
      <c r="EZF37" s="990">
        <f t="shared" si="63"/>
        <v>0</v>
      </c>
      <c r="EZG37" s="990">
        <f t="shared" si="63"/>
        <v>0</v>
      </c>
      <c r="EZH37" s="990">
        <f t="shared" si="63"/>
        <v>0</v>
      </c>
      <c r="EZI37" s="990">
        <f t="shared" si="63"/>
        <v>0</v>
      </c>
      <c r="EZJ37" s="990">
        <f t="shared" si="63"/>
        <v>0</v>
      </c>
      <c r="EZK37" s="990">
        <f t="shared" si="63"/>
        <v>0</v>
      </c>
      <c r="EZL37" s="990">
        <f t="shared" si="63"/>
        <v>0</v>
      </c>
      <c r="EZM37" s="990">
        <f t="shared" si="63"/>
        <v>0</v>
      </c>
      <c r="EZN37" s="990">
        <f t="shared" si="63"/>
        <v>0</v>
      </c>
      <c r="EZO37" s="990">
        <f t="shared" si="63"/>
        <v>0</v>
      </c>
      <c r="EZP37" s="990">
        <f t="shared" si="63"/>
        <v>0</v>
      </c>
      <c r="EZQ37" s="990">
        <f t="shared" si="63"/>
        <v>0</v>
      </c>
      <c r="EZR37" s="990">
        <f t="shared" si="63"/>
        <v>0</v>
      </c>
      <c r="EZS37" s="990">
        <f t="shared" si="63"/>
        <v>0</v>
      </c>
      <c r="EZT37" s="990">
        <f t="shared" si="63"/>
        <v>0</v>
      </c>
      <c r="EZU37" s="990">
        <f t="shared" si="63"/>
        <v>0</v>
      </c>
      <c r="EZV37" s="990">
        <f t="shared" si="63"/>
        <v>0</v>
      </c>
      <c r="EZW37" s="990">
        <f t="shared" si="63"/>
        <v>0</v>
      </c>
      <c r="EZX37" s="990">
        <f t="shared" si="63"/>
        <v>0</v>
      </c>
      <c r="EZY37" s="990">
        <f t="shared" si="63"/>
        <v>0</v>
      </c>
      <c r="EZZ37" s="990">
        <f t="shared" si="63"/>
        <v>0</v>
      </c>
      <c r="FAA37" s="990">
        <f t="shared" si="63"/>
        <v>0</v>
      </c>
      <c r="FAB37" s="990">
        <f t="shared" si="63"/>
        <v>0</v>
      </c>
      <c r="FAC37" s="990">
        <f t="shared" si="63"/>
        <v>0</v>
      </c>
      <c r="FAD37" s="990">
        <f t="shared" si="63"/>
        <v>0</v>
      </c>
      <c r="FAE37" s="990">
        <f t="shared" si="63"/>
        <v>0</v>
      </c>
      <c r="FAF37" s="990">
        <f t="shared" si="63"/>
        <v>0</v>
      </c>
      <c r="FAG37" s="990">
        <f t="shared" si="63"/>
        <v>0</v>
      </c>
      <c r="FAH37" s="990">
        <f t="shared" si="63"/>
        <v>0</v>
      </c>
      <c r="FAI37" s="990">
        <f t="shared" si="63"/>
        <v>0</v>
      </c>
      <c r="FAJ37" s="990">
        <f t="shared" si="63"/>
        <v>0</v>
      </c>
      <c r="FAK37" s="990">
        <f t="shared" si="63"/>
        <v>0</v>
      </c>
      <c r="FAL37" s="990">
        <f t="shared" si="63"/>
        <v>0</v>
      </c>
      <c r="FAM37" s="990">
        <f t="shared" si="63"/>
        <v>0</v>
      </c>
      <c r="FAN37" s="990">
        <f t="shared" si="63"/>
        <v>0</v>
      </c>
      <c r="FAO37" s="990">
        <f t="shared" si="63"/>
        <v>0</v>
      </c>
      <c r="FAP37" s="990">
        <f t="shared" si="63"/>
        <v>0</v>
      </c>
      <c r="FAQ37" s="990">
        <f t="shared" ref="FAQ37:FDB37" si="64">SUM(FAQ16:FAQ32)-FAQ33</f>
        <v>0</v>
      </c>
      <c r="FAR37" s="990">
        <f t="shared" si="64"/>
        <v>0</v>
      </c>
      <c r="FAS37" s="990">
        <f t="shared" si="64"/>
        <v>0</v>
      </c>
      <c r="FAT37" s="990">
        <f t="shared" si="64"/>
        <v>0</v>
      </c>
      <c r="FAU37" s="990">
        <f t="shared" si="64"/>
        <v>0</v>
      </c>
      <c r="FAV37" s="990">
        <f t="shared" si="64"/>
        <v>0</v>
      </c>
      <c r="FAW37" s="990">
        <f t="shared" si="64"/>
        <v>0</v>
      </c>
      <c r="FAX37" s="990">
        <f t="shared" si="64"/>
        <v>0</v>
      </c>
      <c r="FAY37" s="990">
        <f t="shared" si="64"/>
        <v>0</v>
      </c>
      <c r="FAZ37" s="990">
        <f t="shared" si="64"/>
        <v>0</v>
      </c>
      <c r="FBA37" s="990">
        <f t="shared" si="64"/>
        <v>0</v>
      </c>
      <c r="FBB37" s="990">
        <f t="shared" si="64"/>
        <v>0</v>
      </c>
      <c r="FBC37" s="990">
        <f t="shared" si="64"/>
        <v>0</v>
      </c>
      <c r="FBD37" s="990">
        <f t="shared" si="64"/>
        <v>0</v>
      </c>
      <c r="FBE37" s="990">
        <f t="shared" si="64"/>
        <v>0</v>
      </c>
      <c r="FBF37" s="990">
        <f t="shared" si="64"/>
        <v>0</v>
      </c>
      <c r="FBG37" s="990">
        <f t="shared" si="64"/>
        <v>0</v>
      </c>
      <c r="FBH37" s="990">
        <f t="shared" si="64"/>
        <v>0</v>
      </c>
      <c r="FBI37" s="990">
        <f t="shared" si="64"/>
        <v>0</v>
      </c>
      <c r="FBJ37" s="990">
        <f t="shared" si="64"/>
        <v>0</v>
      </c>
      <c r="FBK37" s="990">
        <f t="shared" si="64"/>
        <v>0</v>
      </c>
      <c r="FBL37" s="990">
        <f t="shared" si="64"/>
        <v>0</v>
      </c>
      <c r="FBM37" s="990">
        <f t="shared" si="64"/>
        <v>0</v>
      </c>
      <c r="FBN37" s="990">
        <f t="shared" si="64"/>
        <v>0</v>
      </c>
      <c r="FBO37" s="990">
        <f t="shared" si="64"/>
        <v>0</v>
      </c>
      <c r="FBP37" s="990">
        <f t="shared" si="64"/>
        <v>0</v>
      </c>
      <c r="FBQ37" s="990">
        <f t="shared" si="64"/>
        <v>0</v>
      </c>
      <c r="FBR37" s="990">
        <f t="shared" si="64"/>
        <v>0</v>
      </c>
      <c r="FBS37" s="990">
        <f t="shared" si="64"/>
        <v>0</v>
      </c>
      <c r="FBT37" s="990">
        <f t="shared" si="64"/>
        <v>0</v>
      </c>
      <c r="FBU37" s="990">
        <f t="shared" si="64"/>
        <v>0</v>
      </c>
      <c r="FBV37" s="990">
        <f t="shared" si="64"/>
        <v>0</v>
      </c>
      <c r="FBW37" s="990">
        <f t="shared" si="64"/>
        <v>0</v>
      </c>
      <c r="FBX37" s="990">
        <f t="shared" si="64"/>
        <v>0</v>
      </c>
      <c r="FBY37" s="990">
        <f t="shared" si="64"/>
        <v>0</v>
      </c>
      <c r="FBZ37" s="990">
        <f t="shared" si="64"/>
        <v>0</v>
      </c>
      <c r="FCA37" s="990">
        <f t="shared" si="64"/>
        <v>0</v>
      </c>
      <c r="FCB37" s="990">
        <f t="shared" si="64"/>
        <v>0</v>
      </c>
      <c r="FCC37" s="990">
        <f t="shared" si="64"/>
        <v>0</v>
      </c>
      <c r="FCD37" s="990">
        <f t="shared" si="64"/>
        <v>0</v>
      </c>
      <c r="FCE37" s="990">
        <f t="shared" si="64"/>
        <v>0</v>
      </c>
      <c r="FCF37" s="990">
        <f t="shared" si="64"/>
        <v>0</v>
      </c>
      <c r="FCG37" s="990">
        <f t="shared" si="64"/>
        <v>0</v>
      </c>
      <c r="FCH37" s="990">
        <f t="shared" si="64"/>
        <v>0</v>
      </c>
      <c r="FCI37" s="990">
        <f t="shared" si="64"/>
        <v>0</v>
      </c>
      <c r="FCJ37" s="990">
        <f t="shared" si="64"/>
        <v>0</v>
      </c>
      <c r="FCK37" s="990">
        <f t="shared" si="64"/>
        <v>0</v>
      </c>
      <c r="FCL37" s="990">
        <f t="shared" si="64"/>
        <v>0</v>
      </c>
      <c r="FCM37" s="990">
        <f t="shared" si="64"/>
        <v>0</v>
      </c>
      <c r="FCN37" s="990">
        <f t="shared" si="64"/>
        <v>0</v>
      </c>
      <c r="FCO37" s="990">
        <f t="shared" si="64"/>
        <v>0</v>
      </c>
      <c r="FCP37" s="990">
        <f t="shared" si="64"/>
        <v>0</v>
      </c>
      <c r="FCQ37" s="990">
        <f t="shared" si="64"/>
        <v>0</v>
      </c>
      <c r="FCR37" s="990">
        <f t="shared" si="64"/>
        <v>0</v>
      </c>
      <c r="FCS37" s="990">
        <f t="shared" si="64"/>
        <v>0</v>
      </c>
      <c r="FCT37" s="990">
        <f t="shared" si="64"/>
        <v>0</v>
      </c>
      <c r="FCU37" s="990">
        <f t="shared" si="64"/>
        <v>0</v>
      </c>
      <c r="FCV37" s="990">
        <f t="shared" si="64"/>
        <v>0</v>
      </c>
      <c r="FCW37" s="990">
        <f t="shared" si="64"/>
        <v>0</v>
      </c>
      <c r="FCX37" s="990">
        <f t="shared" si="64"/>
        <v>0</v>
      </c>
      <c r="FCY37" s="990">
        <f t="shared" si="64"/>
        <v>0</v>
      </c>
      <c r="FCZ37" s="990">
        <f t="shared" si="64"/>
        <v>0</v>
      </c>
      <c r="FDA37" s="990">
        <f t="shared" si="64"/>
        <v>0</v>
      </c>
      <c r="FDB37" s="990">
        <f t="shared" si="64"/>
        <v>0</v>
      </c>
      <c r="FDC37" s="990">
        <f t="shared" ref="FDC37:FFN37" si="65">SUM(FDC16:FDC32)-FDC33</f>
        <v>0</v>
      </c>
      <c r="FDD37" s="990">
        <f t="shared" si="65"/>
        <v>0</v>
      </c>
      <c r="FDE37" s="990">
        <f t="shared" si="65"/>
        <v>0</v>
      </c>
      <c r="FDF37" s="990">
        <f t="shared" si="65"/>
        <v>0</v>
      </c>
      <c r="FDG37" s="990">
        <f t="shared" si="65"/>
        <v>0</v>
      </c>
      <c r="FDH37" s="990">
        <f t="shared" si="65"/>
        <v>0</v>
      </c>
      <c r="FDI37" s="990">
        <f t="shared" si="65"/>
        <v>0</v>
      </c>
      <c r="FDJ37" s="990">
        <f t="shared" si="65"/>
        <v>0</v>
      </c>
      <c r="FDK37" s="990">
        <f t="shared" si="65"/>
        <v>0</v>
      </c>
      <c r="FDL37" s="990">
        <f t="shared" si="65"/>
        <v>0</v>
      </c>
      <c r="FDM37" s="990">
        <f t="shared" si="65"/>
        <v>0</v>
      </c>
      <c r="FDN37" s="990">
        <f t="shared" si="65"/>
        <v>0</v>
      </c>
      <c r="FDO37" s="990">
        <f t="shared" si="65"/>
        <v>0</v>
      </c>
      <c r="FDP37" s="990">
        <f t="shared" si="65"/>
        <v>0</v>
      </c>
      <c r="FDQ37" s="990">
        <f t="shared" si="65"/>
        <v>0</v>
      </c>
      <c r="FDR37" s="990">
        <f t="shared" si="65"/>
        <v>0</v>
      </c>
      <c r="FDS37" s="990">
        <f t="shared" si="65"/>
        <v>0</v>
      </c>
      <c r="FDT37" s="990">
        <f t="shared" si="65"/>
        <v>0</v>
      </c>
      <c r="FDU37" s="990">
        <f t="shared" si="65"/>
        <v>0</v>
      </c>
      <c r="FDV37" s="990">
        <f t="shared" si="65"/>
        <v>0</v>
      </c>
      <c r="FDW37" s="990">
        <f t="shared" si="65"/>
        <v>0</v>
      </c>
      <c r="FDX37" s="990">
        <f t="shared" si="65"/>
        <v>0</v>
      </c>
      <c r="FDY37" s="990">
        <f t="shared" si="65"/>
        <v>0</v>
      </c>
      <c r="FDZ37" s="990">
        <f t="shared" si="65"/>
        <v>0</v>
      </c>
      <c r="FEA37" s="990">
        <f t="shared" si="65"/>
        <v>0</v>
      </c>
      <c r="FEB37" s="990">
        <f t="shared" si="65"/>
        <v>0</v>
      </c>
      <c r="FEC37" s="990">
        <f t="shared" si="65"/>
        <v>0</v>
      </c>
      <c r="FED37" s="990">
        <f t="shared" si="65"/>
        <v>0</v>
      </c>
      <c r="FEE37" s="990">
        <f t="shared" si="65"/>
        <v>0</v>
      </c>
      <c r="FEF37" s="990">
        <f t="shared" si="65"/>
        <v>0</v>
      </c>
      <c r="FEG37" s="990">
        <f t="shared" si="65"/>
        <v>0</v>
      </c>
      <c r="FEH37" s="990">
        <f t="shared" si="65"/>
        <v>0</v>
      </c>
      <c r="FEI37" s="990">
        <f t="shared" si="65"/>
        <v>0</v>
      </c>
      <c r="FEJ37" s="990">
        <f t="shared" si="65"/>
        <v>0</v>
      </c>
      <c r="FEK37" s="990">
        <f t="shared" si="65"/>
        <v>0</v>
      </c>
      <c r="FEL37" s="990">
        <f t="shared" si="65"/>
        <v>0</v>
      </c>
      <c r="FEM37" s="990">
        <f t="shared" si="65"/>
        <v>0</v>
      </c>
      <c r="FEN37" s="990">
        <f t="shared" si="65"/>
        <v>0</v>
      </c>
      <c r="FEO37" s="990">
        <f t="shared" si="65"/>
        <v>0</v>
      </c>
      <c r="FEP37" s="990">
        <f t="shared" si="65"/>
        <v>0</v>
      </c>
      <c r="FEQ37" s="990">
        <f t="shared" si="65"/>
        <v>0</v>
      </c>
      <c r="FER37" s="990">
        <f t="shared" si="65"/>
        <v>0</v>
      </c>
      <c r="FES37" s="990">
        <f t="shared" si="65"/>
        <v>0</v>
      </c>
      <c r="FET37" s="990">
        <f t="shared" si="65"/>
        <v>0</v>
      </c>
      <c r="FEU37" s="990">
        <f t="shared" si="65"/>
        <v>0</v>
      </c>
      <c r="FEV37" s="990">
        <f t="shared" si="65"/>
        <v>0</v>
      </c>
      <c r="FEW37" s="990">
        <f t="shared" si="65"/>
        <v>0</v>
      </c>
      <c r="FEX37" s="990">
        <f t="shared" si="65"/>
        <v>0</v>
      </c>
      <c r="FEY37" s="990">
        <f t="shared" si="65"/>
        <v>0</v>
      </c>
      <c r="FEZ37" s="990">
        <f t="shared" si="65"/>
        <v>0</v>
      </c>
      <c r="FFA37" s="990">
        <f t="shared" si="65"/>
        <v>0</v>
      </c>
      <c r="FFB37" s="990">
        <f t="shared" si="65"/>
        <v>0</v>
      </c>
      <c r="FFC37" s="990">
        <f t="shared" si="65"/>
        <v>0</v>
      </c>
      <c r="FFD37" s="990">
        <f t="shared" si="65"/>
        <v>0</v>
      </c>
      <c r="FFE37" s="990">
        <f t="shared" si="65"/>
        <v>0</v>
      </c>
      <c r="FFF37" s="990">
        <f t="shared" si="65"/>
        <v>0</v>
      </c>
      <c r="FFG37" s="990">
        <f t="shared" si="65"/>
        <v>0</v>
      </c>
      <c r="FFH37" s="990">
        <f t="shared" si="65"/>
        <v>0</v>
      </c>
      <c r="FFI37" s="990">
        <f t="shared" si="65"/>
        <v>0</v>
      </c>
      <c r="FFJ37" s="990">
        <f t="shared" si="65"/>
        <v>0</v>
      </c>
      <c r="FFK37" s="990">
        <f t="shared" si="65"/>
        <v>0</v>
      </c>
      <c r="FFL37" s="990">
        <f t="shared" si="65"/>
        <v>0</v>
      </c>
      <c r="FFM37" s="990">
        <f t="shared" si="65"/>
        <v>0</v>
      </c>
      <c r="FFN37" s="990">
        <f t="shared" si="65"/>
        <v>0</v>
      </c>
      <c r="FFO37" s="990">
        <f t="shared" ref="FFO37:FHZ37" si="66">SUM(FFO16:FFO32)-FFO33</f>
        <v>0</v>
      </c>
      <c r="FFP37" s="990">
        <f t="shared" si="66"/>
        <v>0</v>
      </c>
      <c r="FFQ37" s="990">
        <f t="shared" si="66"/>
        <v>0</v>
      </c>
      <c r="FFR37" s="990">
        <f t="shared" si="66"/>
        <v>0</v>
      </c>
      <c r="FFS37" s="990">
        <f t="shared" si="66"/>
        <v>0</v>
      </c>
      <c r="FFT37" s="990">
        <f t="shared" si="66"/>
        <v>0</v>
      </c>
      <c r="FFU37" s="990">
        <f t="shared" si="66"/>
        <v>0</v>
      </c>
      <c r="FFV37" s="990">
        <f t="shared" si="66"/>
        <v>0</v>
      </c>
      <c r="FFW37" s="990">
        <f t="shared" si="66"/>
        <v>0</v>
      </c>
      <c r="FFX37" s="990">
        <f t="shared" si="66"/>
        <v>0</v>
      </c>
      <c r="FFY37" s="990">
        <f t="shared" si="66"/>
        <v>0</v>
      </c>
      <c r="FFZ37" s="990">
        <f t="shared" si="66"/>
        <v>0</v>
      </c>
      <c r="FGA37" s="990">
        <f t="shared" si="66"/>
        <v>0</v>
      </c>
      <c r="FGB37" s="990">
        <f t="shared" si="66"/>
        <v>0</v>
      </c>
      <c r="FGC37" s="990">
        <f t="shared" si="66"/>
        <v>0</v>
      </c>
      <c r="FGD37" s="990">
        <f t="shared" si="66"/>
        <v>0</v>
      </c>
      <c r="FGE37" s="990">
        <f t="shared" si="66"/>
        <v>0</v>
      </c>
      <c r="FGF37" s="990">
        <f t="shared" si="66"/>
        <v>0</v>
      </c>
      <c r="FGG37" s="990">
        <f t="shared" si="66"/>
        <v>0</v>
      </c>
      <c r="FGH37" s="990">
        <f t="shared" si="66"/>
        <v>0</v>
      </c>
      <c r="FGI37" s="990">
        <f t="shared" si="66"/>
        <v>0</v>
      </c>
      <c r="FGJ37" s="990">
        <f t="shared" si="66"/>
        <v>0</v>
      </c>
      <c r="FGK37" s="990">
        <f t="shared" si="66"/>
        <v>0</v>
      </c>
      <c r="FGL37" s="990">
        <f t="shared" si="66"/>
        <v>0</v>
      </c>
      <c r="FGM37" s="990">
        <f t="shared" si="66"/>
        <v>0</v>
      </c>
      <c r="FGN37" s="990">
        <f t="shared" si="66"/>
        <v>0</v>
      </c>
      <c r="FGO37" s="990">
        <f t="shared" si="66"/>
        <v>0</v>
      </c>
      <c r="FGP37" s="990">
        <f t="shared" si="66"/>
        <v>0</v>
      </c>
      <c r="FGQ37" s="990">
        <f t="shared" si="66"/>
        <v>0</v>
      </c>
      <c r="FGR37" s="990">
        <f t="shared" si="66"/>
        <v>0</v>
      </c>
      <c r="FGS37" s="990">
        <f t="shared" si="66"/>
        <v>0</v>
      </c>
      <c r="FGT37" s="990">
        <f t="shared" si="66"/>
        <v>0</v>
      </c>
      <c r="FGU37" s="990">
        <f t="shared" si="66"/>
        <v>0</v>
      </c>
      <c r="FGV37" s="990">
        <f t="shared" si="66"/>
        <v>0</v>
      </c>
      <c r="FGW37" s="990">
        <f t="shared" si="66"/>
        <v>0</v>
      </c>
      <c r="FGX37" s="990">
        <f t="shared" si="66"/>
        <v>0</v>
      </c>
      <c r="FGY37" s="990">
        <f t="shared" si="66"/>
        <v>0</v>
      </c>
      <c r="FGZ37" s="990">
        <f t="shared" si="66"/>
        <v>0</v>
      </c>
      <c r="FHA37" s="990">
        <f t="shared" si="66"/>
        <v>0</v>
      </c>
      <c r="FHB37" s="990">
        <f t="shared" si="66"/>
        <v>0</v>
      </c>
      <c r="FHC37" s="990">
        <f t="shared" si="66"/>
        <v>0</v>
      </c>
      <c r="FHD37" s="990">
        <f t="shared" si="66"/>
        <v>0</v>
      </c>
      <c r="FHE37" s="990">
        <f t="shared" si="66"/>
        <v>0</v>
      </c>
      <c r="FHF37" s="990">
        <f t="shared" si="66"/>
        <v>0</v>
      </c>
      <c r="FHG37" s="990">
        <f t="shared" si="66"/>
        <v>0</v>
      </c>
      <c r="FHH37" s="990">
        <f t="shared" si="66"/>
        <v>0</v>
      </c>
      <c r="FHI37" s="990">
        <f t="shared" si="66"/>
        <v>0</v>
      </c>
      <c r="FHJ37" s="990">
        <f t="shared" si="66"/>
        <v>0</v>
      </c>
      <c r="FHK37" s="990">
        <f t="shared" si="66"/>
        <v>0</v>
      </c>
      <c r="FHL37" s="990">
        <f t="shared" si="66"/>
        <v>0</v>
      </c>
      <c r="FHM37" s="990">
        <f t="shared" si="66"/>
        <v>0</v>
      </c>
      <c r="FHN37" s="990">
        <f t="shared" si="66"/>
        <v>0</v>
      </c>
      <c r="FHO37" s="990">
        <f t="shared" si="66"/>
        <v>0</v>
      </c>
      <c r="FHP37" s="990">
        <f t="shared" si="66"/>
        <v>0</v>
      </c>
      <c r="FHQ37" s="990">
        <f t="shared" si="66"/>
        <v>0</v>
      </c>
      <c r="FHR37" s="990">
        <f t="shared" si="66"/>
        <v>0</v>
      </c>
      <c r="FHS37" s="990">
        <f t="shared" si="66"/>
        <v>0</v>
      </c>
      <c r="FHT37" s="990">
        <f t="shared" si="66"/>
        <v>0</v>
      </c>
      <c r="FHU37" s="990">
        <f t="shared" si="66"/>
        <v>0</v>
      </c>
      <c r="FHV37" s="990">
        <f t="shared" si="66"/>
        <v>0</v>
      </c>
      <c r="FHW37" s="990">
        <f t="shared" si="66"/>
        <v>0</v>
      </c>
      <c r="FHX37" s="990">
        <f t="shared" si="66"/>
        <v>0</v>
      </c>
      <c r="FHY37" s="990">
        <f t="shared" si="66"/>
        <v>0</v>
      </c>
      <c r="FHZ37" s="990">
        <f t="shared" si="66"/>
        <v>0</v>
      </c>
      <c r="FIA37" s="990">
        <f t="shared" ref="FIA37:FKL37" si="67">SUM(FIA16:FIA32)-FIA33</f>
        <v>0</v>
      </c>
      <c r="FIB37" s="990">
        <f t="shared" si="67"/>
        <v>0</v>
      </c>
      <c r="FIC37" s="990">
        <f t="shared" si="67"/>
        <v>0</v>
      </c>
      <c r="FID37" s="990">
        <f t="shared" si="67"/>
        <v>0</v>
      </c>
      <c r="FIE37" s="990">
        <f t="shared" si="67"/>
        <v>0</v>
      </c>
      <c r="FIF37" s="990">
        <f t="shared" si="67"/>
        <v>0</v>
      </c>
      <c r="FIG37" s="990">
        <f t="shared" si="67"/>
        <v>0</v>
      </c>
      <c r="FIH37" s="990">
        <f t="shared" si="67"/>
        <v>0</v>
      </c>
      <c r="FII37" s="990">
        <f t="shared" si="67"/>
        <v>0</v>
      </c>
      <c r="FIJ37" s="990">
        <f t="shared" si="67"/>
        <v>0</v>
      </c>
      <c r="FIK37" s="990">
        <f t="shared" si="67"/>
        <v>0</v>
      </c>
      <c r="FIL37" s="990">
        <f t="shared" si="67"/>
        <v>0</v>
      </c>
      <c r="FIM37" s="990">
        <f t="shared" si="67"/>
        <v>0</v>
      </c>
      <c r="FIN37" s="990">
        <f t="shared" si="67"/>
        <v>0</v>
      </c>
      <c r="FIO37" s="990">
        <f t="shared" si="67"/>
        <v>0</v>
      </c>
      <c r="FIP37" s="990">
        <f t="shared" si="67"/>
        <v>0</v>
      </c>
      <c r="FIQ37" s="990">
        <f t="shared" si="67"/>
        <v>0</v>
      </c>
      <c r="FIR37" s="990">
        <f t="shared" si="67"/>
        <v>0</v>
      </c>
      <c r="FIS37" s="990">
        <f t="shared" si="67"/>
        <v>0</v>
      </c>
      <c r="FIT37" s="990">
        <f t="shared" si="67"/>
        <v>0</v>
      </c>
      <c r="FIU37" s="990">
        <f t="shared" si="67"/>
        <v>0</v>
      </c>
      <c r="FIV37" s="990">
        <f t="shared" si="67"/>
        <v>0</v>
      </c>
      <c r="FIW37" s="990">
        <f t="shared" si="67"/>
        <v>0</v>
      </c>
      <c r="FIX37" s="990">
        <f t="shared" si="67"/>
        <v>0</v>
      </c>
      <c r="FIY37" s="990">
        <f t="shared" si="67"/>
        <v>0</v>
      </c>
      <c r="FIZ37" s="990">
        <f t="shared" si="67"/>
        <v>0</v>
      </c>
      <c r="FJA37" s="990">
        <f t="shared" si="67"/>
        <v>0</v>
      </c>
      <c r="FJB37" s="990">
        <f t="shared" si="67"/>
        <v>0</v>
      </c>
      <c r="FJC37" s="990">
        <f t="shared" si="67"/>
        <v>0</v>
      </c>
      <c r="FJD37" s="990">
        <f t="shared" si="67"/>
        <v>0</v>
      </c>
      <c r="FJE37" s="990">
        <f t="shared" si="67"/>
        <v>0</v>
      </c>
      <c r="FJF37" s="990">
        <f t="shared" si="67"/>
        <v>0</v>
      </c>
      <c r="FJG37" s="990">
        <f t="shared" si="67"/>
        <v>0</v>
      </c>
      <c r="FJH37" s="990">
        <f t="shared" si="67"/>
        <v>0</v>
      </c>
      <c r="FJI37" s="990">
        <f t="shared" si="67"/>
        <v>0</v>
      </c>
      <c r="FJJ37" s="990">
        <f t="shared" si="67"/>
        <v>0</v>
      </c>
      <c r="FJK37" s="990">
        <f t="shared" si="67"/>
        <v>0</v>
      </c>
      <c r="FJL37" s="990">
        <f t="shared" si="67"/>
        <v>0</v>
      </c>
      <c r="FJM37" s="990">
        <f t="shared" si="67"/>
        <v>0</v>
      </c>
      <c r="FJN37" s="990">
        <f t="shared" si="67"/>
        <v>0</v>
      </c>
      <c r="FJO37" s="990">
        <f t="shared" si="67"/>
        <v>0</v>
      </c>
      <c r="FJP37" s="990">
        <f t="shared" si="67"/>
        <v>0</v>
      </c>
      <c r="FJQ37" s="990">
        <f t="shared" si="67"/>
        <v>0</v>
      </c>
      <c r="FJR37" s="990">
        <f t="shared" si="67"/>
        <v>0</v>
      </c>
      <c r="FJS37" s="990">
        <f t="shared" si="67"/>
        <v>0</v>
      </c>
      <c r="FJT37" s="990">
        <f t="shared" si="67"/>
        <v>0</v>
      </c>
      <c r="FJU37" s="990">
        <f t="shared" si="67"/>
        <v>0</v>
      </c>
      <c r="FJV37" s="990">
        <f t="shared" si="67"/>
        <v>0</v>
      </c>
      <c r="FJW37" s="990">
        <f t="shared" si="67"/>
        <v>0</v>
      </c>
      <c r="FJX37" s="990">
        <f t="shared" si="67"/>
        <v>0</v>
      </c>
      <c r="FJY37" s="990">
        <f t="shared" si="67"/>
        <v>0</v>
      </c>
      <c r="FJZ37" s="990">
        <f t="shared" si="67"/>
        <v>0</v>
      </c>
      <c r="FKA37" s="990">
        <f t="shared" si="67"/>
        <v>0</v>
      </c>
      <c r="FKB37" s="990">
        <f t="shared" si="67"/>
        <v>0</v>
      </c>
      <c r="FKC37" s="990">
        <f t="shared" si="67"/>
        <v>0</v>
      </c>
      <c r="FKD37" s="990">
        <f t="shared" si="67"/>
        <v>0</v>
      </c>
      <c r="FKE37" s="990">
        <f t="shared" si="67"/>
        <v>0</v>
      </c>
      <c r="FKF37" s="990">
        <f t="shared" si="67"/>
        <v>0</v>
      </c>
      <c r="FKG37" s="990">
        <f t="shared" si="67"/>
        <v>0</v>
      </c>
      <c r="FKH37" s="990">
        <f t="shared" si="67"/>
        <v>0</v>
      </c>
      <c r="FKI37" s="990">
        <f t="shared" si="67"/>
        <v>0</v>
      </c>
      <c r="FKJ37" s="990">
        <f t="shared" si="67"/>
        <v>0</v>
      </c>
      <c r="FKK37" s="990">
        <f t="shared" si="67"/>
        <v>0</v>
      </c>
      <c r="FKL37" s="990">
        <f t="shared" si="67"/>
        <v>0</v>
      </c>
      <c r="FKM37" s="990">
        <f t="shared" ref="FKM37:FMX37" si="68">SUM(FKM16:FKM32)-FKM33</f>
        <v>0</v>
      </c>
      <c r="FKN37" s="990">
        <f t="shared" si="68"/>
        <v>0</v>
      </c>
      <c r="FKO37" s="990">
        <f t="shared" si="68"/>
        <v>0</v>
      </c>
      <c r="FKP37" s="990">
        <f t="shared" si="68"/>
        <v>0</v>
      </c>
      <c r="FKQ37" s="990">
        <f t="shared" si="68"/>
        <v>0</v>
      </c>
      <c r="FKR37" s="990">
        <f t="shared" si="68"/>
        <v>0</v>
      </c>
      <c r="FKS37" s="990">
        <f t="shared" si="68"/>
        <v>0</v>
      </c>
      <c r="FKT37" s="990">
        <f t="shared" si="68"/>
        <v>0</v>
      </c>
      <c r="FKU37" s="990">
        <f t="shared" si="68"/>
        <v>0</v>
      </c>
      <c r="FKV37" s="990">
        <f t="shared" si="68"/>
        <v>0</v>
      </c>
      <c r="FKW37" s="990">
        <f t="shared" si="68"/>
        <v>0</v>
      </c>
      <c r="FKX37" s="990">
        <f t="shared" si="68"/>
        <v>0</v>
      </c>
      <c r="FKY37" s="990">
        <f t="shared" si="68"/>
        <v>0</v>
      </c>
      <c r="FKZ37" s="990">
        <f t="shared" si="68"/>
        <v>0</v>
      </c>
      <c r="FLA37" s="990">
        <f t="shared" si="68"/>
        <v>0</v>
      </c>
      <c r="FLB37" s="990">
        <f t="shared" si="68"/>
        <v>0</v>
      </c>
      <c r="FLC37" s="990">
        <f t="shared" si="68"/>
        <v>0</v>
      </c>
      <c r="FLD37" s="990">
        <f t="shared" si="68"/>
        <v>0</v>
      </c>
      <c r="FLE37" s="990">
        <f t="shared" si="68"/>
        <v>0</v>
      </c>
      <c r="FLF37" s="990">
        <f t="shared" si="68"/>
        <v>0</v>
      </c>
      <c r="FLG37" s="990">
        <f t="shared" si="68"/>
        <v>0</v>
      </c>
      <c r="FLH37" s="990">
        <f t="shared" si="68"/>
        <v>0</v>
      </c>
      <c r="FLI37" s="990">
        <f t="shared" si="68"/>
        <v>0</v>
      </c>
      <c r="FLJ37" s="990">
        <f t="shared" si="68"/>
        <v>0</v>
      </c>
      <c r="FLK37" s="990">
        <f t="shared" si="68"/>
        <v>0</v>
      </c>
      <c r="FLL37" s="990">
        <f t="shared" si="68"/>
        <v>0</v>
      </c>
      <c r="FLM37" s="990">
        <f t="shared" si="68"/>
        <v>0</v>
      </c>
      <c r="FLN37" s="990">
        <f t="shared" si="68"/>
        <v>0</v>
      </c>
      <c r="FLO37" s="990">
        <f t="shared" si="68"/>
        <v>0</v>
      </c>
      <c r="FLP37" s="990">
        <f t="shared" si="68"/>
        <v>0</v>
      </c>
      <c r="FLQ37" s="990">
        <f t="shared" si="68"/>
        <v>0</v>
      </c>
      <c r="FLR37" s="990">
        <f t="shared" si="68"/>
        <v>0</v>
      </c>
      <c r="FLS37" s="990">
        <f t="shared" si="68"/>
        <v>0</v>
      </c>
      <c r="FLT37" s="990">
        <f t="shared" si="68"/>
        <v>0</v>
      </c>
      <c r="FLU37" s="990">
        <f t="shared" si="68"/>
        <v>0</v>
      </c>
      <c r="FLV37" s="990">
        <f t="shared" si="68"/>
        <v>0</v>
      </c>
      <c r="FLW37" s="990">
        <f t="shared" si="68"/>
        <v>0</v>
      </c>
      <c r="FLX37" s="990">
        <f t="shared" si="68"/>
        <v>0</v>
      </c>
      <c r="FLY37" s="990">
        <f t="shared" si="68"/>
        <v>0</v>
      </c>
      <c r="FLZ37" s="990">
        <f t="shared" si="68"/>
        <v>0</v>
      </c>
      <c r="FMA37" s="990">
        <f t="shared" si="68"/>
        <v>0</v>
      </c>
      <c r="FMB37" s="990">
        <f t="shared" si="68"/>
        <v>0</v>
      </c>
      <c r="FMC37" s="990">
        <f t="shared" si="68"/>
        <v>0</v>
      </c>
      <c r="FMD37" s="990">
        <f t="shared" si="68"/>
        <v>0</v>
      </c>
      <c r="FME37" s="990">
        <f t="shared" si="68"/>
        <v>0</v>
      </c>
      <c r="FMF37" s="990">
        <f t="shared" si="68"/>
        <v>0</v>
      </c>
      <c r="FMG37" s="990">
        <f t="shared" si="68"/>
        <v>0</v>
      </c>
      <c r="FMH37" s="990">
        <f t="shared" si="68"/>
        <v>0</v>
      </c>
      <c r="FMI37" s="990">
        <f t="shared" si="68"/>
        <v>0</v>
      </c>
      <c r="FMJ37" s="990">
        <f t="shared" si="68"/>
        <v>0</v>
      </c>
      <c r="FMK37" s="990">
        <f t="shared" si="68"/>
        <v>0</v>
      </c>
      <c r="FML37" s="990">
        <f t="shared" si="68"/>
        <v>0</v>
      </c>
      <c r="FMM37" s="990">
        <f t="shared" si="68"/>
        <v>0</v>
      </c>
      <c r="FMN37" s="990">
        <f t="shared" si="68"/>
        <v>0</v>
      </c>
      <c r="FMO37" s="990">
        <f t="shared" si="68"/>
        <v>0</v>
      </c>
      <c r="FMP37" s="990">
        <f t="shared" si="68"/>
        <v>0</v>
      </c>
      <c r="FMQ37" s="990">
        <f t="shared" si="68"/>
        <v>0</v>
      </c>
      <c r="FMR37" s="990">
        <f t="shared" si="68"/>
        <v>0</v>
      </c>
      <c r="FMS37" s="990">
        <f t="shared" si="68"/>
        <v>0</v>
      </c>
      <c r="FMT37" s="990">
        <f t="shared" si="68"/>
        <v>0</v>
      </c>
      <c r="FMU37" s="990">
        <f t="shared" si="68"/>
        <v>0</v>
      </c>
      <c r="FMV37" s="990">
        <f t="shared" si="68"/>
        <v>0</v>
      </c>
      <c r="FMW37" s="990">
        <f t="shared" si="68"/>
        <v>0</v>
      </c>
      <c r="FMX37" s="990">
        <f t="shared" si="68"/>
        <v>0</v>
      </c>
      <c r="FMY37" s="990">
        <f t="shared" ref="FMY37:FPJ37" si="69">SUM(FMY16:FMY32)-FMY33</f>
        <v>0</v>
      </c>
      <c r="FMZ37" s="990">
        <f t="shared" si="69"/>
        <v>0</v>
      </c>
      <c r="FNA37" s="990">
        <f t="shared" si="69"/>
        <v>0</v>
      </c>
      <c r="FNB37" s="990">
        <f t="shared" si="69"/>
        <v>0</v>
      </c>
      <c r="FNC37" s="990">
        <f t="shared" si="69"/>
        <v>0</v>
      </c>
      <c r="FND37" s="990">
        <f t="shared" si="69"/>
        <v>0</v>
      </c>
      <c r="FNE37" s="990">
        <f t="shared" si="69"/>
        <v>0</v>
      </c>
      <c r="FNF37" s="990">
        <f t="shared" si="69"/>
        <v>0</v>
      </c>
      <c r="FNG37" s="990">
        <f t="shared" si="69"/>
        <v>0</v>
      </c>
      <c r="FNH37" s="990">
        <f t="shared" si="69"/>
        <v>0</v>
      </c>
      <c r="FNI37" s="990">
        <f t="shared" si="69"/>
        <v>0</v>
      </c>
      <c r="FNJ37" s="990">
        <f t="shared" si="69"/>
        <v>0</v>
      </c>
      <c r="FNK37" s="990">
        <f t="shared" si="69"/>
        <v>0</v>
      </c>
      <c r="FNL37" s="990">
        <f t="shared" si="69"/>
        <v>0</v>
      </c>
      <c r="FNM37" s="990">
        <f t="shared" si="69"/>
        <v>0</v>
      </c>
      <c r="FNN37" s="990">
        <f t="shared" si="69"/>
        <v>0</v>
      </c>
      <c r="FNO37" s="990">
        <f t="shared" si="69"/>
        <v>0</v>
      </c>
      <c r="FNP37" s="990">
        <f t="shared" si="69"/>
        <v>0</v>
      </c>
      <c r="FNQ37" s="990">
        <f t="shared" si="69"/>
        <v>0</v>
      </c>
      <c r="FNR37" s="990">
        <f t="shared" si="69"/>
        <v>0</v>
      </c>
      <c r="FNS37" s="990">
        <f t="shared" si="69"/>
        <v>0</v>
      </c>
      <c r="FNT37" s="990">
        <f t="shared" si="69"/>
        <v>0</v>
      </c>
      <c r="FNU37" s="990">
        <f t="shared" si="69"/>
        <v>0</v>
      </c>
      <c r="FNV37" s="990">
        <f t="shared" si="69"/>
        <v>0</v>
      </c>
      <c r="FNW37" s="990">
        <f t="shared" si="69"/>
        <v>0</v>
      </c>
      <c r="FNX37" s="990">
        <f t="shared" si="69"/>
        <v>0</v>
      </c>
      <c r="FNY37" s="990">
        <f t="shared" si="69"/>
        <v>0</v>
      </c>
      <c r="FNZ37" s="990">
        <f t="shared" si="69"/>
        <v>0</v>
      </c>
      <c r="FOA37" s="990">
        <f t="shared" si="69"/>
        <v>0</v>
      </c>
      <c r="FOB37" s="990">
        <f t="shared" si="69"/>
        <v>0</v>
      </c>
      <c r="FOC37" s="990">
        <f t="shared" si="69"/>
        <v>0</v>
      </c>
      <c r="FOD37" s="990">
        <f t="shared" si="69"/>
        <v>0</v>
      </c>
      <c r="FOE37" s="990">
        <f t="shared" si="69"/>
        <v>0</v>
      </c>
      <c r="FOF37" s="990">
        <f t="shared" si="69"/>
        <v>0</v>
      </c>
      <c r="FOG37" s="990">
        <f t="shared" si="69"/>
        <v>0</v>
      </c>
      <c r="FOH37" s="990">
        <f t="shared" si="69"/>
        <v>0</v>
      </c>
      <c r="FOI37" s="990">
        <f t="shared" si="69"/>
        <v>0</v>
      </c>
      <c r="FOJ37" s="990">
        <f t="shared" si="69"/>
        <v>0</v>
      </c>
      <c r="FOK37" s="990">
        <f t="shared" si="69"/>
        <v>0</v>
      </c>
      <c r="FOL37" s="990">
        <f t="shared" si="69"/>
        <v>0</v>
      </c>
      <c r="FOM37" s="990">
        <f t="shared" si="69"/>
        <v>0</v>
      </c>
      <c r="FON37" s="990">
        <f t="shared" si="69"/>
        <v>0</v>
      </c>
      <c r="FOO37" s="990">
        <f t="shared" si="69"/>
        <v>0</v>
      </c>
      <c r="FOP37" s="990">
        <f t="shared" si="69"/>
        <v>0</v>
      </c>
      <c r="FOQ37" s="990">
        <f t="shared" si="69"/>
        <v>0</v>
      </c>
      <c r="FOR37" s="990">
        <f t="shared" si="69"/>
        <v>0</v>
      </c>
      <c r="FOS37" s="990">
        <f t="shared" si="69"/>
        <v>0</v>
      </c>
      <c r="FOT37" s="990">
        <f t="shared" si="69"/>
        <v>0</v>
      </c>
      <c r="FOU37" s="990">
        <f t="shared" si="69"/>
        <v>0</v>
      </c>
      <c r="FOV37" s="990">
        <f t="shared" si="69"/>
        <v>0</v>
      </c>
      <c r="FOW37" s="990">
        <f t="shared" si="69"/>
        <v>0</v>
      </c>
      <c r="FOX37" s="990">
        <f t="shared" si="69"/>
        <v>0</v>
      </c>
      <c r="FOY37" s="990">
        <f t="shared" si="69"/>
        <v>0</v>
      </c>
      <c r="FOZ37" s="990">
        <f t="shared" si="69"/>
        <v>0</v>
      </c>
      <c r="FPA37" s="990">
        <f t="shared" si="69"/>
        <v>0</v>
      </c>
      <c r="FPB37" s="990">
        <f t="shared" si="69"/>
        <v>0</v>
      </c>
      <c r="FPC37" s="990">
        <f t="shared" si="69"/>
        <v>0</v>
      </c>
      <c r="FPD37" s="990">
        <f t="shared" si="69"/>
        <v>0</v>
      </c>
      <c r="FPE37" s="990">
        <f t="shared" si="69"/>
        <v>0</v>
      </c>
      <c r="FPF37" s="990">
        <f t="shared" si="69"/>
        <v>0</v>
      </c>
      <c r="FPG37" s="990">
        <f t="shared" si="69"/>
        <v>0</v>
      </c>
      <c r="FPH37" s="990">
        <f t="shared" si="69"/>
        <v>0</v>
      </c>
      <c r="FPI37" s="990">
        <f t="shared" si="69"/>
        <v>0</v>
      </c>
      <c r="FPJ37" s="990">
        <f t="shared" si="69"/>
        <v>0</v>
      </c>
      <c r="FPK37" s="990">
        <f t="shared" ref="FPK37:FRV37" si="70">SUM(FPK16:FPK32)-FPK33</f>
        <v>0</v>
      </c>
      <c r="FPL37" s="990">
        <f t="shared" si="70"/>
        <v>0</v>
      </c>
      <c r="FPM37" s="990">
        <f t="shared" si="70"/>
        <v>0</v>
      </c>
      <c r="FPN37" s="990">
        <f t="shared" si="70"/>
        <v>0</v>
      </c>
      <c r="FPO37" s="990">
        <f t="shared" si="70"/>
        <v>0</v>
      </c>
      <c r="FPP37" s="990">
        <f t="shared" si="70"/>
        <v>0</v>
      </c>
      <c r="FPQ37" s="990">
        <f t="shared" si="70"/>
        <v>0</v>
      </c>
      <c r="FPR37" s="990">
        <f t="shared" si="70"/>
        <v>0</v>
      </c>
      <c r="FPS37" s="990">
        <f t="shared" si="70"/>
        <v>0</v>
      </c>
      <c r="FPT37" s="990">
        <f t="shared" si="70"/>
        <v>0</v>
      </c>
      <c r="FPU37" s="990">
        <f t="shared" si="70"/>
        <v>0</v>
      </c>
      <c r="FPV37" s="990">
        <f t="shared" si="70"/>
        <v>0</v>
      </c>
      <c r="FPW37" s="990">
        <f t="shared" si="70"/>
        <v>0</v>
      </c>
      <c r="FPX37" s="990">
        <f t="shared" si="70"/>
        <v>0</v>
      </c>
      <c r="FPY37" s="990">
        <f t="shared" si="70"/>
        <v>0</v>
      </c>
      <c r="FPZ37" s="990">
        <f t="shared" si="70"/>
        <v>0</v>
      </c>
      <c r="FQA37" s="990">
        <f t="shared" si="70"/>
        <v>0</v>
      </c>
      <c r="FQB37" s="990">
        <f t="shared" si="70"/>
        <v>0</v>
      </c>
      <c r="FQC37" s="990">
        <f t="shared" si="70"/>
        <v>0</v>
      </c>
      <c r="FQD37" s="990">
        <f t="shared" si="70"/>
        <v>0</v>
      </c>
      <c r="FQE37" s="990">
        <f t="shared" si="70"/>
        <v>0</v>
      </c>
      <c r="FQF37" s="990">
        <f t="shared" si="70"/>
        <v>0</v>
      </c>
      <c r="FQG37" s="990">
        <f t="shared" si="70"/>
        <v>0</v>
      </c>
      <c r="FQH37" s="990">
        <f t="shared" si="70"/>
        <v>0</v>
      </c>
      <c r="FQI37" s="990">
        <f t="shared" si="70"/>
        <v>0</v>
      </c>
      <c r="FQJ37" s="990">
        <f t="shared" si="70"/>
        <v>0</v>
      </c>
      <c r="FQK37" s="990">
        <f t="shared" si="70"/>
        <v>0</v>
      </c>
      <c r="FQL37" s="990">
        <f t="shared" si="70"/>
        <v>0</v>
      </c>
      <c r="FQM37" s="990">
        <f t="shared" si="70"/>
        <v>0</v>
      </c>
      <c r="FQN37" s="990">
        <f t="shared" si="70"/>
        <v>0</v>
      </c>
      <c r="FQO37" s="990">
        <f t="shared" si="70"/>
        <v>0</v>
      </c>
      <c r="FQP37" s="990">
        <f t="shared" si="70"/>
        <v>0</v>
      </c>
      <c r="FQQ37" s="990">
        <f t="shared" si="70"/>
        <v>0</v>
      </c>
      <c r="FQR37" s="990">
        <f t="shared" si="70"/>
        <v>0</v>
      </c>
      <c r="FQS37" s="990">
        <f t="shared" si="70"/>
        <v>0</v>
      </c>
      <c r="FQT37" s="990">
        <f t="shared" si="70"/>
        <v>0</v>
      </c>
      <c r="FQU37" s="990">
        <f t="shared" si="70"/>
        <v>0</v>
      </c>
      <c r="FQV37" s="990">
        <f t="shared" si="70"/>
        <v>0</v>
      </c>
      <c r="FQW37" s="990">
        <f t="shared" si="70"/>
        <v>0</v>
      </c>
      <c r="FQX37" s="990">
        <f t="shared" si="70"/>
        <v>0</v>
      </c>
      <c r="FQY37" s="990">
        <f t="shared" si="70"/>
        <v>0</v>
      </c>
      <c r="FQZ37" s="990">
        <f t="shared" si="70"/>
        <v>0</v>
      </c>
      <c r="FRA37" s="990">
        <f t="shared" si="70"/>
        <v>0</v>
      </c>
      <c r="FRB37" s="990">
        <f t="shared" si="70"/>
        <v>0</v>
      </c>
      <c r="FRC37" s="990">
        <f t="shared" si="70"/>
        <v>0</v>
      </c>
      <c r="FRD37" s="990">
        <f t="shared" si="70"/>
        <v>0</v>
      </c>
      <c r="FRE37" s="990">
        <f t="shared" si="70"/>
        <v>0</v>
      </c>
      <c r="FRF37" s="990">
        <f t="shared" si="70"/>
        <v>0</v>
      </c>
      <c r="FRG37" s="990">
        <f t="shared" si="70"/>
        <v>0</v>
      </c>
      <c r="FRH37" s="990">
        <f t="shared" si="70"/>
        <v>0</v>
      </c>
      <c r="FRI37" s="990">
        <f t="shared" si="70"/>
        <v>0</v>
      </c>
      <c r="FRJ37" s="990">
        <f t="shared" si="70"/>
        <v>0</v>
      </c>
      <c r="FRK37" s="990">
        <f t="shared" si="70"/>
        <v>0</v>
      </c>
      <c r="FRL37" s="990">
        <f t="shared" si="70"/>
        <v>0</v>
      </c>
      <c r="FRM37" s="990">
        <f t="shared" si="70"/>
        <v>0</v>
      </c>
      <c r="FRN37" s="990">
        <f t="shared" si="70"/>
        <v>0</v>
      </c>
      <c r="FRO37" s="990">
        <f t="shared" si="70"/>
        <v>0</v>
      </c>
      <c r="FRP37" s="990">
        <f t="shared" si="70"/>
        <v>0</v>
      </c>
      <c r="FRQ37" s="990">
        <f t="shared" si="70"/>
        <v>0</v>
      </c>
      <c r="FRR37" s="990">
        <f t="shared" si="70"/>
        <v>0</v>
      </c>
      <c r="FRS37" s="990">
        <f t="shared" si="70"/>
        <v>0</v>
      </c>
      <c r="FRT37" s="990">
        <f t="shared" si="70"/>
        <v>0</v>
      </c>
      <c r="FRU37" s="990">
        <f t="shared" si="70"/>
        <v>0</v>
      </c>
      <c r="FRV37" s="990">
        <f t="shared" si="70"/>
        <v>0</v>
      </c>
      <c r="FRW37" s="990">
        <f t="shared" ref="FRW37:FUH37" si="71">SUM(FRW16:FRW32)-FRW33</f>
        <v>0</v>
      </c>
      <c r="FRX37" s="990">
        <f t="shared" si="71"/>
        <v>0</v>
      </c>
      <c r="FRY37" s="990">
        <f t="shared" si="71"/>
        <v>0</v>
      </c>
      <c r="FRZ37" s="990">
        <f t="shared" si="71"/>
        <v>0</v>
      </c>
      <c r="FSA37" s="990">
        <f t="shared" si="71"/>
        <v>0</v>
      </c>
      <c r="FSB37" s="990">
        <f t="shared" si="71"/>
        <v>0</v>
      </c>
      <c r="FSC37" s="990">
        <f t="shared" si="71"/>
        <v>0</v>
      </c>
      <c r="FSD37" s="990">
        <f t="shared" si="71"/>
        <v>0</v>
      </c>
      <c r="FSE37" s="990">
        <f t="shared" si="71"/>
        <v>0</v>
      </c>
      <c r="FSF37" s="990">
        <f t="shared" si="71"/>
        <v>0</v>
      </c>
      <c r="FSG37" s="990">
        <f t="shared" si="71"/>
        <v>0</v>
      </c>
      <c r="FSH37" s="990">
        <f t="shared" si="71"/>
        <v>0</v>
      </c>
      <c r="FSI37" s="990">
        <f t="shared" si="71"/>
        <v>0</v>
      </c>
      <c r="FSJ37" s="990">
        <f t="shared" si="71"/>
        <v>0</v>
      </c>
      <c r="FSK37" s="990">
        <f t="shared" si="71"/>
        <v>0</v>
      </c>
      <c r="FSL37" s="990">
        <f t="shared" si="71"/>
        <v>0</v>
      </c>
      <c r="FSM37" s="990">
        <f t="shared" si="71"/>
        <v>0</v>
      </c>
      <c r="FSN37" s="990">
        <f t="shared" si="71"/>
        <v>0</v>
      </c>
      <c r="FSO37" s="990">
        <f t="shared" si="71"/>
        <v>0</v>
      </c>
      <c r="FSP37" s="990">
        <f t="shared" si="71"/>
        <v>0</v>
      </c>
      <c r="FSQ37" s="990">
        <f t="shared" si="71"/>
        <v>0</v>
      </c>
      <c r="FSR37" s="990">
        <f t="shared" si="71"/>
        <v>0</v>
      </c>
      <c r="FSS37" s="990">
        <f t="shared" si="71"/>
        <v>0</v>
      </c>
      <c r="FST37" s="990">
        <f t="shared" si="71"/>
        <v>0</v>
      </c>
      <c r="FSU37" s="990">
        <f t="shared" si="71"/>
        <v>0</v>
      </c>
      <c r="FSV37" s="990">
        <f t="shared" si="71"/>
        <v>0</v>
      </c>
      <c r="FSW37" s="990">
        <f t="shared" si="71"/>
        <v>0</v>
      </c>
      <c r="FSX37" s="990">
        <f t="shared" si="71"/>
        <v>0</v>
      </c>
      <c r="FSY37" s="990">
        <f t="shared" si="71"/>
        <v>0</v>
      </c>
      <c r="FSZ37" s="990">
        <f t="shared" si="71"/>
        <v>0</v>
      </c>
      <c r="FTA37" s="990">
        <f t="shared" si="71"/>
        <v>0</v>
      </c>
      <c r="FTB37" s="990">
        <f t="shared" si="71"/>
        <v>0</v>
      </c>
      <c r="FTC37" s="990">
        <f t="shared" si="71"/>
        <v>0</v>
      </c>
      <c r="FTD37" s="990">
        <f t="shared" si="71"/>
        <v>0</v>
      </c>
      <c r="FTE37" s="990">
        <f t="shared" si="71"/>
        <v>0</v>
      </c>
      <c r="FTF37" s="990">
        <f t="shared" si="71"/>
        <v>0</v>
      </c>
      <c r="FTG37" s="990">
        <f t="shared" si="71"/>
        <v>0</v>
      </c>
      <c r="FTH37" s="990">
        <f t="shared" si="71"/>
        <v>0</v>
      </c>
      <c r="FTI37" s="990">
        <f t="shared" si="71"/>
        <v>0</v>
      </c>
      <c r="FTJ37" s="990">
        <f t="shared" si="71"/>
        <v>0</v>
      </c>
      <c r="FTK37" s="990">
        <f t="shared" si="71"/>
        <v>0</v>
      </c>
      <c r="FTL37" s="990">
        <f t="shared" si="71"/>
        <v>0</v>
      </c>
      <c r="FTM37" s="990">
        <f t="shared" si="71"/>
        <v>0</v>
      </c>
      <c r="FTN37" s="990">
        <f t="shared" si="71"/>
        <v>0</v>
      </c>
      <c r="FTO37" s="990">
        <f t="shared" si="71"/>
        <v>0</v>
      </c>
      <c r="FTP37" s="990">
        <f t="shared" si="71"/>
        <v>0</v>
      </c>
      <c r="FTQ37" s="990">
        <f t="shared" si="71"/>
        <v>0</v>
      </c>
      <c r="FTR37" s="990">
        <f t="shared" si="71"/>
        <v>0</v>
      </c>
      <c r="FTS37" s="990">
        <f t="shared" si="71"/>
        <v>0</v>
      </c>
      <c r="FTT37" s="990">
        <f t="shared" si="71"/>
        <v>0</v>
      </c>
      <c r="FTU37" s="990">
        <f t="shared" si="71"/>
        <v>0</v>
      </c>
      <c r="FTV37" s="990">
        <f t="shared" si="71"/>
        <v>0</v>
      </c>
      <c r="FTW37" s="990">
        <f t="shared" si="71"/>
        <v>0</v>
      </c>
      <c r="FTX37" s="990">
        <f t="shared" si="71"/>
        <v>0</v>
      </c>
      <c r="FTY37" s="990">
        <f t="shared" si="71"/>
        <v>0</v>
      </c>
      <c r="FTZ37" s="990">
        <f t="shared" si="71"/>
        <v>0</v>
      </c>
      <c r="FUA37" s="990">
        <f t="shared" si="71"/>
        <v>0</v>
      </c>
      <c r="FUB37" s="990">
        <f t="shared" si="71"/>
        <v>0</v>
      </c>
      <c r="FUC37" s="990">
        <f t="shared" si="71"/>
        <v>0</v>
      </c>
      <c r="FUD37" s="990">
        <f t="shared" si="71"/>
        <v>0</v>
      </c>
      <c r="FUE37" s="990">
        <f t="shared" si="71"/>
        <v>0</v>
      </c>
      <c r="FUF37" s="990">
        <f t="shared" si="71"/>
        <v>0</v>
      </c>
      <c r="FUG37" s="990">
        <f t="shared" si="71"/>
        <v>0</v>
      </c>
      <c r="FUH37" s="990">
        <f t="shared" si="71"/>
        <v>0</v>
      </c>
      <c r="FUI37" s="990">
        <f t="shared" ref="FUI37:FWT37" si="72">SUM(FUI16:FUI32)-FUI33</f>
        <v>0</v>
      </c>
      <c r="FUJ37" s="990">
        <f t="shared" si="72"/>
        <v>0</v>
      </c>
      <c r="FUK37" s="990">
        <f t="shared" si="72"/>
        <v>0</v>
      </c>
      <c r="FUL37" s="990">
        <f t="shared" si="72"/>
        <v>0</v>
      </c>
      <c r="FUM37" s="990">
        <f t="shared" si="72"/>
        <v>0</v>
      </c>
      <c r="FUN37" s="990">
        <f t="shared" si="72"/>
        <v>0</v>
      </c>
      <c r="FUO37" s="990">
        <f t="shared" si="72"/>
        <v>0</v>
      </c>
      <c r="FUP37" s="990">
        <f t="shared" si="72"/>
        <v>0</v>
      </c>
      <c r="FUQ37" s="990">
        <f t="shared" si="72"/>
        <v>0</v>
      </c>
      <c r="FUR37" s="990">
        <f t="shared" si="72"/>
        <v>0</v>
      </c>
      <c r="FUS37" s="990">
        <f t="shared" si="72"/>
        <v>0</v>
      </c>
      <c r="FUT37" s="990">
        <f t="shared" si="72"/>
        <v>0</v>
      </c>
      <c r="FUU37" s="990">
        <f t="shared" si="72"/>
        <v>0</v>
      </c>
      <c r="FUV37" s="990">
        <f t="shared" si="72"/>
        <v>0</v>
      </c>
      <c r="FUW37" s="990">
        <f t="shared" si="72"/>
        <v>0</v>
      </c>
      <c r="FUX37" s="990">
        <f t="shared" si="72"/>
        <v>0</v>
      </c>
      <c r="FUY37" s="990">
        <f t="shared" si="72"/>
        <v>0</v>
      </c>
      <c r="FUZ37" s="990">
        <f t="shared" si="72"/>
        <v>0</v>
      </c>
      <c r="FVA37" s="990">
        <f t="shared" si="72"/>
        <v>0</v>
      </c>
      <c r="FVB37" s="990">
        <f t="shared" si="72"/>
        <v>0</v>
      </c>
      <c r="FVC37" s="990">
        <f t="shared" si="72"/>
        <v>0</v>
      </c>
      <c r="FVD37" s="990">
        <f t="shared" si="72"/>
        <v>0</v>
      </c>
      <c r="FVE37" s="990">
        <f t="shared" si="72"/>
        <v>0</v>
      </c>
      <c r="FVF37" s="990">
        <f t="shared" si="72"/>
        <v>0</v>
      </c>
      <c r="FVG37" s="990">
        <f t="shared" si="72"/>
        <v>0</v>
      </c>
      <c r="FVH37" s="990">
        <f t="shared" si="72"/>
        <v>0</v>
      </c>
      <c r="FVI37" s="990">
        <f t="shared" si="72"/>
        <v>0</v>
      </c>
      <c r="FVJ37" s="990">
        <f t="shared" si="72"/>
        <v>0</v>
      </c>
      <c r="FVK37" s="990">
        <f t="shared" si="72"/>
        <v>0</v>
      </c>
      <c r="FVL37" s="990">
        <f t="shared" si="72"/>
        <v>0</v>
      </c>
      <c r="FVM37" s="990">
        <f t="shared" si="72"/>
        <v>0</v>
      </c>
      <c r="FVN37" s="990">
        <f t="shared" si="72"/>
        <v>0</v>
      </c>
      <c r="FVO37" s="990">
        <f t="shared" si="72"/>
        <v>0</v>
      </c>
      <c r="FVP37" s="990">
        <f t="shared" si="72"/>
        <v>0</v>
      </c>
      <c r="FVQ37" s="990">
        <f t="shared" si="72"/>
        <v>0</v>
      </c>
      <c r="FVR37" s="990">
        <f t="shared" si="72"/>
        <v>0</v>
      </c>
      <c r="FVS37" s="990">
        <f t="shared" si="72"/>
        <v>0</v>
      </c>
      <c r="FVT37" s="990">
        <f t="shared" si="72"/>
        <v>0</v>
      </c>
      <c r="FVU37" s="990">
        <f t="shared" si="72"/>
        <v>0</v>
      </c>
      <c r="FVV37" s="990">
        <f t="shared" si="72"/>
        <v>0</v>
      </c>
      <c r="FVW37" s="990">
        <f t="shared" si="72"/>
        <v>0</v>
      </c>
      <c r="FVX37" s="990">
        <f t="shared" si="72"/>
        <v>0</v>
      </c>
      <c r="FVY37" s="990">
        <f t="shared" si="72"/>
        <v>0</v>
      </c>
      <c r="FVZ37" s="990">
        <f t="shared" si="72"/>
        <v>0</v>
      </c>
      <c r="FWA37" s="990">
        <f t="shared" si="72"/>
        <v>0</v>
      </c>
      <c r="FWB37" s="990">
        <f t="shared" si="72"/>
        <v>0</v>
      </c>
      <c r="FWC37" s="990">
        <f t="shared" si="72"/>
        <v>0</v>
      </c>
      <c r="FWD37" s="990">
        <f t="shared" si="72"/>
        <v>0</v>
      </c>
      <c r="FWE37" s="990">
        <f t="shared" si="72"/>
        <v>0</v>
      </c>
      <c r="FWF37" s="990">
        <f t="shared" si="72"/>
        <v>0</v>
      </c>
      <c r="FWG37" s="990">
        <f t="shared" si="72"/>
        <v>0</v>
      </c>
      <c r="FWH37" s="990">
        <f t="shared" si="72"/>
        <v>0</v>
      </c>
      <c r="FWI37" s="990">
        <f t="shared" si="72"/>
        <v>0</v>
      </c>
      <c r="FWJ37" s="990">
        <f t="shared" si="72"/>
        <v>0</v>
      </c>
      <c r="FWK37" s="990">
        <f t="shared" si="72"/>
        <v>0</v>
      </c>
      <c r="FWL37" s="990">
        <f t="shared" si="72"/>
        <v>0</v>
      </c>
      <c r="FWM37" s="990">
        <f t="shared" si="72"/>
        <v>0</v>
      </c>
      <c r="FWN37" s="990">
        <f t="shared" si="72"/>
        <v>0</v>
      </c>
      <c r="FWO37" s="990">
        <f t="shared" si="72"/>
        <v>0</v>
      </c>
      <c r="FWP37" s="990">
        <f t="shared" si="72"/>
        <v>0</v>
      </c>
      <c r="FWQ37" s="990">
        <f t="shared" si="72"/>
        <v>0</v>
      </c>
      <c r="FWR37" s="990">
        <f t="shared" si="72"/>
        <v>0</v>
      </c>
      <c r="FWS37" s="990">
        <f t="shared" si="72"/>
        <v>0</v>
      </c>
      <c r="FWT37" s="990">
        <f t="shared" si="72"/>
        <v>0</v>
      </c>
      <c r="FWU37" s="990">
        <f t="shared" ref="FWU37:FZF37" si="73">SUM(FWU16:FWU32)-FWU33</f>
        <v>0</v>
      </c>
      <c r="FWV37" s="990">
        <f t="shared" si="73"/>
        <v>0</v>
      </c>
      <c r="FWW37" s="990">
        <f t="shared" si="73"/>
        <v>0</v>
      </c>
      <c r="FWX37" s="990">
        <f t="shared" si="73"/>
        <v>0</v>
      </c>
      <c r="FWY37" s="990">
        <f t="shared" si="73"/>
        <v>0</v>
      </c>
      <c r="FWZ37" s="990">
        <f t="shared" si="73"/>
        <v>0</v>
      </c>
      <c r="FXA37" s="990">
        <f t="shared" si="73"/>
        <v>0</v>
      </c>
      <c r="FXB37" s="990">
        <f t="shared" si="73"/>
        <v>0</v>
      </c>
      <c r="FXC37" s="990">
        <f t="shared" si="73"/>
        <v>0</v>
      </c>
      <c r="FXD37" s="990">
        <f t="shared" si="73"/>
        <v>0</v>
      </c>
      <c r="FXE37" s="990">
        <f t="shared" si="73"/>
        <v>0</v>
      </c>
      <c r="FXF37" s="990">
        <f t="shared" si="73"/>
        <v>0</v>
      </c>
      <c r="FXG37" s="990">
        <f t="shared" si="73"/>
        <v>0</v>
      </c>
      <c r="FXH37" s="990">
        <f t="shared" si="73"/>
        <v>0</v>
      </c>
      <c r="FXI37" s="990">
        <f t="shared" si="73"/>
        <v>0</v>
      </c>
      <c r="FXJ37" s="990">
        <f t="shared" si="73"/>
        <v>0</v>
      </c>
      <c r="FXK37" s="990">
        <f t="shared" si="73"/>
        <v>0</v>
      </c>
      <c r="FXL37" s="990">
        <f t="shared" si="73"/>
        <v>0</v>
      </c>
      <c r="FXM37" s="990">
        <f t="shared" si="73"/>
        <v>0</v>
      </c>
      <c r="FXN37" s="990">
        <f t="shared" si="73"/>
        <v>0</v>
      </c>
      <c r="FXO37" s="990">
        <f t="shared" si="73"/>
        <v>0</v>
      </c>
      <c r="FXP37" s="990">
        <f t="shared" si="73"/>
        <v>0</v>
      </c>
      <c r="FXQ37" s="990">
        <f t="shared" si="73"/>
        <v>0</v>
      </c>
      <c r="FXR37" s="990">
        <f t="shared" si="73"/>
        <v>0</v>
      </c>
      <c r="FXS37" s="990">
        <f t="shared" si="73"/>
        <v>0</v>
      </c>
      <c r="FXT37" s="990">
        <f t="shared" si="73"/>
        <v>0</v>
      </c>
      <c r="FXU37" s="990">
        <f t="shared" si="73"/>
        <v>0</v>
      </c>
      <c r="FXV37" s="990">
        <f t="shared" si="73"/>
        <v>0</v>
      </c>
      <c r="FXW37" s="990">
        <f t="shared" si="73"/>
        <v>0</v>
      </c>
      <c r="FXX37" s="990">
        <f t="shared" si="73"/>
        <v>0</v>
      </c>
      <c r="FXY37" s="990">
        <f t="shared" si="73"/>
        <v>0</v>
      </c>
      <c r="FXZ37" s="990">
        <f t="shared" si="73"/>
        <v>0</v>
      </c>
      <c r="FYA37" s="990">
        <f t="shared" si="73"/>
        <v>0</v>
      </c>
      <c r="FYB37" s="990">
        <f t="shared" si="73"/>
        <v>0</v>
      </c>
      <c r="FYC37" s="990">
        <f t="shared" si="73"/>
        <v>0</v>
      </c>
      <c r="FYD37" s="990">
        <f t="shared" si="73"/>
        <v>0</v>
      </c>
      <c r="FYE37" s="990">
        <f t="shared" si="73"/>
        <v>0</v>
      </c>
      <c r="FYF37" s="990">
        <f t="shared" si="73"/>
        <v>0</v>
      </c>
      <c r="FYG37" s="990">
        <f t="shared" si="73"/>
        <v>0</v>
      </c>
      <c r="FYH37" s="990">
        <f t="shared" si="73"/>
        <v>0</v>
      </c>
      <c r="FYI37" s="990">
        <f t="shared" si="73"/>
        <v>0</v>
      </c>
      <c r="FYJ37" s="990">
        <f t="shared" si="73"/>
        <v>0</v>
      </c>
      <c r="FYK37" s="990">
        <f t="shared" si="73"/>
        <v>0</v>
      </c>
      <c r="FYL37" s="990">
        <f t="shared" si="73"/>
        <v>0</v>
      </c>
      <c r="FYM37" s="990">
        <f t="shared" si="73"/>
        <v>0</v>
      </c>
      <c r="FYN37" s="990">
        <f t="shared" si="73"/>
        <v>0</v>
      </c>
      <c r="FYO37" s="990">
        <f t="shared" si="73"/>
        <v>0</v>
      </c>
      <c r="FYP37" s="990">
        <f t="shared" si="73"/>
        <v>0</v>
      </c>
      <c r="FYQ37" s="990">
        <f t="shared" si="73"/>
        <v>0</v>
      </c>
      <c r="FYR37" s="990">
        <f t="shared" si="73"/>
        <v>0</v>
      </c>
      <c r="FYS37" s="990">
        <f t="shared" si="73"/>
        <v>0</v>
      </c>
      <c r="FYT37" s="990">
        <f t="shared" si="73"/>
        <v>0</v>
      </c>
      <c r="FYU37" s="990">
        <f t="shared" si="73"/>
        <v>0</v>
      </c>
      <c r="FYV37" s="990">
        <f t="shared" si="73"/>
        <v>0</v>
      </c>
      <c r="FYW37" s="990">
        <f t="shared" si="73"/>
        <v>0</v>
      </c>
      <c r="FYX37" s="990">
        <f t="shared" si="73"/>
        <v>0</v>
      </c>
      <c r="FYY37" s="990">
        <f t="shared" si="73"/>
        <v>0</v>
      </c>
      <c r="FYZ37" s="990">
        <f t="shared" si="73"/>
        <v>0</v>
      </c>
      <c r="FZA37" s="990">
        <f t="shared" si="73"/>
        <v>0</v>
      </c>
      <c r="FZB37" s="990">
        <f t="shared" si="73"/>
        <v>0</v>
      </c>
      <c r="FZC37" s="990">
        <f t="shared" si="73"/>
        <v>0</v>
      </c>
      <c r="FZD37" s="990">
        <f t="shared" si="73"/>
        <v>0</v>
      </c>
      <c r="FZE37" s="990">
        <f t="shared" si="73"/>
        <v>0</v>
      </c>
      <c r="FZF37" s="990">
        <f t="shared" si="73"/>
        <v>0</v>
      </c>
      <c r="FZG37" s="990">
        <f t="shared" ref="FZG37:GBR37" si="74">SUM(FZG16:FZG32)-FZG33</f>
        <v>0</v>
      </c>
      <c r="FZH37" s="990">
        <f t="shared" si="74"/>
        <v>0</v>
      </c>
      <c r="FZI37" s="990">
        <f t="shared" si="74"/>
        <v>0</v>
      </c>
      <c r="FZJ37" s="990">
        <f t="shared" si="74"/>
        <v>0</v>
      </c>
      <c r="FZK37" s="990">
        <f t="shared" si="74"/>
        <v>0</v>
      </c>
      <c r="FZL37" s="990">
        <f t="shared" si="74"/>
        <v>0</v>
      </c>
      <c r="FZM37" s="990">
        <f t="shared" si="74"/>
        <v>0</v>
      </c>
      <c r="FZN37" s="990">
        <f t="shared" si="74"/>
        <v>0</v>
      </c>
      <c r="FZO37" s="990">
        <f t="shared" si="74"/>
        <v>0</v>
      </c>
      <c r="FZP37" s="990">
        <f t="shared" si="74"/>
        <v>0</v>
      </c>
      <c r="FZQ37" s="990">
        <f t="shared" si="74"/>
        <v>0</v>
      </c>
      <c r="FZR37" s="990">
        <f t="shared" si="74"/>
        <v>0</v>
      </c>
      <c r="FZS37" s="990">
        <f t="shared" si="74"/>
        <v>0</v>
      </c>
      <c r="FZT37" s="990">
        <f t="shared" si="74"/>
        <v>0</v>
      </c>
      <c r="FZU37" s="990">
        <f t="shared" si="74"/>
        <v>0</v>
      </c>
      <c r="FZV37" s="990">
        <f t="shared" si="74"/>
        <v>0</v>
      </c>
      <c r="FZW37" s="990">
        <f t="shared" si="74"/>
        <v>0</v>
      </c>
      <c r="FZX37" s="990">
        <f t="shared" si="74"/>
        <v>0</v>
      </c>
      <c r="FZY37" s="990">
        <f t="shared" si="74"/>
        <v>0</v>
      </c>
      <c r="FZZ37" s="990">
        <f t="shared" si="74"/>
        <v>0</v>
      </c>
      <c r="GAA37" s="990">
        <f t="shared" si="74"/>
        <v>0</v>
      </c>
      <c r="GAB37" s="990">
        <f t="shared" si="74"/>
        <v>0</v>
      </c>
      <c r="GAC37" s="990">
        <f t="shared" si="74"/>
        <v>0</v>
      </c>
      <c r="GAD37" s="990">
        <f t="shared" si="74"/>
        <v>0</v>
      </c>
      <c r="GAE37" s="990">
        <f t="shared" si="74"/>
        <v>0</v>
      </c>
      <c r="GAF37" s="990">
        <f t="shared" si="74"/>
        <v>0</v>
      </c>
      <c r="GAG37" s="990">
        <f t="shared" si="74"/>
        <v>0</v>
      </c>
      <c r="GAH37" s="990">
        <f t="shared" si="74"/>
        <v>0</v>
      </c>
      <c r="GAI37" s="990">
        <f t="shared" si="74"/>
        <v>0</v>
      </c>
      <c r="GAJ37" s="990">
        <f t="shared" si="74"/>
        <v>0</v>
      </c>
      <c r="GAK37" s="990">
        <f t="shared" si="74"/>
        <v>0</v>
      </c>
      <c r="GAL37" s="990">
        <f t="shared" si="74"/>
        <v>0</v>
      </c>
      <c r="GAM37" s="990">
        <f t="shared" si="74"/>
        <v>0</v>
      </c>
      <c r="GAN37" s="990">
        <f t="shared" si="74"/>
        <v>0</v>
      </c>
      <c r="GAO37" s="990">
        <f t="shared" si="74"/>
        <v>0</v>
      </c>
      <c r="GAP37" s="990">
        <f t="shared" si="74"/>
        <v>0</v>
      </c>
      <c r="GAQ37" s="990">
        <f t="shared" si="74"/>
        <v>0</v>
      </c>
      <c r="GAR37" s="990">
        <f t="shared" si="74"/>
        <v>0</v>
      </c>
      <c r="GAS37" s="990">
        <f t="shared" si="74"/>
        <v>0</v>
      </c>
      <c r="GAT37" s="990">
        <f t="shared" si="74"/>
        <v>0</v>
      </c>
      <c r="GAU37" s="990">
        <f t="shared" si="74"/>
        <v>0</v>
      </c>
      <c r="GAV37" s="990">
        <f t="shared" si="74"/>
        <v>0</v>
      </c>
      <c r="GAW37" s="990">
        <f t="shared" si="74"/>
        <v>0</v>
      </c>
      <c r="GAX37" s="990">
        <f t="shared" si="74"/>
        <v>0</v>
      </c>
      <c r="GAY37" s="990">
        <f t="shared" si="74"/>
        <v>0</v>
      </c>
      <c r="GAZ37" s="990">
        <f t="shared" si="74"/>
        <v>0</v>
      </c>
      <c r="GBA37" s="990">
        <f t="shared" si="74"/>
        <v>0</v>
      </c>
      <c r="GBB37" s="990">
        <f t="shared" si="74"/>
        <v>0</v>
      </c>
      <c r="GBC37" s="990">
        <f t="shared" si="74"/>
        <v>0</v>
      </c>
      <c r="GBD37" s="990">
        <f t="shared" si="74"/>
        <v>0</v>
      </c>
      <c r="GBE37" s="990">
        <f t="shared" si="74"/>
        <v>0</v>
      </c>
      <c r="GBF37" s="990">
        <f t="shared" si="74"/>
        <v>0</v>
      </c>
      <c r="GBG37" s="990">
        <f t="shared" si="74"/>
        <v>0</v>
      </c>
      <c r="GBH37" s="990">
        <f t="shared" si="74"/>
        <v>0</v>
      </c>
      <c r="GBI37" s="990">
        <f t="shared" si="74"/>
        <v>0</v>
      </c>
      <c r="GBJ37" s="990">
        <f t="shared" si="74"/>
        <v>0</v>
      </c>
      <c r="GBK37" s="990">
        <f t="shared" si="74"/>
        <v>0</v>
      </c>
      <c r="GBL37" s="990">
        <f t="shared" si="74"/>
        <v>0</v>
      </c>
      <c r="GBM37" s="990">
        <f t="shared" si="74"/>
        <v>0</v>
      </c>
      <c r="GBN37" s="990">
        <f t="shared" si="74"/>
        <v>0</v>
      </c>
      <c r="GBO37" s="990">
        <f t="shared" si="74"/>
        <v>0</v>
      </c>
      <c r="GBP37" s="990">
        <f t="shared" si="74"/>
        <v>0</v>
      </c>
      <c r="GBQ37" s="990">
        <f t="shared" si="74"/>
        <v>0</v>
      </c>
      <c r="GBR37" s="990">
        <f t="shared" si="74"/>
        <v>0</v>
      </c>
      <c r="GBS37" s="990">
        <f t="shared" ref="GBS37:GED37" si="75">SUM(GBS16:GBS32)-GBS33</f>
        <v>0</v>
      </c>
      <c r="GBT37" s="990">
        <f t="shared" si="75"/>
        <v>0</v>
      </c>
      <c r="GBU37" s="990">
        <f t="shared" si="75"/>
        <v>0</v>
      </c>
      <c r="GBV37" s="990">
        <f t="shared" si="75"/>
        <v>0</v>
      </c>
      <c r="GBW37" s="990">
        <f t="shared" si="75"/>
        <v>0</v>
      </c>
      <c r="GBX37" s="990">
        <f t="shared" si="75"/>
        <v>0</v>
      </c>
      <c r="GBY37" s="990">
        <f t="shared" si="75"/>
        <v>0</v>
      </c>
      <c r="GBZ37" s="990">
        <f t="shared" si="75"/>
        <v>0</v>
      </c>
      <c r="GCA37" s="990">
        <f t="shared" si="75"/>
        <v>0</v>
      </c>
      <c r="GCB37" s="990">
        <f t="shared" si="75"/>
        <v>0</v>
      </c>
      <c r="GCC37" s="990">
        <f t="shared" si="75"/>
        <v>0</v>
      </c>
      <c r="GCD37" s="990">
        <f t="shared" si="75"/>
        <v>0</v>
      </c>
      <c r="GCE37" s="990">
        <f t="shared" si="75"/>
        <v>0</v>
      </c>
      <c r="GCF37" s="990">
        <f t="shared" si="75"/>
        <v>0</v>
      </c>
      <c r="GCG37" s="990">
        <f t="shared" si="75"/>
        <v>0</v>
      </c>
      <c r="GCH37" s="990">
        <f t="shared" si="75"/>
        <v>0</v>
      </c>
      <c r="GCI37" s="990">
        <f t="shared" si="75"/>
        <v>0</v>
      </c>
      <c r="GCJ37" s="990">
        <f t="shared" si="75"/>
        <v>0</v>
      </c>
      <c r="GCK37" s="990">
        <f t="shared" si="75"/>
        <v>0</v>
      </c>
      <c r="GCL37" s="990">
        <f t="shared" si="75"/>
        <v>0</v>
      </c>
      <c r="GCM37" s="990">
        <f t="shared" si="75"/>
        <v>0</v>
      </c>
      <c r="GCN37" s="990">
        <f t="shared" si="75"/>
        <v>0</v>
      </c>
      <c r="GCO37" s="990">
        <f t="shared" si="75"/>
        <v>0</v>
      </c>
      <c r="GCP37" s="990">
        <f t="shared" si="75"/>
        <v>0</v>
      </c>
      <c r="GCQ37" s="990">
        <f t="shared" si="75"/>
        <v>0</v>
      </c>
      <c r="GCR37" s="990">
        <f t="shared" si="75"/>
        <v>0</v>
      </c>
      <c r="GCS37" s="990">
        <f t="shared" si="75"/>
        <v>0</v>
      </c>
      <c r="GCT37" s="990">
        <f t="shared" si="75"/>
        <v>0</v>
      </c>
      <c r="GCU37" s="990">
        <f t="shared" si="75"/>
        <v>0</v>
      </c>
      <c r="GCV37" s="990">
        <f t="shared" si="75"/>
        <v>0</v>
      </c>
      <c r="GCW37" s="990">
        <f t="shared" si="75"/>
        <v>0</v>
      </c>
      <c r="GCX37" s="990">
        <f t="shared" si="75"/>
        <v>0</v>
      </c>
      <c r="GCY37" s="990">
        <f t="shared" si="75"/>
        <v>0</v>
      </c>
      <c r="GCZ37" s="990">
        <f t="shared" si="75"/>
        <v>0</v>
      </c>
      <c r="GDA37" s="990">
        <f t="shared" si="75"/>
        <v>0</v>
      </c>
      <c r="GDB37" s="990">
        <f t="shared" si="75"/>
        <v>0</v>
      </c>
      <c r="GDC37" s="990">
        <f t="shared" si="75"/>
        <v>0</v>
      </c>
      <c r="GDD37" s="990">
        <f t="shared" si="75"/>
        <v>0</v>
      </c>
      <c r="GDE37" s="990">
        <f t="shared" si="75"/>
        <v>0</v>
      </c>
      <c r="GDF37" s="990">
        <f t="shared" si="75"/>
        <v>0</v>
      </c>
      <c r="GDG37" s="990">
        <f t="shared" si="75"/>
        <v>0</v>
      </c>
      <c r="GDH37" s="990">
        <f t="shared" si="75"/>
        <v>0</v>
      </c>
      <c r="GDI37" s="990">
        <f t="shared" si="75"/>
        <v>0</v>
      </c>
      <c r="GDJ37" s="990">
        <f t="shared" si="75"/>
        <v>0</v>
      </c>
      <c r="GDK37" s="990">
        <f t="shared" si="75"/>
        <v>0</v>
      </c>
      <c r="GDL37" s="990">
        <f t="shared" si="75"/>
        <v>0</v>
      </c>
      <c r="GDM37" s="990">
        <f t="shared" si="75"/>
        <v>0</v>
      </c>
      <c r="GDN37" s="990">
        <f t="shared" si="75"/>
        <v>0</v>
      </c>
      <c r="GDO37" s="990">
        <f t="shared" si="75"/>
        <v>0</v>
      </c>
      <c r="GDP37" s="990">
        <f t="shared" si="75"/>
        <v>0</v>
      </c>
      <c r="GDQ37" s="990">
        <f t="shared" si="75"/>
        <v>0</v>
      </c>
      <c r="GDR37" s="990">
        <f t="shared" si="75"/>
        <v>0</v>
      </c>
      <c r="GDS37" s="990">
        <f t="shared" si="75"/>
        <v>0</v>
      </c>
      <c r="GDT37" s="990">
        <f t="shared" si="75"/>
        <v>0</v>
      </c>
      <c r="GDU37" s="990">
        <f t="shared" si="75"/>
        <v>0</v>
      </c>
      <c r="GDV37" s="990">
        <f t="shared" si="75"/>
        <v>0</v>
      </c>
      <c r="GDW37" s="990">
        <f t="shared" si="75"/>
        <v>0</v>
      </c>
      <c r="GDX37" s="990">
        <f t="shared" si="75"/>
        <v>0</v>
      </c>
      <c r="GDY37" s="990">
        <f t="shared" si="75"/>
        <v>0</v>
      </c>
      <c r="GDZ37" s="990">
        <f t="shared" si="75"/>
        <v>0</v>
      </c>
      <c r="GEA37" s="990">
        <f t="shared" si="75"/>
        <v>0</v>
      </c>
      <c r="GEB37" s="990">
        <f t="shared" si="75"/>
        <v>0</v>
      </c>
      <c r="GEC37" s="990">
        <f t="shared" si="75"/>
        <v>0</v>
      </c>
      <c r="GED37" s="990">
        <f t="shared" si="75"/>
        <v>0</v>
      </c>
      <c r="GEE37" s="990">
        <f t="shared" ref="GEE37:GGP37" si="76">SUM(GEE16:GEE32)-GEE33</f>
        <v>0</v>
      </c>
      <c r="GEF37" s="990">
        <f t="shared" si="76"/>
        <v>0</v>
      </c>
      <c r="GEG37" s="990">
        <f t="shared" si="76"/>
        <v>0</v>
      </c>
      <c r="GEH37" s="990">
        <f t="shared" si="76"/>
        <v>0</v>
      </c>
      <c r="GEI37" s="990">
        <f t="shared" si="76"/>
        <v>0</v>
      </c>
      <c r="GEJ37" s="990">
        <f t="shared" si="76"/>
        <v>0</v>
      </c>
      <c r="GEK37" s="990">
        <f t="shared" si="76"/>
        <v>0</v>
      </c>
      <c r="GEL37" s="990">
        <f t="shared" si="76"/>
        <v>0</v>
      </c>
      <c r="GEM37" s="990">
        <f t="shared" si="76"/>
        <v>0</v>
      </c>
      <c r="GEN37" s="990">
        <f t="shared" si="76"/>
        <v>0</v>
      </c>
      <c r="GEO37" s="990">
        <f t="shared" si="76"/>
        <v>0</v>
      </c>
      <c r="GEP37" s="990">
        <f t="shared" si="76"/>
        <v>0</v>
      </c>
      <c r="GEQ37" s="990">
        <f t="shared" si="76"/>
        <v>0</v>
      </c>
      <c r="GER37" s="990">
        <f t="shared" si="76"/>
        <v>0</v>
      </c>
      <c r="GES37" s="990">
        <f t="shared" si="76"/>
        <v>0</v>
      </c>
      <c r="GET37" s="990">
        <f t="shared" si="76"/>
        <v>0</v>
      </c>
      <c r="GEU37" s="990">
        <f t="shared" si="76"/>
        <v>0</v>
      </c>
      <c r="GEV37" s="990">
        <f t="shared" si="76"/>
        <v>0</v>
      </c>
      <c r="GEW37" s="990">
        <f t="shared" si="76"/>
        <v>0</v>
      </c>
      <c r="GEX37" s="990">
        <f t="shared" si="76"/>
        <v>0</v>
      </c>
      <c r="GEY37" s="990">
        <f t="shared" si="76"/>
        <v>0</v>
      </c>
      <c r="GEZ37" s="990">
        <f t="shared" si="76"/>
        <v>0</v>
      </c>
      <c r="GFA37" s="990">
        <f t="shared" si="76"/>
        <v>0</v>
      </c>
      <c r="GFB37" s="990">
        <f t="shared" si="76"/>
        <v>0</v>
      </c>
      <c r="GFC37" s="990">
        <f t="shared" si="76"/>
        <v>0</v>
      </c>
      <c r="GFD37" s="990">
        <f t="shared" si="76"/>
        <v>0</v>
      </c>
      <c r="GFE37" s="990">
        <f t="shared" si="76"/>
        <v>0</v>
      </c>
      <c r="GFF37" s="990">
        <f t="shared" si="76"/>
        <v>0</v>
      </c>
      <c r="GFG37" s="990">
        <f t="shared" si="76"/>
        <v>0</v>
      </c>
      <c r="GFH37" s="990">
        <f t="shared" si="76"/>
        <v>0</v>
      </c>
      <c r="GFI37" s="990">
        <f t="shared" si="76"/>
        <v>0</v>
      </c>
      <c r="GFJ37" s="990">
        <f t="shared" si="76"/>
        <v>0</v>
      </c>
      <c r="GFK37" s="990">
        <f t="shared" si="76"/>
        <v>0</v>
      </c>
      <c r="GFL37" s="990">
        <f t="shared" si="76"/>
        <v>0</v>
      </c>
      <c r="GFM37" s="990">
        <f t="shared" si="76"/>
        <v>0</v>
      </c>
      <c r="GFN37" s="990">
        <f t="shared" si="76"/>
        <v>0</v>
      </c>
      <c r="GFO37" s="990">
        <f t="shared" si="76"/>
        <v>0</v>
      </c>
      <c r="GFP37" s="990">
        <f t="shared" si="76"/>
        <v>0</v>
      </c>
      <c r="GFQ37" s="990">
        <f t="shared" si="76"/>
        <v>0</v>
      </c>
      <c r="GFR37" s="990">
        <f t="shared" si="76"/>
        <v>0</v>
      </c>
      <c r="GFS37" s="990">
        <f t="shared" si="76"/>
        <v>0</v>
      </c>
      <c r="GFT37" s="990">
        <f t="shared" si="76"/>
        <v>0</v>
      </c>
      <c r="GFU37" s="990">
        <f t="shared" si="76"/>
        <v>0</v>
      </c>
      <c r="GFV37" s="990">
        <f t="shared" si="76"/>
        <v>0</v>
      </c>
      <c r="GFW37" s="990">
        <f t="shared" si="76"/>
        <v>0</v>
      </c>
      <c r="GFX37" s="990">
        <f t="shared" si="76"/>
        <v>0</v>
      </c>
      <c r="GFY37" s="990">
        <f t="shared" si="76"/>
        <v>0</v>
      </c>
      <c r="GFZ37" s="990">
        <f t="shared" si="76"/>
        <v>0</v>
      </c>
      <c r="GGA37" s="990">
        <f t="shared" si="76"/>
        <v>0</v>
      </c>
      <c r="GGB37" s="990">
        <f t="shared" si="76"/>
        <v>0</v>
      </c>
      <c r="GGC37" s="990">
        <f t="shared" si="76"/>
        <v>0</v>
      </c>
      <c r="GGD37" s="990">
        <f t="shared" si="76"/>
        <v>0</v>
      </c>
      <c r="GGE37" s="990">
        <f t="shared" si="76"/>
        <v>0</v>
      </c>
      <c r="GGF37" s="990">
        <f t="shared" si="76"/>
        <v>0</v>
      </c>
      <c r="GGG37" s="990">
        <f t="shared" si="76"/>
        <v>0</v>
      </c>
      <c r="GGH37" s="990">
        <f t="shared" si="76"/>
        <v>0</v>
      </c>
      <c r="GGI37" s="990">
        <f t="shared" si="76"/>
        <v>0</v>
      </c>
      <c r="GGJ37" s="990">
        <f t="shared" si="76"/>
        <v>0</v>
      </c>
      <c r="GGK37" s="990">
        <f t="shared" si="76"/>
        <v>0</v>
      </c>
      <c r="GGL37" s="990">
        <f t="shared" si="76"/>
        <v>0</v>
      </c>
      <c r="GGM37" s="990">
        <f t="shared" si="76"/>
        <v>0</v>
      </c>
      <c r="GGN37" s="990">
        <f t="shared" si="76"/>
        <v>0</v>
      </c>
      <c r="GGO37" s="990">
        <f t="shared" si="76"/>
        <v>0</v>
      </c>
      <c r="GGP37" s="990">
        <f t="shared" si="76"/>
        <v>0</v>
      </c>
      <c r="GGQ37" s="990">
        <f t="shared" ref="GGQ37:GJB37" si="77">SUM(GGQ16:GGQ32)-GGQ33</f>
        <v>0</v>
      </c>
      <c r="GGR37" s="990">
        <f t="shared" si="77"/>
        <v>0</v>
      </c>
      <c r="GGS37" s="990">
        <f t="shared" si="77"/>
        <v>0</v>
      </c>
      <c r="GGT37" s="990">
        <f t="shared" si="77"/>
        <v>0</v>
      </c>
      <c r="GGU37" s="990">
        <f t="shared" si="77"/>
        <v>0</v>
      </c>
      <c r="GGV37" s="990">
        <f t="shared" si="77"/>
        <v>0</v>
      </c>
      <c r="GGW37" s="990">
        <f t="shared" si="77"/>
        <v>0</v>
      </c>
      <c r="GGX37" s="990">
        <f t="shared" si="77"/>
        <v>0</v>
      </c>
      <c r="GGY37" s="990">
        <f t="shared" si="77"/>
        <v>0</v>
      </c>
      <c r="GGZ37" s="990">
        <f t="shared" si="77"/>
        <v>0</v>
      </c>
      <c r="GHA37" s="990">
        <f t="shared" si="77"/>
        <v>0</v>
      </c>
      <c r="GHB37" s="990">
        <f t="shared" si="77"/>
        <v>0</v>
      </c>
      <c r="GHC37" s="990">
        <f t="shared" si="77"/>
        <v>0</v>
      </c>
      <c r="GHD37" s="990">
        <f t="shared" si="77"/>
        <v>0</v>
      </c>
      <c r="GHE37" s="990">
        <f t="shared" si="77"/>
        <v>0</v>
      </c>
      <c r="GHF37" s="990">
        <f t="shared" si="77"/>
        <v>0</v>
      </c>
      <c r="GHG37" s="990">
        <f t="shared" si="77"/>
        <v>0</v>
      </c>
      <c r="GHH37" s="990">
        <f t="shared" si="77"/>
        <v>0</v>
      </c>
      <c r="GHI37" s="990">
        <f t="shared" si="77"/>
        <v>0</v>
      </c>
      <c r="GHJ37" s="990">
        <f t="shared" si="77"/>
        <v>0</v>
      </c>
      <c r="GHK37" s="990">
        <f t="shared" si="77"/>
        <v>0</v>
      </c>
      <c r="GHL37" s="990">
        <f t="shared" si="77"/>
        <v>0</v>
      </c>
      <c r="GHM37" s="990">
        <f t="shared" si="77"/>
        <v>0</v>
      </c>
      <c r="GHN37" s="990">
        <f t="shared" si="77"/>
        <v>0</v>
      </c>
      <c r="GHO37" s="990">
        <f t="shared" si="77"/>
        <v>0</v>
      </c>
      <c r="GHP37" s="990">
        <f t="shared" si="77"/>
        <v>0</v>
      </c>
      <c r="GHQ37" s="990">
        <f t="shared" si="77"/>
        <v>0</v>
      </c>
      <c r="GHR37" s="990">
        <f t="shared" si="77"/>
        <v>0</v>
      </c>
      <c r="GHS37" s="990">
        <f t="shared" si="77"/>
        <v>0</v>
      </c>
      <c r="GHT37" s="990">
        <f t="shared" si="77"/>
        <v>0</v>
      </c>
      <c r="GHU37" s="990">
        <f t="shared" si="77"/>
        <v>0</v>
      </c>
      <c r="GHV37" s="990">
        <f t="shared" si="77"/>
        <v>0</v>
      </c>
      <c r="GHW37" s="990">
        <f t="shared" si="77"/>
        <v>0</v>
      </c>
      <c r="GHX37" s="990">
        <f t="shared" si="77"/>
        <v>0</v>
      </c>
      <c r="GHY37" s="990">
        <f t="shared" si="77"/>
        <v>0</v>
      </c>
      <c r="GHZ37" s="990">
        <f t="shared" si="77"/>
        <v>0</v>
      </c>
      <c r="GIA37" s="990">
        <f t="shared" si="77"/>
        <v>0</v>
      </c>
      <c r="GIB37" s="990">
        <f t="shared" si="77"/>
        <v>0</v>
      </c>
      <c r="GIC37" s="990">
        <f t="shared" si="77"/>
        <v>0</v>
      </c>
      <c r="GID37" s="990">
        <f t="shared" si="77"/>
        <v>0</v>
      </c>
      <c r="GIE37" s="990">
        <f t="shared" si="77"/>
        <v>0</v>
      </c>
      <c r="GIF37" s="990">
        <f t="shared" si="77"/>
        <v>0</v>
      </c>
      <c r="GIG37" s="990">
        <f t="shared" si="77"/>
        <v>0</v>
      </c>
      <c r="GIH37" s="990">
        <f t="shared" si="77"/>
        <v>0</v>
      </c>
      <c r="GII37" s="990">
        <f t="shared" si="77"/>
        <v>0</v>
      </c>
      <c r="GIJ37" s="990">
        <f t="shared" si="77"/>
        <v>0</v>
      </c>
      <c r="GIK37" s="990">
        <f t="shared" si="77"/>
        <v>0</v>
      </c>
      <c r="GIL37" s="990">
        <f t="shared" si="77"/>
        <v>0</v>
      </c>
      <c r="GIM37" s="990">
        <f t="shared" si="77"/>
        <v>0</v>
      </c>
      <c r="GIN37" s="990">
        <f t="shared" si="77"/>
        <v>0</v>
      </c>
      <c r="GIO37" s="990">
        <f t="shared" si="77"/>
        <v>0</v>
      </c>
      <c r="GIP37" s="990">
        <f t="shared" si="77"/>
        <v>0</v>
      </c>
      <c r="GIQ37" s="990">
        <f t="shared" si="77"/>
        <v>0</v>
      </c>
      <c r="GIR37" s="990">
        <f t="shared" si="77"/>
        <v>0</v>
      </c>
      <c r="GIS37" s="990">
        <f t="shared" si="77"/>
        <v>0</v>
      </c>
      <c r="GIT37" s="990">
        <f t="shared" si="77"/>
        <v>0</v>
      </c>
      <c r="GIU37" s="990">
        <f t="shared" si="77"/>
        <v>0</v>
      </c>
      <c r="GIV37" s="990">
        <f t="shared" si="77"/>
        <v>0</v>
      </c>
      <c r="GIW37" s="990">
        <f t="shared" si="77"/>
        <v>0</v>
      </c>
      <c r="GIX37" s="990">
        <f t="shared" si="77"/>
        <v>0</v>
      </c>
      <c r="GIY37" s="990">
        <f t="shared" si="77"/>
        <v>0</v>
      </c>
      <c r="GIZ37" s="990">
        <f t="shared" si="77"/>
        <v>0</v>
      </c>
      <c r="GJA37" s="990">
        <f t="shared" si="77"/>
        <v>0</v>
      </c>
      <c r="GJB37" s="990">
        <f t="shared" si="77"/>
        <v>0</v>
      </c>
      <c r="GJC37" s="990">
        <f t="shared" ref="GJC37:GLN37" si="78">SUM(GJC16:GJC32)-GJC33</f>
        <v>0</v>
      </c>
      <c r="GJD37" s="990">
        <f t="shared" si="78"/>
        <v>0</v>
      </c>
      <c r="GJE37" s="990">
        <f t="shared" si="78"/>
        <v>0</v>
      </c>
      <c r="GJF37" s="990">
        <f t="shared" si="78"/>
        <v>0</v>
      </c>
      <c r="GJG37" s="990">
        <f t="shared" si="78"/>
        <v>0</v>
      </c>
      <c r="GJH37" s="990">
        <f t="shared" si="78"/>
        <v>0</v>
      </c>
      <c r="GJI37" s="990">
        <f t="shared" si="78"/>
        <v>0</v>
      </c>
      <c r="GJJ37" s="990">
        <f t="shared" si="78"/>
        <v>0</v>
      </c>
      <c r="GJK37" s="990">
        <f t="shared" si="78"/>
        <v>0</v>
      </c>
      <c r="GJL37" s="990">
        <f t="shared" si="78"/>
        <v>0</v>
      </c>
      <c r="GJM37" s="990">
        <f t="shared" si="78"/>
        <v>0</v>
      </c>
      <c r="GJN37" s="990">
        <f t="shared" si="78"/>
        <v>0</v>
      </c>
      <c r="GJO37" s="990">
        <f t="shared" si="78"/>
        <v>0</v>
      </c>
      <c r="GJP37" s="990">
        <f t="shared" si="78"/>
        <v>0</v>
      </c>
      <c r="GJQ37" s="990">
        <f t="shared" si="78"/>
        <v>0</v>
      </c>
      <c r="GJR37" s="990">
        <f t="shared" si="78"/>
        <v>0</v>
      </c>
      <c r="GJS37" s="990">
        <f t="shared" si="78"/>
        <v>0</v>
      </c>
      <c r="GJT37" s="990">
        <f t="shared" si="78"/>
        <v>0</v>
      </c>
      <c r="GJU37" s="990">
        <f t="shared" si="78"/>
        <v>0</v>
      </c>
      <c r="GJV37" s="990">
        <f t="shared" si="78"/>
        <v>0</v>
      </c>
      <c r="GJW37" s="990">
        <f t="shared" si="78"/>
        <v>0</v>
      </c>
      <c r="GJX37" s="990">
        <f t="shared" si="78"/>
        <v>0</v>
      </c>
      <c r="GJY37" s="990">
        <f t="shared" si="78"/>
        <v>0</v>
      </c>
      <c r="GJZ37" s="990">
        <f t="shared" si="78"/>
        <v>0</v>
      </c>
      <c r="GKA37" s="990">
        <f t="shared" si="78"/>
        <v>0</v>
      </c>
      <c r="GKB37" s="990">
        <f t="shared" si="78"/>
        <v>0</v>
      </c>
      <c r="GKC37" s="990">
        <f t="shared" si="78"/>
        <v>0</v>
      </c>
      <c r="GKD37" s="990">
        <f t="shared" si="78"/>
        <v>0</v>
      </c>
      <c r="GKE37" s="990">
        <f t="shared" si="78"/>
        <v>0</v>
      </c>
      <c r="GKF37" s="990">
        <f t="shared" si="78"/>
        <v>0</v>
      </c>
      <c r="GKG37" s="990">
        <f t="shared" si="78"/>
        <v>0</v>
      </c>
      <c r="GKH37" s="990">
        <f t="shared" si="78"/>
        <v>0</v>
      </c>
      <c r="GKI37" s="990">
        <f t="shared" si="78"/>
        <v>0</v>
      </c>
      <c r="GKJ37" s="990">
        <f t="shared" si="78"/>
        <v>0</v>
      </c>
      <c r="GKK37" s="990">
        <f t="shared" si="78"/>
        <v>0</v>
      </c>
      <c r="GKL37" s="990">
        <f t="shared" si="78"/>
        <v>0</v>
      </c>
      <c r="GKM37" s="990">
        <f t="shared" si="78"/>
        <v>0</v>
      </c>
      <c r="GKN37" s="990">
        <f t="shared" si="78"/>
        <v>0</v>
      </c>
      <c r="GKO37" s="990">
        <f t="shared" si="78"/>
        <v>0</v>
      </c>
      <c r="GKP37" s="990">
        <f t="shared" si="78"/>
        <v>0</v>
      </c>
      <c r="GKQ37" s="990">
        <f t="shared" si="78"/>
        <v>0</v>
      </c>
      <c r="GKR37" s="990">
        <f t="shared" si="78"/>
        <v>0</v>
      </c>
      <c r="GKS37" s="990">
        <f t="shared" si="78"/>
        <v>0</v>
      </c>
      <c r="GKT37" s="990">
        <f t="shared" si="78"/>
        <v>0</v>
      </c>
      <c r="GKU37" s="990">
        <f t="shared" si="78"/>
        <v>0</v>
      </c>
      <c r="GKV37" s="990">
        <f t="shared" si="78"/>
        <v>0</v>
      </c>
      <c r="GKW37" s="990">
        <f t="shared" si="78"/>
        <v>0</v>
      </c>
      <c r="GKX37" s="990">
        <f t="shared" si="78"/>
        <v>0</v>
      </c>
      <c r="GKY37" s="990">
        <f t="shared" si="78"/>
        <v>0</v>
      </c>
      <c r="GKZ37" s="990">
        <f t="shared" si="78"/>
        <v>0</v>
      </c>
      <c r="GLA37" s="990">
        <f t="shared" si="78"/>
        <v>0</v>
      </c>
      <c r="GLB37" s="990">
        <f t="shared" si="78"/>
        <v>0</v>
      </c>
      <c r="GLC37" s="990">
        <f t="shared" si="78"/>
        <v>0</v>
      </c>
      <c r="GLD37" s="990">
        <f t="shared" si="78"/>
        <v>0</v>
      </c>
      <c r="GLE37" s="990">
        <f t="shared" si="78"/>
        <v>0</v>
      </c>
      <c r="GLF37" s="990">
        <f t="shared" si="78"/>
        <v>0</v>
      </c>
      <c r="GLG37" s="990">
        <f t="shared" si="78"/>
        <v>0</v>
      </c>
      <c r="GLH37" s="990">
        <f t="shared" si="78"/>
        <v>0</v>
      </c>
      <c r="GLI37" s="990">
        <f t="shared" si="78"/>
        <v>0</v>
      </c>
      <c r="GLJ37" s="990">
        <f t="shared" si="78"/>
        <v>0</v>
      </c>
      <c r="GLK37" s="990">
        <f t="shared" si="78"/>
        <v>0</v>
      </c>
      <c r="GLL37" s="990">
        <f t="shared" si="78"/>
        <v>0</v>
      </c>
      <c r="GLM37" s="990">
        <f t="shared" si="78"/>
        <v>0</v>
      </c>
      <c r="GLN37" s="990">
        <f t="shared" si="78"/>
        <v>0</v>
      </c>
      <c r="GLO37" s="990">
        <f t="shared" ref="GLO37:GNZ37" si="79">SUM(GLO16:GLO32)-GLO33</f>
        <v>0</v>
      </c>
      <c r="GLP37" s="990">
        <f t="shared" si="79"/>
        <v>0</v>
      </c>
      <c r="GLQ37" s="990">
        <f t="shared" si="79"/>
        <v>0</v>
      </c>
      <c r="GLR37" s="990">
        <f t="shared" si="79"/>
        <v>0</v>
      </c>
      <c r="GLS37" s="990">
        <f t="shared" si="79"/>
        <v>0</v>
      </c>
      <c r="GLT37" s="990">
        <f t="shared" si="79"/>
        <v>0</v>
      </c>
      <c r="GLU37" s="990">
        <f t="shared" si="79"/>
        <v>0</v>
      </c>
      <c r="GLV37" s="990">
        <f t="shared" si="79"/>
        <v>0</v>
      </c>
      <c r="GLW37" s="990">
        <f t="shared" si="79"/>
        <v>0</v>
      </c>
      <c r="GLX37" s="990">
        <f t="shared" si="79"/>
        <v>0</v>
      </c>
      <c r="GLY37" s="990">
        <f t="shared" si="79"/>
        <v>0</v>
      </c>
      <c r="GLZ37" s="990">
        <f t="shared" si="79"/>
        <v>0</v>
      </c>
      <c r="GMA37" s="990">
        <f t="shared" si="79"/>
        <v>0</v>
      </c>
      <c r="GMB37" s="990">
        <f t="shared" si="79"/>
        <v>0</v>
      </c>
      <c r="GMC37" s="990">
        <f t="shared" si="79"/>
        <v>0</v>
      </c>
      <c r="GMD37" s="990">
        <f t="shared" si="79"/>
        <v>0</v>
      </c>
      <c r="GME37" s="990">
        <f t="shared" si="79"/>
        <v>0</v>
      </c>
      <c r="GMF37" s="990">
        <f t="shared" si="79"/>
        <v>0</v>
      </c>
      <c r="GMG37" s="990">
        <f t="shared" si="79"/>
        <v>0</v>
      </c>
      <c r="GMH37" s="990">
        <f t="shared" si="79"/>
        <v>0</v>
      </c>
      <c r="GMI37" s="990">
        <f t="shared" si="79"/>
        <v>0</v>
      </c>
      <c r="GMJ37" s="990">
        <f t="shared" si="79"/>
        <v>0</v>
      </c>
      <c r="GMK37" s="990">
        <f t="shared" si="79"/>
        <v>0</v>
      </c>
      <c r="GML37" s="990">
        <f t="shared" si="79"/>
        <v>0</v>
      </c>
      <c r="GMM37" s="990">
        <f t="shared" si="79"/>
        <v>0</v>
      </c>
      <c r="GMN37" s="990">
        <f t="shared" si="79"/>
        <v>0</v>
      </c>
      <c r="GMO37" s="990">
        <f t="shared" si="79"/>
        <v>0</v>
      </c>
      <c r="GMP37" s="990">
        <f t="shared" si="79"/>
        <v>0</v>
      </c>
      <c r="GMQ37" s="990">
        <f t="shared" si="79"/>
        <v>0</v>
      </c>
      <c r="GMR37" s="990">
        <f t="shared" si="79"/>
        <v>0</v>
      </c>
      <c r="GMS37" s="990">
        <f t="shared" si="79"/>
        <v>0</v>
      </c>
      <c r="GMT37" s="990">
        <f t="shared" si="79"/>
        <v>0</v>
      </c>
      <c r="GMU37" s="990">
        <f t="shared" si="79"/>
        <v>0</v>
      </c>
      <c r="GMV37" s="990">
        <f t="shared" si="79"/>
        <v>0</v>
      </c>
      <c r="GMW37" s="990">
        <f t="shared" si="79"/>
        <v>0</v>
      </c>
      <c r="GMX37" s="990">
        <f t="shared" si="79"/>
        <v>0</v>
      </c>
      <c r="GMY37" s="990">
        <f t="shared" si="79"/>
        <v>0</v>
      </c>
      <c r="GMZ37" s="990">
        <f t="shared" si="79"/>
        <v>0</v>
      </c>
      <c r="GNA37" s="990">
        <f t="shared" si="79"/>
        <v>0</v>
      </c>
      <c r="GNB37" s="990">
        <f t="shared" si="79"/>
        <v>0</v>
      </c>
      <c r="GNC37" s="990">
        <f t="shared" si="79"/>
        <v>0</v>
      </c>
      <c r="GND37" s="990">
        <f t="shared" si="79"/>
        <v>0</v>
      </c>
      <c r="GNE37" s="990">
        <f t="shared" si="79"/>
        <v>0</v>
      </c>
      <c r="GNF37" s="990">
        <f t="shared" si="79"/>
        <v>0</v>
      </c>
      <c r="GNG37" s="990">
        <f t="shared" si="79"/>
        <v>0</v>
      </c>
      <c r="GNH37" s="990">
        <f t="shared" si="79"/>
        <v>0</v>
      </c>
      <c r="GNI37" s="990">
        <f t="shared" si="79"/>
        <v>0</v>
      </c>
      <c r="GNJ37" s="990">
        <f t="shared" si="79"/>
        <v>0</v>
      </c>
      <c r="GNK37" s="990">
        <f t="shared" si="79"/>
        <v>0</v>
      </c>
      <c r="GNL37" s="990">
        <f t="shared" si="79"/>
        <v>0</v>
      </c>
      <c r="GNM37" s="990">
        <f t="shared" si="79"/>
        <v>0</v>
      </c>
      <c r="GNN37" s="990">
        <f t="shared" si="79"/>
        <v>0</v>
      </c>
      <c r="GNO37" s="990">
        <f t="shared" si="79"/>
        <v>0</v>
      </c>
      <c r="GNP37" s="990">
        <f t="shared" si="79"/>
        <v>0</v>
      </c>
      <c r="GNQ37" s="990">
        <f t="shared" si="79"/>
        <v>0</v>
      </c>
      <c r="GNR37" s="990">
        <f t="shared" si="79"/>
        <v>0</v>
      </c>
      <c r="GNS37" s="990">
        <f t="shared" si="79"/>
        <v>0</v>
      </c>
      <c r="GNT37" s="990">
        <f t="shared" si="79"/>
        <v>0</v>
      </c>
      <c r="GNU37" s="990">
        <f t="shared" si="79"/>
        <v>0</v>
      </c>
      <c r="GNV37" s="990">
        <f t="shared" si="79"/>
        <v>0</v>
      </c>
      <c r="GNW37" s="990">
        <f t="shared" si="79"/>
        <v>0</v>
      </c>
      <c r="GNX37" s="990">
        <f t="shared" si="79"/>
        <v>0</v>
      </c>
      <c r="GNY37" s="990">
        <f t="shared" si="79"/>
        <v>0</v>
      </c>
      <c r="GNZ37" s="990">
        <f t="shared" si="79"/>
        <v>0</v>
      </c>
      <c r="GOA37" s="990">
        <f t="shared" ref="GOA37:GQL37" si="80">SUM(GOA16:GOA32)-GOA33</f>
        <v>0</v>
      </c>
      <c r="GOB37" s="990">
        <f t="shared" si="80"/>
        <v>0</v>
      </c>
      <c r="GOC37" s="990">
        <f t="shared" si="80"/>
        <v>0</v>
      </c>
      <c r="GOD37" s="990">
        <f t="shared" si="80"/>
        <v>0</v>
      </c>
      <c r="GOE37" s="990">
        <f t="shared" si="80"/>
        <v>0</v>
      </c>
      <c r="GOF37" s="990">
        <f t="shared" si="80"/>
        <v>0</v>
      </c>
      <c r="GOG37" s="990">
        <f t="shared" si="80"/>
        <v>0</v>
      </c>
      <c r="GOH37" s="990">
        <f t="shared" si="80"/>
        <v>0</v>
      </c>
      <c r="GOI37" s="990">
        <f t="shared" si="80"/>
        <v>0</v>
      </c>
      <c r="GOJ37" s="990">
        <f t="shared" si="80"/>
        <v>0</v>
      </c>
      <c r="GOK37" s="990">
        <f t="shared" si="80"/>
        <v>0</v>
      </c>
      <c r="GOL37" s="990">
        <f t="shared" si="80"/>
        <v>0</v>
      </c>
      <c r="GOM37" s="990">
        <f t="shared" si="80"/>
        <v>0</v>
      </c>
      <c r="GON37" s="990">
        <f t="shared" si="80"/>
        <v>0</v>
      </c>
      <c r="GOO37" s="990">
        <f t="shared" si="80"/>
        <v>0</v>
      </c>
      <c r="GOP37" s="990">
        <f t="shared" si="80"/>
        <v>0</v>
      </c>
      <c r="GOQ37" s="990">
        <f t="shared" si="80"/>
        <v>0</v>
      </c>
      <c r="GOR37" s="990">
        <f t="shared" si="80"/>
        <v>0</v>
      </c>
      <c r="GOS37" s="990">
        <f t="shared" si="80"/>
        <v>0</v>
      </c>
      <c r="GOT37" s="990">
        <f t="shared" si="80"/>
        <v>0</v>
      </c>
      <c r="GOU37" s="990">
        <f t="shared" si="80"/>
        <v>0</v>
      </c>
      <c r="GOV37" s="990">
        <f t="shared" si="80"/>
        <v>0</v>
      </c>
      <c r="GOW37" s="990">
        <f t="shared" si="80"/>
        <v>0</v>
      </c>
      <c r="GOX37" s="990">
        <f t="shared" si="80"/>
        <v>0</v>
      </c>
      <c r="GOY37" s="990">
        <f t="shared" si="80"/>
        <v>0</v>
      </c>
      <c r="GOZ37" s="990">
        <f t="shared" si="80"/>
        <v>0</v>
      </c>
      <c r="GPA37" s="990">
        <f t="shared" si="80"/>
        <v>0</v>
      </c>
      <c r="GPB37" s="990">
        <f t="shared" si="80"/>
        <v>0</v>
      </c>
      <c r="GPC37" s="990">
        <f t="shared" si="80"/>
        <v>0</v>
      </c>
      <c r="GPD37" s="990">
        <f t="shared" si="80"/>
        <v>0</v>
      </c>
      <c r="GPE37" s="990">
        <f t="shared" si="80"/>
        <v>0</v>
      </c>
      <c r="GPF37" s="990">
        <f t="shared" si="80"/>
        <v>0</v>
      </c>
      <c r="GPG37" s="990">
        <f t="shared" si="80"/>
        <v>0</v>
      </c>
      <c r="GPH37" s="990">
        <f t="shared" si="80"/>
        <v>0</v>
      </c>
      <c r="GPI37" s="990">
        <f t="shared" si="80"/>
        <v>0</v>
      </c>
      <c r="GPJ37" s="990">
        <f t="shared" si="80"/>
        <v>0</v>
      </c>
      <c r="GPK37" s="990">
        <f t="shared" si="80"/>
        <v>0</v>
      </c>
      <c r="GPL37" s="990">
        <f t="shared" si="80"/>
        <v>0</v>
      </c>
      <c r="GPM37" s="990">
        <f t="shared" si="80"/>
        <v>0</v>
      </c>
      <c r="GPN37" s="990">
        <f t="shared" si="80"/>
        <v>0</v>
      </c>
      <c r="GPO37" s="990">
        <f t="shared" si="80"/>
        <v>0</v>
      </c>
      <c r="GPP37" s="990">
        <f t="shared" si="80"/>
        <v>0</v>
      </c>
      <c r="GPQ37" s="990">
        <f t="shared" si="80"/>
        <v>0</v>
      </c>
      <c r="GPR37" s="990">
        <f t="shared" si="80"/>
        <v>0</v>
      </c>
      <c r="GPS37" s="990">
        <f t="shared" si="80"/>
        <v>0</v>
      </c>
      <c r="GPT37" s="990">
        <f t="shared" si="80"/>
        <v>0</v>
      </c>
      <c r="GPU37" s="990">
        <f t="shared" si="80"/>
        <v>0</v>
      </c>
      <c r="GPV37" s="990">
        <f t="shared" si="80"/>
        <v>0</v>
      </c>
      <c r="GPW37" s="990">
        <f t="shared" si="80"/>
        <v>0</v>
      </c>
      <c r="GPX37" s="990">
        <f t="shared" si="80"/>
        <v>0</v>
      </c>
      <c r="GPY37" s="990">
        <f t="shared" si="80"/>
        <v>0</v>
      </c>
      <c r="GPZ37" s="990">
        <f t="shared" si="80"/>
        <v>0</v>
      </c>
      <c r="GQA37" s="990">
        <f t="shared" si="80"/>
        <v>0</v>
      </c>
      <c r="GQB37" s="990">
        <f t="shared" si="80"/>
        <v>0</v>
      </c>
      <c r="GQC37" s="990">
        <f t="shared" si="80"/>
        <v>0</v>
      </c>
      <c r="GQD37" s="990">
        <f t="shared" si="80"/>
        <v>0</v>
      </c>
      <c r="GQE37" s="990">
        <f t="shared" si="80"/>
        <v>0</v>
      </c>
      <c r="GQF37" s="990">
        <f t="shared" si="80"/>
        <v>0</v>
      </c>
      <c r="GQG37" s="990">
        <f t="shared" si="80"/>
        <v>0</v>
      </c>
      <c r="GQH37" s="990">
        <f t="shared" si="80"/>
        <v>0</v>
      </c>
      <c r="GQI37" s="990">
        <f t="shared" si="80"/>
        <v>0</v>
      </c>
      <c r="GQJ37" s="990">
        <f t="shared" si="80"/>
        <v>0</v>
      </c>
      <c r="GQK37" s="990">
        <f t="shared" si="80"/>
        <v>0</v>
      </c>
      <c r="GQL37" s="990">
        <f t="shared" si="80"/>
        <v>0</v>
      </c>
      <c r="GQM37" s="990">
        <f t="shared" ref="GQM37:GSX37" si="81">SUM(GQM16:GQM32)-GQM33</f>
        <v>0</v>
      </c>
      <c r="GQN37" s="990">
        <f t="shared" si="81"/>
        <v>0</v>
      </c>
      <c r="GQO37" s="990">
        <f t="shared" si="81"/>
        <v>0</v>
      </c>
      <c r="GQP37" s="990">
        <f t="shared" si="81"/>
        <v>0</v>
      </c>
      <c r="GQQ37" s="990">
        <f t="shared" si="81"/>
        <v>0</v>
      </c>
      <c r="GQR37" s="990">
        <f t="shared" si="81"/>
        <v>0</v>
      </c>
      <c r="GQS37" s="990">
        <f t="shared" si="81"/>
        <v>0</v>
      </c>
      <c r="GQT37" s="990">
        <f t="shared" si="81"/>
        <v>0</v>
      </c>
      <c r="GQU37" s="990">
        <f t="shared" si="81"/>
        <v>0</v>
      </c>
      <c r="GQV37" s="990">
        <f t="shared" si="81"/>
        <v>0</v>
      </c>
      <c r="GQW37" s="990">
        <f t="shared" si="81"/>
        <v>0</v>
      </c>
      <c r="GQX37" s="990">
        <f t="shared" si="81"/>
        <v>0</v>
      </c>
      <c r="GQY37" s="990">
        <f t="shared" si="81"/>
        <v>0</v>
      </c>
      <c r="GQZ37" s="990">
        <f t="shared" si="81"/>
        <v>0</v>
      </c>
      <c r="GRA37" s="990">
        <f t="shared" si="81"/>
        <v>0</v>
      </c>
      <c r="GRB37" s="990">
        <f t="shared" si="81"/>
        <v>0</v>
      </c>
      <c r="GRC37" s="990">
        <f t="shared" si="81"/>
        <v>0</v>
      </c>
      <c r="GRD37" s="990">
        <f t="shared" si="81"/>
        <v>0</v>
      </c>
      <c r="GRE37" s="990">
        <f t="shared" si="81"/>
        <v>0</v>
      </c>
      <c r="GRF37" s="990">
        <f t="shared" si="81"/>
        <v>0</v>
      </c>
      <c r="GRG37" s="990">
        <f t="shared" si="81"/>
        <v>0</v>
      </c>
      <c r="GRH37" s="990">
        <f t="shared" si="81"/>
        <v>0</v>
      </c>
      <c r="GRI37" s="990">
        <f t="shared" si="81"/>
        <v>0</v>
      </c>
      <c r="GRJ37" s="990">
        <f t="shared" si="81"/>
        <v>0</v>
      </c>
      <c r="GRK37" s="990">
        <f t="shared" si="81"/>
        <v>0</v>
      </c>
      <c r="GRL37" s="990">
        <f t="shared" si="81"/>
        <v>0</v>
      </c>
      <c r="GRM37" s="990">
        <f t="shared" si="81"/>
        <v>0</v>
      </c>
      <c r="GRN37" s="990">
        <f t="shared" si="81"/>
        <v>0</v>
      </c>
      <c r="GRO37" s="990">
        <f t="shared" si="81"/>
        <v>0</v>
      </c>
      <c r="GRP37" s="990">
        <f t="shared" si="81"/>
        <v>0</v>
      </c>
      <c r="GRQ37" s="990">
        <f t="shared" si="81"/>
        <v>0</v>
      </c>
      <c r="GRR37" s="990">
        <f t="shared" si="81"/>
        <v>0</v>
      </c>
      <c r="GRS37" s="990">
        <f t="shared" si="81"/>
        <v>0</v>
      </c>
      <c r="GRT37" s="990">
        <f t="shared" si="81"/>
        <v>0</v>
      </c>
      <c r="GRU37" s="990">
        <f t="shared" si="81"/>
        <v>0</v>
      </c>
      <c r="GRV37" s="990">
        <f t="shared" si="81"/>
        <v>0</v>
      </c>
      <c r="GRW37" s="990">
        <f t="shared" si="81"/>
        <v>0</v>
      </c>
      <c r="GRX37" s="990">
        <f t="shared" si="81"/>
        <v>0</v>
      </c>
      <c r="GRY37" s="990">
        <f t="shared" si="81"/>
        <v>0</v>
      </c>
      <c r="GRZ37" s="990">
        <f t="shared" si="81"/>
        <v>0</v>
      </c>
      <c r="GSA37" s="990">
        <f t="shared" si="81"/>
        <v>0</v>
      </c>
      <c r="GSB37" s="990">
        <f t="shared" si="81"/>
        <v>0</v>
      </c>
      <c r="GSC37" s="990">
        <f t="shared" si="81"/>
        <v>0</v>
      </c>
      <c r="GSD37" s="990">
        <f t="shared" si="81"/>
        <v>0</v>
      </c>
      <c r="GSE37" s="990">
        <f t="shared" si="81"/>
        <v>0</v>
      </c>
      <c r="GSF37" s="990">
        <f t="shared" si="81"/>
        <v>0</v>
      </c>
      <c r="GSG37" s="990">
        <f t="shared" si="81"/>
        <v>0</v>
      </c>
      <c r="GSH37" s="990">
        <f t="shared" si="81"/>
        <v>0</v>
      </c>
      <c r="GSI37" s="990">
        <f t="shared" si="81"/>
        <v>0</v>
      </c>
      <c r="GSJ37" s="990">
        <f t="shared" si="81"/>
        <v>0</v>
      </c>
      <c r="GSK37" s="990">
        <f t="shared" si="81"/>
        <v>0</v>
      </c>
      <c r="GSL37" s="990">
        <f t="shared" si="81"/>
        <v>0</v>
      </c>
      <c r="GSM37" s="990">
        <f t="shared" si="81"/>
        <v>0</v>
      </c>
      <c r="GSN37" s="990">
        <f t="shared" si="81"/>
        <v>0</v>
      </c>
      <c r="GSO37" s="990">
        <f t="shared" si="81"/>
        <v>0</v>
      </c>
      <c r="GSP37" s="990">
        <f t="shared" si="81"/>
        <v>0</v>
      </c>
      <c r="GSQ37" s="990">
        <f t="shared" si="81"/>
        <v>0</v>
      </c>
      <c r="GSR37" s="990">
        <f t="shared" si="81"/>
        <v>0</v>
      </c>
      <c r="GSS37" s="990">
        <f t="shared" si="81"/>
        <v>0</v>
      </c>
      <c r="GST37" s="990">
        <f t="shared" si="81"/>
        <v>0</v>
      </c>
      <c r="GSU37" s="990">
        <f t="shared" si="81"/>
        <v>0</v>
      </c>
      <c r="GSV37" s="990">
        <f t="shared" si="81"/>
        <v>0</v>
      </c>
      <c r="GSW37" s="990">
        <f t="shared" si="81"/>
        <v>0</v>
      </c>
      <c r="GSX37" s="990">
        <f t="shared" si="81"/>
        <v>0</v>
      </c>
      <c r="GSY37" s="990">
        <f t="shared" ref="GSY37:GVJ37" si="82">SUM(GSY16:GSY32)-GSY33</f>
        <v>0</v>
      </c>
      <c r="GSZ37" s="990">
        <f t="shared" si="82"/>
        <v>0</v>
      </c>
      <c r="GTA37" s="990">
        <f t="shared" si="82"/>
        <v>0</v>
      </c>
      <c r="GTB37" s="990">
        <f t="shared" si="82"/>
        <v>0</v>
      </c>
      <c r="GTC37" s="990">
        <f t="shared" si="82"/>
        <v>0</v>
      </c>
      <c r="GTD37" s="990">
        <f t="shared" si="82"/>
        <v>0</v>
      </c>
      <c r="GTE37" s="990">
        <f t="shared" si="82"/>
        <v>0</v>
      </c>
      <c r="GTF37" s="990">
        <f t="shared" si="82"/>
        <v>0</v>
      </c>
      <c r="GTG37" s="990">
        <f t="shared" si="82"/>
        <v>0</v>
      </c>
      <c r="GTH37" s="990">
        <f t="shared" si="82"/>
        <v>0</v>
      </c>
      <c r="GTI37" s="990">
        <f t="shared" si="82"/>
        <v>0</v>
      </c>
      <c r="GTJ37" s="990">
        <f t="shared" si="82"/>
        <v>0</v>
      </c>
      <c r="GTK37" s="990">
        <f t="shared" si="82"/>
        <v>0</v>
      </c>
      <c r="GTL37" s="990">
        <f t="shared" si="82"/>
        <v>0</v>
      </c>
      <c r="GTM37" s="990">
        <f t="shared" si="82"/>
        <v>0</v>
      </c>
      <c r="GTN37" s="990">
        <f t="shared" si="82"/>
        <v>0</v>
      </c>
      <c r="GTO37" s="990">
        <f t="shared" si="82"/>
        <v>0</v>
      </c>
      <c r="GTP37" s="990">
        <f t="shared" si="82"/>
        <v>0</v>
      </c>
      <c r="GTQ37" s="990">
        <f t="shared" si="82"/>
        <v>0</v>
      </c>
      <c r="GTR37" s="990">
        <f t="shared" si="82"/>
        <v>0</v>
      </c>
      <c r="GTS37" s="990">
        <f t="shared" si="82"/>
        <v>0</v>
      </c>
      <c r="GTT37" s="990">
        <f t="shared" si="82"/>
        <v>0</v>
      </c>
      <c r="GTU37" s="990">
        <f t="shared" si="82"/>
        <v>0</v>
      </c>
      <c r="GTV37" s="990">
        <f t="shared" si="82"/>
        <v>0</v>
      </c>
      <c r="GTW37" s="990">
        <f t="shared" si="82"/>
        <v>0</v>
      </c>
      <c r="GTX37" s="990">
        <f t="shared" si="82"/>
        <v>0</v>
      </c>
      <c r="GTY37" s="990">
        <f t="shared" si="82"/>
        <v>0</v>
      </c>
      <c r="GTZ37" s="990">
        <f t="shared" si="82"/>
        <v>0</v>
      </c>
      <c r="GUA37" s="990">
        <f t="shared" si="82"/>
        <v>0</v>
      </c>
      <c r="GUB37" s="990">
        <f t="shared" si="82"/>
        <v>0</v>
      </c>
      <c r="GUC37" s="990">
        <f t="shared" si="82"/>
        <v>0</v>
      </c>
      <c r="GUD37" s="990">
        <f t="shared" si="82"/>
        <v>0</v>
      </c>
      <c r="GUE37" s="990">
        <f t="shared" si="82"/>
        <v>0</v>
      </c>
      <c r="GUF37" s="990">
        <f t="shared" si="82"/>
        <v>0</v>
      </c>
      <c r="GUG37" s="990">
        <f t="shared" si="82"/>
        <v>0</v>
      </c>
      <c r="GUH37" s="990">
        <f t="shared" si="82"/>
        <v>0</v>
      </c>
      <c r="GUI37" s="990">
        <f t="shared" si="82"/>
        <v>0</v>
      </c>
      <c r="GUJ37" s="990">
        <f t="shared" si="82"/>
        <v>0</v>
      </c>
      <c r="GUK37" s="990">
        <f t="shared" si="82"/>
        <v>0</v>
      </c>
      <c r="GUL37" s="990">
        <f t="shared" si="82"/>
        <v>0</v>
      </c>
      <c r="GUM37" s="990">
        <f t="shared" si="82"/>
        <v>0</v>
      </c>
      <c r="GUN37" s="990">
        <f t="shared" si="82"/>
        <v>0</v>
      </c>
      <c r="GUO37" s="990">
        <f t="shared" si="82"/>
        <v>0</v>
      </c>
      <c r="GUP37" s="990">
        <f t="shared" si="82"/>
        <v>0</v>
      </c>
      <c r="GUQ37" s="990">
        <f t="shared" si="82"/>
        <v>0</v>
      </c>
      <c r="GUR37" s="990">
        <f t="shared" si="82"/>
        <v>0</v>
      </c>
      <c r="GUS37" s="990">
        <f t="shared" si="82"/>
        <v>0</v>
      </c>
      <c r="GUT37" s="990">
        <f t="shared" si="82"/>
        <v>0</v>
      </c>
      <c r="GUU37" s="990">
        <f t="shared" si="82"/>
        <v>0</v>
      </c>
      <c r="GUV37" s="990">
        <f t="shared" si="82"/>
        <v>0</v>
      </c>
      <c r="GUW37" s="990">
        <f t="shared" si="82"/>
        <v>0</v>
      </c>
      <c r="GUX37" s="990">
        <f t="shared" si="82"/>
        <v>0</v>
      </c>
      <c r="GUY37" s="990">
        <f t="shared" si="82"/>
        <v>0</v>
      </c>
      <c r="GUZ37" s="990">
        <f t="shared" si="82"/>
        <v>0</v>
      </c>
      <c r="GVA37" s="990">
        <f t="shared" si="82"/>
        <v>0</v>
      </c>
      <c r="GVB37" s="990">
        <f t="shared" si="82"/>
        <v>0</v>
      </c>
      <c r="GVC37" s="990">
        <f t="shared" si="82"/>
        <v>0</v>
      </c>
      <c r="GVD37" s="990">
        <f t="shared" si="82"/>
        <v>0</v>
      </c>
      <c r="GVE37" s="990">
        <f t="shared" si="82"/>
        <v>0</v>
      </c>
      <c r="GVF37" s="990">
        <f t="shared" si="82"/>
        <v>0</v>
      </c>
      <c r="GVG37" s="990">
        <f t="shared" si="82"/>
        <v>0</v>
      </c>
      <c r="GVH37" s="990">
        <f t="shared" si="82"/>
        <v>0</v>
      </c>
      <c r="GVI37" s="990">
        <f t="shared" si="82"/>
        <v>0</v>
      </c>
      <c r="GVJ37" s="990">
        <f t="shared" si="82"/>
        <v>0</v>
      </c>
      <c r="GVK37" s="990">
        <f t="shared" ref="GVK37:GXV37" si="83">SUM(GVK16:GVK32)-GVK33</f>
        <v>0</v>
      </c>
      <c r="GVL37" s="990">
        <f t="shared" si="83"/>
        <v>0</v>
      </c>
      <c r="GVM37" s="990">
        <f t="shared" si="83"/>
        <v>0</v>
      </c>
      <c r="GVN37" s="990">
        <f t="shared" si="83"/>
        <v>0</v>
      </c>
      <c r="GVO37" s="990">
        <f t="shared" si="83"/>
        <v>0</v>
      </c>
      <c r="GVP37" s="990">
        <f t="shared" si="83"/>
        <v>0</v>
      </c>
      <c r="GVQ37" s="990">
        <f t="shared" si="83"/>
        <v>0</v>
      </c>
      <c r="GVR37" s="990">
        <f t="shared" si="83"/>
        <v>0</v>
      </c>
      <c r="GVS37" s="990">
        <f t="shared" si="83"/>
        <v>0</v>
      </c>
      <c r="GVT37" s="990">
        <f t="shared" si="83"/>
        <v>0</v>
      </c>
      <c r="GVU37" s="990">
        <f t="shared" si="83"/>
        <v>0</v>
      </c>
      <c r="GVV37" s="990">
        <f t="shared" si="83"/>
        <v>0</v>
      </c>
      <c r="GVW37" s="990">
        <f t="shared" si="83"/>
        <v>0</v>
      </c>
      <c r="GVX37" s="990">
        <f t="shared" si="83"/>
        <v>0</v>
      </c>
      <c r="GVY37" s="990">
        <f t="shared" si="83"/>
        <v>0</v>
      </c>
      <c r="GVZ37" s="990">
        <f t="shared" si="83"/>
        <v>0</v>
      </c>
      <c r="GWA37" s="990">
        <f t="shared" si="83"/>
        <v>0</v>
      </c>
      <c r="GWB37" s="990">
        <f t="shared" si="83"/>
        <v>0</v>
      </c>
      <c r="GWC37" s="990">
        <f t="shared" si="83"/>
        <v>0</v>
      </c>
      <c r="GWD37" s="990">
        <f t="shared" si="83"/>
        <v>0</v>
      </c>
      <c r="GWE37" s="990">
        <f t="shared" si="83"/>
        <v>0</v>
      </c>
      <c r="GWF37" s="990">
        <f t="shared" si="83"/>
        <v>0</v>
      </c>
      <c r="GWG37" s="990">
        <f t="shared" si="83"/>
        <v>0</v>
      </c>
      <c r="GWH37" s="990">
        <f t="shared" si="83"/>
        <v>0</v>
      </c>
      <c r="GWI37" s="990">
        <f t="shared" si="83"/>
        <v>0</v>
      </c>
      <c r="GWJ37" s="990">
        <f t="shared" si="83"/>
        <v>0</v>
      </c>
      <c r="GWK37" s="990">
        <f t="shared" si="83"/>
        <v>0</v>
      </c>
      <c r="GWL37" s="990">
        <f t="shared" si="83"/>
        <v>0</v>
      </c>
      <c r="GWM37" s="990">
        <f t="shared" si="83"/>
        <v>0</v>
      </c>
      <c r="GWN37" s="990">
        <f t="shared" si="83"/>
        <v>0</v>
      </c>
      <c r="GWO37" s="990">
        <f t="shared" si="83"/>
        <v>0</v>
      </c>
      <c r="GWP37" s="990">
        <f t="shared" si="83"/>
        <v>0</v>
      </c>
      <c r="GWQ37" s="990">
        <f t="shared" si="83"/>
        <v>0</v>
      </c>
      <c r="GWR37" s="990">
        <f t="shared" si="83"/>
        <v>0</v>
      </c>
      <c r="GWS37" s="990">
        <f t="shared" si="83"/>
        <v>0</v>
      </c>
      <c r="GWT37" s="990">
        <f t="shared" si="83"/>
        <v>0</v>
      </c>
      <c r="GWU37" s="990">
        <f t="shared" si="83"/>
        <v>0</v>
      </c>
      <c r="GWV37" s="990">
        <f t="shared" si="83"/>
        <v>0</v>
      </c>
      <c r="GWW37" s="990">
        <f t="shared" si="83"/>
        <v>0</v>
      </c>
      <c r="GWX37" s="990">
        <f t="shared" si="83"/>
        <v>0</v>
      </c>
      <c r="GWY37" s="990">
        <f t="shared" si="83"/>
        <v>0</v>
      </c>
      <c r="GWZ37" s="990">
        <f t="shared" si="83"/>
        <v>0</v>
      </c>
      <c r="GXA37" s="990">
        <f t="shared" si="83"/>
        <v>0</v>
      </c>
      <c r="GXB37" s="990">
        <f t="shared" si="83"/>
        <v>0</v>
      </c>
      <c r="GXC37" s="990">
        <f t="shared" si="83"/>
        <v>0</v>
      </c>
      <c r="GXD37" s="990">
        <f t="shared" si="83"/>
        <v>0</v>
      </c>
      <c r="GXE37" s="990">
        <f t="shared" si="83"/>
        <v>0</v>
      </c>
      <c r="GXF37" s="990">
        <f t="shared" si="83"/>
        <v>0</v>
      </c>
      <c r="GXG37" s="990">
        <f t="shared" si="83"/>
        <v>0</v>
      </c>
      <c r="GXH37" s="990">
        <f t="shared" si="83"/>
        <v>0</v>
      </c>
      <c r="GXI37" s="990">
        <f t="shared" si="83"/>
        <v>0</v>
      </c>
      <c r="GXJ37" s="990">
        <f t="shared" si="83"/>
        <v>0</v>
      </c>
      <c r="GXK37" s="990">
        <f t="shared" si="83"/>
        <v>0</v>
      </c>
      <c r="GXL37" s="990">
        <f t="shared" si="83"/>
        <v>0</v>
      </c>
      <c r="GXM37" s="990">
        <f t="shared" si="83"/>
        <v>0</v>
      </c>
      <c r="GXN37" s="990">
        <f t="shared" si="83"/>
        <v>0</v>
      </c>
      <c r="GXO37" s="990">
        <f t="shared" si="83"/>
        <v>0</v>
      </c>
      <c r="GXP37" s="990">
        <f t="shared" si="83"/>
        <v>0</v>
      </c>
      <c r="GXQ37" s="990">
        <f t="shared" si="83"/>
        <v>0</v>
      </c>
      <c r="GXR37" s="990">
        <f t="shared" si="83"/>
        <v>0</v>
      </c>
      <c r="GXS37" s="990">
        <f t="shared" si="83"/>
        <v>0</v>
      </c>
      <c r="GXT37" s="990">
        <f t="shared" si="83"/>
        <v>0</v>
      </c>
      <c r="GXU37" s="990">
        <f t="shared" si="83"/>
        <v>0</v>
      </c>
      <c r="GXV37" s="990">
        <f t="shared" si="83"/>
        <v>0</v>
      </c>
      <c r="GXW37" s="990">
        <f t="shared" ref="GXW37:HAH37" si="84">SUM(GXW16:GXW32)-GXW33</f>
        <v>0</v>
      </c>
      <c r="GXX37" s="990">
        <f t="shared" si="84"/>
        <v>0</v>
      </c>
      <c r="GXY37" s="990">
        <f t="shared" si="84"/>
        <v>0</v>
      </c>
      <c r="GXZ37" s="990">
        <f t="shared" si="84"/>
        <v>0</v>
      </c>
      <c r="GYA37" s="990">
        <f t="shared" si="84"/>
        <v>0</v>
      </c>
      <c r="GYB37" s="990">
        <f t="shared" si="84"/>
        <v>0</v>
      </c>
      <c r="GYC37" s="990">
        <f t="shared" si="84"/>
        <v>0</v>
      </c>
      <c r="GYD37" s="990">
        <f t="shared" si="84"/>
        <v>0</v>
      </c>
      <c r="GYE37" s="990">
        <f t="shared" si="84"/>
        <v>0</v>
      </c>
      <c r="GYF37" s="990">
        <f t="shared" si="84"/>
        <v>0</v>
      </c>
      <c r="GYG37" s="990">
        <f t="shared" si="84"/>
        <v>0</v>
      </c>
      <c r="GYH37" s="990">
        <f t="shared" si="84"/>
        <v>0</v>
      </c>
      <c r="GYI37" s="990">
        <f t="shared" si="84"/>
        <v>0</v>
      </c>
      <c r="GYJ37" s="990">
        <f t="shared" si="84"/>
        <v>0</v>
      </c>
      <c r="GYK37" s="990">
        <f t="shared" si="84"/>
        <v>0</v>
      </c>
      <c r="GYL37" s="990">
        <f t="shared" si="84"/>
        <v>0</v>
      </c>
      <c r="GYM37" s="990">
        <f t="shared" si="84"/>
        <v>0</v>
      </c>
      <c r="GYN37" s="990">
        <f t="shared" si="84"/>
        <v>0</v>
      </c>
      <c r="GYO37" s="990">
        <f t="shared" si="84"/>
        <v>0</v>
      </c>
      <c r="GYP37" s="990">
        <f t="shared" si="84"/>
        <v>0</v>
      </c>
      <c r="GYQ37" s="990">
        <f t="shared" si="84"/>
        <v>0</v>
      </c>
      <c r="GYR37" s="990">
        <f t="shared" si="84"/>
        <v>0</v>
      </c>
      <c r="GYS37" s="990">
        <f t="shared" si="84"/>
        <v>0</v>
      </c>
      <c r="GYT37" s="990">
        <f t="shared" si="84"/>
        <v>0</v>
      </c>
      <c r="GYU37" s="990">
        <f t="shared" si="84"/>
        <v>0</v>
      </c>
      <c r="GYV37" s="990">
        <f t="shared" si="84"/>
        <v>0</v>
      </c>
      <c r="GYW37" s="990">
        <f t="shared" si="84"/>
        <v>0</v>
      </c>
      <c r="GYX37" s="990">
        <f t="shared" si="84"/>
        <v>0</v>
      </c>
      <c r="GYY37" s="990">
        <f t="shared" si="84"/>
        <v>0</v>
      </c>
      <c r="GYZ37" s="990">
        <f t="shared" si="84"/>
        <v>0</v>
      </c>
      <c r="GZA37" s="990">
        <f t="shared" si="84"/>
        <v>0</v>
      </c>
      <c r="GZB37" s="990">
        <f t="shared" si="84"/>
        <v>0</v>
      </c>
      <c r="GZC37" s="990">
        <f t="shared" si="84"/>
        <v>0</v>
      </c>
      <c r="GZD37" s="990">
        <f t="shared" si="84"/>
        <v>0</v>
      </c>
      <c r="GZE37" s="990">
        <f t="shared" si="84"/>
        <v>0</v>
      </c>
      <c r="GZF37" s="990">
        <f t="shared" si="84"/>
        <v>0</v>
      </c>
      <c r="GZG37" s="990">
        <f t="shared" si="84"/>
        <v>0</v>
      </c>
      <c r="GZH37" s="990">
        <f t="shared" si="84"/>
        <v>0</v>
      </c>
      <c r="GZI37" s="990">
        <f t="shared" si="84"/>
        <v>0</v>
      </c>
      <c r="GZJ37" s="990">
        <f t="shared" si="84"/>
        <v>0</v>
      </c>
      <c r="GZK37" s="990">
        <f t="shared" si="84"/>
        <v>0</v>
      </c>
      <c r="GZL37" s="990">
        <f t="shared" si="84"/>
        <v>0</v>
      </c>
      <c r="GZM37" s="990">
        <f t="shared" si="84"/>
        <v>0</v>
      </c>
      <c r="GZN37" s="990">
        <f t="shared" si="84"/>
        <v>0</v>
      </c>
      <c r="GZO37" s="990">
        <f t="shared" si="84"/>
        <v>0</v>
      </c>
      <c r="GZP37" s="990">
        <f t="shared" si="84"/>
        <v>0</v>
      </c>
      <c r="GZQ37" s="990">
        <f t="shared" si="84"/>
        <v>0</v>
      </c>
      <c r="GZR37" s="990">
        <f t="shared" si="84"/>
        <v>0</v>
      </c>
      <c r="GZS37" s="990">
        <f t="shared" si="84"/>
        <v>0</v>
      </c>
      <c r="GZT37" s="990">
        <f t="shared" si="84"/>
        <v>0</v>
      </c>
      <c r="GZU37" s="990">
        <f t="shared" si="84"/>
        <v>0</v>
      </c>
      <c r="GZV37" s="990">
        <f t="shared" si="84"/>
        <v>0</v>
      </c>
      <c r="GZW37" s="990">
        <f t="shared" si="84"/>
        <v>0</v>
      </c>
      <c r="GZX37" s="990">
        <f t="shared" si="84"/>
        <v>0</v>
      </c>
      <c r="GZY37" s="990">
        <f t="shared" si="84"/>
        <v>0</v>
      </c>
      <c r="GZZ37" s="990">
        <f t="shared" si="84"/>
        <v>0</v>
      </c>
      <c r="HAA37" s="990">
        <f t="shared" si="84"/>
        <v>0</v>
      </c>
      <c r="HAB37" s="990">
        <f t="shared" si="84"/>
        <v>0</v>
      </c>
      <c r="HAC37" s="990">
        <f t="shared" si="84"/>
        <v>0</v>
      </c>
      <c r="HAD37" s="990">
        <f t="shared" si="84"/>
        <v>0</v>
      </c>
      <c r="HAE37" s="990">
        <f t="shared" si="84"/>
        <v>0</v>
      </c>
      <c r="HAF37" s="990">
        <f t="shared" si="84"/>
        <v>0</v>
      </c>
      <c r="HAG37" s="990">
        <f t="shared" si="84"/>
        <v>0</v>
      </c>
      <c r="HAH37" s="990">
        <f t="shared" si="84"/>
        <v>0</v>
      </c>
      <c r="HAI37" s="990">
        <f t="shared" ref="HAI37:HCT37" si="85">SUM(HAI16:HAI32)-HAI33</f>
        <v>0</v>
      </c>
      <c r="HAJ37" s="990">
        <f t="shared" si="85"/>
        <v>0</v>
      </c>
      <c r="HAK37" s="990">
        <f t="shared" si="85"/>
        <v>0</v>
      </c>
      <c r="HAL37" s="990">
        <f t="shared" si="85"/>
        <v>0</v>
      </c>
      <c r="HAM37" s="990">
        <f t="shared" si="85"/>
        <v>0</v>
      </c>
      <c r="HAN37" s="990">
        <f t="shared" si="85"/>
        <v>0</v>
      </c>
      <c r="HAO37" s="990">
        <f t="shared" si="85"/>
        <v>0</v>
      </c>
      <c r="HAP37" s="990">
        <f t="shared" si="85"/>
        <v>0</v>
      </c>
      <c r="HAQ37" s="990">
        <f t="shared" si="85"/>
        <v>0</v>
      </c>
      <c r="HAR37" s="990">
        <f t="shared" si="85"/>
        <v>0</v>
      </c>
      <c r="HAS37" s="990">
        <f t="shared" si="85"/>
        <v>0</v>
      </c>
      <c r="HAT37" s="990">
        <f t="shared" si="85"/>
        <v>0</v>
      </c>
      <c r="HAU37" s="990">
        <f t="shared" si="85"/>
        <v>0</v>
      </c>
      <c r="HAV37" s="990">
        <f t="shared" si="85"/>
        <v>0</v>
      </c>
      <c r="HAW37" s="990">
        <f t="shared" si="85"/>
        <v>0</v>
      </c>
      <c r="HAX37" s="990">
        <f t="shared" si="85"/>
        <v>0</v>
      </c>
      <c r="HAY37" s="990">
        <f t="shared" si="85"/>
        <v>0</v>
      </c>
      <c r="HAZ37" s="990">
        <f t="shared" si="85"/>
        <v>0</v>
      </c>
      <c r="HBA37" s="990">
        <f t="shared" si="85"/>
        <v>0</v>
      </c>
      <c r="HBB37" s="990">
        <f t="shared" si="85"/>
        <v>0</v>
      </c>
      <c r="HBC37" s="990">
        <f t="shared" si="85"/>
        <v>0</v>
      </c>
      <c r="HBD37" s="990">
        <f t="shared" si="85"/>
        <v>0</v>
      </c>
      <c r="HBE37" s="990">
        <f t="shared" si="85"/>
        <v>0</v>
      </c>
      <c r="HBF37" s="990">
        <f t="shared" si="85"/>
        <v>0</v>
      </c>
      <c r="HBG37" s="990">
        <f t="shared" si="85"/>
        <v>0</v>
      </c>
      <c r="HBH37" s="990">
        <f t="shared" si="85"/>
        <v>0</v>
      </c>
      <c r="HBI37" s="990">
        <f t="shared" si="85"/>
        <v>0</v>
      </c>
      <c r="HBJ37" s="990">
        <f t="shared" si="85"/>
        <v>0</v>
      </c>
      <c r="HBK37" s="990">
        <f t="shared" si="85"/>
        <v>0</v>
      </c>
      <c r="HBL37" s="990">
        <f t="shared" si="85"/>
        <v>0</v>
      </c>
      <c r="HBM37" s="990">
        <f t="shared" si="85"/>
        <v>0</v>
      </c>
      <c r="HBN37" s="990">
        <f t="shared" si="85"/>
        <v>0</v>
      </c>
      <c r="HBO37" s="990">
        <f t="shared" si="85"/>
        <v>0</v>
      </c>
      <c r="HBP37" s="990">
        <f t="shared" si="85"/>
        <v>0</v>
      </c>
      <c r="HBQ37" s="990">
        <f t="shared" si="85"/>
        <v>0</v>
      </c>
      <c r="HBR37" s="990">
        <f t="shared" si="85"/>
        <v>0</v>
      </c>
      <c r="HBS37" s="990">
        <f t="shared" si="85"/>
        <v>0</v>
      </c>
      <c r="HBT37" s="990">
        <f t="shared" si="85"/>
        <v>0</v>
      </c>
      <c r="HBU37" s="990">
        <f t="shared" si="85"/>
        <v>0</v>
      </c>
      <c r="HBV37" s="990">
        <f t="shared" si="85"/>
        <v>0</v>
      </c>
      <c r="HBW37" s="990">
        <f t="shared" si="85"/>
        <v>0</v>
      </c>
      <c r="HBX37" s="990">
        <f t="shared" si="85"/>
        <v>0</v>
      </c>
      <c r="HBY37" s="990">
        <f t="shared" si="85"/>
        <v>0</v>
      </c>
      <c r="HBZ37" s="990">
        <f t="shared" si="85"/>
        <v>0</v>
      </c>
      <c r="HCA37" s="990">
        <f t="shared" si="85"/>
        <v>0</v>
      </c>
      <c r="HCB37" s="990">
        <f t="shared" si="85"/>
        <v>0</v>
      </c>
      <c r="HCC37" s="990">
        <f t="shared" si="85"/>
        <v>0</v>
      </c>
      <c r="HCD37" s="990">
        <f t="shared" si="85"/>
        <v>0</v>
      </c>
      <c r="HCE37" s="990">
        <f t="shared" si="85"/>
        <v>0</v>
      </c>
      <c r="HCF37" s="990">
        <f t="shared" si="85"/>
        <v>0</v>
      </c>
      <c r="HCG37" s="990">
        <f t="shared" si="85"/>
        <v>0</v>
      </c>
      <c r="HCH37" s="990">
        <f t="shared" si="85"/>
        <v>0</v>
      </c>
      <c r="HCI37" s="990">
        <f t="shared" si="85"/>
        <v>0</v>
      </c>
      <c r="HCJ37" s="990">
        <f t="shared" si="85"/>
        <v>0</v>
      </c>
      <c r="HCK37" s="990">
        <f t="shared" si="85"/>
        <v>0</v>
      </c>
      <c r="HCL37" s="990">
        <f t="shared" si="85"/>
        <v>0</v>
      </c>
      <c r="HCM37" s="990">
        <f t="shared" si="85"/>
        <v>0</v>
      </c>
      <c r="HCN37" s="990">
        <f t="shared" si="85"/>
        <v>0</v>
      </c>
      <c r="HCO37" s="990">
        <f t="shared" si="85"/>
        <v>0</v>
      </c>
      <c r="HCP37" s="990">
        <f t="shared" si="85"/>
        <v>0</v>
      </c>
      <c r="HCQ37" s="990">
        <f t="shared" si="85"/>
        <v>0</v>
      </c>
      <c r="HCR37" s="990">
        <f t="shared" si="85"/>
        <v>0</v>
      </c>
      <c r="HCS37" s="990">
        <f t="shared" si="85"/>
        <v>0</v>
      </c>
      <c r="HCT37" s="990">
        <f t="shared" si="85"/>
        <v>0</v>
      </c>
      <c r="HCU37" s="990">
        <f t="shared" ref="HCU37:HFF37" si="86">SUM(HCU16:HCU32)-HCU33</f>
        <v>0</v>
      </c>
      <c r="HCV37" s="990">
        <f t="shared" si="86"/>
        <v>0</v>
      </c>
      <c r="HCW37" s="990">
        <f t="shared" si="86"/>
        <v>0</v>
      </c>
      <c r="HCX37" s="990">
        <f t="shared" si="86"/>
        <v>0</v>
      </c>
      <c r="HCY37" s="990">
        <f t="shared" si="86"/>
        <v>0</v>
      </c>
      <c r="HCZ37" s="990">
        <f t="shared" si="86"/>
        <v>0</v>
      </c>
      <c r="HDA37" s="990">
        <f t="shared" si="86"/>
        <v>0</v>
      </c>
      <c r="HDB37" s="990">
        <f t="shared" si="86"/>
        <v>0</v>
      </c>
      <c r="HDC37" s="990">
        <f t="shared" si="86"/>
        <v>0</v>
      </c>
      <c r="HDD37" s="990">
        <f t="shared" si="86"/>
        <v>0</v>
      </c>
      <c r="HDE37" s="990">
        <f t="shared" si="86"/>
        <v>0</v>
      </c>
      <c r="HDF37" s="990">
        <f t="shared" si="86"/>
        <v>0</v>
      </c>
      <c r="HDG37" s="990">
        <f t="shared" si="86"/>
        <v>0</v>
      </c>
      <c r="HDH37" s="990">
        <f t="shared" si="86"/>
        <v>0</v>
      </c>
      <c r="HDI37" s="990">
        <f t="shared" si="86"/>
        <v>0</v>
      </c>
      <c r="HDJ37" s="990">
        <f t="shared" si="86"/>
        <v>0</v>
      </c>
      <c r="HDK37" s="990">
        <f t="shared" si="86"/>
        <v>0</v>
      </c>
      <c r="HDL37" s="990">
        <f t="shared" si="86"/>
        <v>0</v>
      </c>
      <c r="HDM37" s="990">
        <f t="shared" si="86"/>
        <v>0</v>
      </c>
      <c r="HDN37" s="990">
        <f t="shared" si="86"/>
        <v>0</v>
      </c>
      <c r="HDO37" s="990">
        <f t="shared" si="86"/>
        <v>0</v>
      </c>
      <c r="HDP37" s="990">
        <f t="shared" si="86"/>
        <v>0</v>
      </c>
      <c r="HDQ37" s="990">
        <f t="shared" si="86"/>
        <v>0</v>
      </c>
      <c r="HDR37" s="990">
        <f t="shared" si="86"/>
        <v>0</v>
      </c>
      <c r="HDS37" s="990">
        <f t="shared" si="86"/>
        <v>0</v>
      </c>
      <c r="HDT37" s="990">
        <f t="shared" si="86"/>
        <v>0</v>
      </c>
      <c r="HDU37" s="990">
        <f t="shared" si="86"/>
        <v>0</v>
      </c>
      <c r="HDV37" s="990">
        <f t="shared" si="86"/>
        <v>0</v>
      </c>
      <c r="HDW37" s="990">
        <f t="shared" si="86"/>
        <v>0</v>
      </c>
      <c r="HDX37" s="990">
        <f t="shared" si="86"/>
        <v>0</v>
      </c>
      <c r="HDY37" s="990">
        <f t="shared" si="86"/>
        <v>0</v>
      </c>
      <c r="HDZ37" s="990">
        <f t="shared" si="86"/>
        <v>0</v>
      </c>
      <c r="HEA37" s="990">
        <f t="shared" si="86"/>
        <v>0</v>
      </c>
      <c r="HEB37" s="990">
        <f t="shared" si="86"/>
        <v>0</v>
      </c>
      <c r="HEC37" s="990">
        <f t="shared" si="86"/>
        <v>0</v>
      </c>
      <c r="HED37" s="990">
        <f t="shared" si="86"/>
        <v>0</v>
      </c>
      <c r="HEE37" s="990">
        <f t="shared" si="86"/>
        <v>0</v>
      </c>
      <c r="HEF37" s="990">
        <f t="shared" si="86"/>
        <v>0</v>
      </c>
      <c r="HEG37" s="990">
        <f t="shared" si="86"/>
        <v>0</v>
      </c>
      <c r="HEH37" s="990">
        <f t="shared" si="86"/>
        <v>0</v>
      </c>
      <c r="HEI37" s="990">
        <f t="shared" si="86"/>
        <v>0</v>
      </c>
      <c r="HEJ37" s="990">
        <f t="shared" si="86"/>
        <v>0</v>
      </c>
      <c r="HEK37" s="990">
        <f t="shared" si="86"/>
        <v>0</v>
      </c>
      <c r="HEL37" s="990">
        <f t="shared" si="86"/>
        <v>0</v>
      </c>
      <c r="HEM37" s="990">
        <f t="shared" si="86"/>
        <v>0</v>
      </c>
      <c r="HEN37" s="990">
        <f t="shared" si="86"/>
        <v>0</v>
      </c>
      <c r="HEO37" s="990">
        <f t="shared" si="86"/>
        <v>0</v>
      </c>
      <c r="HEP37" s="990">
        <f t="shared" si="86"/>
        <v>0</v>
      </c>
      <c r="HEQ37" s="990">
        <f t="shared" si="86"/>
        <v>0</v>
      </c>
      <c r="HER37" s="990">
        <f t="shared" si="86"/>
        <v>0</v>
      </c>
      <c r="HES37" s="990">
        <f t="shared" si="86"/>
        <v>0</v>
      </c>
      <c r="HET37" s="990">
        <f t="shared" si="86"/>
        <v>0</v>
      </c>
      <c r="HEU37" s="990">
        <f t="shared" si="86"/>
        <v>0</v>
      </c>
      <c r="HEV37" s="990">
        <f t="shared" si="86"/>
        <v>0</v>
      </c>
      <c r="HEW37" s="990">
        <f t="shared" si="86"/>
        <v>0</v>
      </c>
      <c r="HEX37" s="990">
        <f t="shared" si="86"/>
        <v>0</v>
      </c>
      <c r="HEY37" s="990">
        <f t="shared" si="86"/>
        <v>0</v>
      </c>
      <c r="HEZ37" s="990">
        <f t="shared" si="86"/>
        <v>0</v>
      </c>
      <c r="HFA37" s="990">
        <f t="shared" si="86"/>
        <v>0</v>
      </c>
      <c r="HFB37" s="990">
        <f t="shared" si="86"/>
        <v>0</v>
      </c>
      <c r="HFC37" s="990">
        <f t="shared" si="86"/>
        <v>0</v>
      </c>
      <c r="HFD37" s="990">
        <f t="shared" si="86"/>
        <v>0</v>
      </c>
      <c r="HFE37" s="990">
        <f t="shared" si="86"/>
        <v>0</v>
      </c>
      <c r="HFF37" s="990">
        <f t="shared" si="86"/>
        <v>0</v>
      </c>
      <c r="HFG37" s="990">
        <f t="shared" ref="HFG37:HHR37" si="87">SUM(HFG16:HFG32)-HFG33</f>
        <v>0</v>
      </c>
      <c r="HFH37" s="990">
        <f t="shared" si="87"/>
        <v>0</v>
      </c>
      <c r="HFI37" s="990">
        <f t="shared" si="87"/>
        <v>0</v>
      </c>
      <c r="HFJ37" s="990">
        <f t="shared" si="87"/>
        <v>0</v>
      </c>
      <c r="HFK37" s="990">
        <f t="shared" si="87"/>
        <v>0</v>
      </c>
      <c r="HFL37" s="990">
        <f t="shared" si="87"/>
        <v>0</v>
      </c>
      <c r="HFM37" s="990">
        <f t="shared" si="87"/>
        <v>0</v>
      </c>
      <c r="HFN37" s="990">
        <f t="shared" si="87"/>
        <v>0</v>
      </c>
      <c r="HFO37" s="990">
        <f t="shared" si="87"/>
        <v>0</v>
      </c>
      <c r="HFP37" s="990">
        <f t="shared" si="87"/>
        <v>0</v>
      </c>
      <c r="HFQ37" s="990">
        <f t="shared" si="87"/>
        <v>0</v>
      </c>
      <c r="HFR37" s="990">
        <f t="shared" si="87"/>
        <v>0</v>
      </c>
      <c r="HFS37" s="990">
        <f t="shared" si="87"/>
        <v>0</v>
      </c>
      <c r="HFT37" s="990">
        <f t="shared" si="87"/>
        <v>0</v>
      </c>
      <c r="HFU37" s="990">
        <f t="shared" si="87"/>
        <v>0</v>
      </c>
      <c r="HFV37" s="990">
        <f t="shared" si="87"/>
        <v>0</v>
      </c>
      <c r="HFW37" s="990">
        <f t="shared" si="87"/>
        <v>0</v>
      </c>
      <c r="HFX37" s="990">
        <f t="shared" si="87"/>
        <v>0</v>
      </c>
      <c r="HFY37" s="990">
        <f t="shared" si="87"/>
        <v>0</v>
      </c>
      <c r="HFZ37" s="990">
        <f t="shared" si="87"/>
        <v>0</v>
      </c>
      <c r="HGA37" s="990">
        <f t="shared" si="87"/>
        <v>0</v>
      </c>
      <c r="HGB37" s="990">
        <f t="shared" si="87"/>
        <v>0</v>
      </c>
      <c r="HGC37" s="990">
        <f t="shared" si="87"/>
        <v>0</v>
      </c>
      <c r="HGD37" s="990">
        <f t="shared" si="87"/>
        <v>0</v>
      </c>
      <c r="HGE37" s="990">
        <f t="shared" si="87"/>
        <v>0</v>
      </c>
      <c r="HGF37" s="990">
        <f t="shared" si="87"/>
        <v>0</v>
      </c>
      <c r="HGG37" s="990">
        <f t="shared" si="87"/>
        <v>0</v>
      </c>
      <c r="HGH37" s="990">
        <f t="shared" si="87"/>
        <v>0</v>
      </c>
      <c r="HGI37" s="990">
        <f t="shared" si="87"/>
        <v>0</v>
      </c>
      <c r="HGJ37" s="990">
        <f t="shared" si="87"/>
        <v>0</v>
      </c>
      <c r="HGK37" s="990">
        <f t="shared" si="87"/>
        <v>0</v>
      </c>
      <c r="HGL37" s="990">
        <f t="shared" si="87"/>
        <v>0</v>
      </c>
      <c r="HGM37" s="990">
        <f t="shared" si="87"/>
        <v>0</v>
      </c>
      <c r="HGN37" s="990">
        <f t="shared" si="87"/>
        <v>0</v>
      </c>
      <c r="HGO37" s="990">
        <f t="shared" si="87"/>
        <v>0</v>
      </c>
      <c r="HGP37" s="990">
        <f t="shared" si="87"/>
        <v>0</v>
      </c>
      <c r="HGQ37" s="990">
        <f t="shared" si="87"/>
        <v>0</v>
      </c>
      <c r="HGR37" s="990">
        <f t="shared" si="87"/>
        <v>0</v>
      </c>
      <c r="HGS37" s="990">
        <f t="shared" si="87"/>
        <v>0</v>
      </c>
      <c r="HGT37" s="990">
        <f t="shared" si="87"/>
        <v>0</v>
      </c>
      <c r="HGU37" s="990">
        <f t="shared" si="87"/>
        <v>0</v>
      </c>
      <c r="HGV37" s="990">
        <f t="shared" si="87"/>
        <v>0</v>
      </c>
      <c r="HGW37" s="990">
        <f t="shared" si="87"/>
        <v>0</v>
      </c>
      <c r="HGX37" s="990">
        <f t="shared" si="87"/>
        <v>0</v>
      </c>
      <c r="HGY37" s="990">
        <f t="shared" si="87"/>
        <v>0</v>
      </c>
      <c r="HGZ37" s="990">
        <f t="shared" si="87"/>
        <v>0</v>
      </c>
      <c r="HHA37" s="990">
        <f t="shared" si="87"/>
        <v>0</v>
      </c>
      <c r="HHB37" s="990">
        <f t="shared" si="87"/>
        <v>0</v>
      </c>
      <c r="HHC37" s="990">
        <f t="shared" si="87"/>
        <v>0</v>
      </c>
      <c r="HHD37" s="990">
        <f t="shared" si="87"/>
        <v>0</v>
      </c>
      <c r="HHE37" s="990">
        <f t="shared" si="87"/>
        <v>0</v>
      </c>
      <c r="HHF37" s="990">
        <f t="shared" si="87"/>
        <v>0</v>
      </c>
      <c r="HHG37" s="990">
        <f t="shared" si="87"/>
        <v>0</v>
      </c>
      <c r="HHH37" s="990">
        <f t="shared" si="87"/>
        <v>0</v>
      </c>
      <c r="HHI37" s="990">
        <f t="shared" si="87"/>
        <v>0</v>
      </c>
      <c r="HHJ37" s="990">
        <f t="shared" si="87"/>
        <v>0</v>
      </c>
      <c r="HHK37" s="990">
        <f t="shared" si="87"/>
        <v>0</v>
      </c>
      <c r="HHL37" s="990">
        <f t="shared" si="87"/>
        <v>0</v>
      </c>
      <c r="HHM37" s="990">
        <f t="shared" si="87"/>
        <v>0</v>
      </c>
      <c r="HHN37" s="990">
        <f t="shared" si="87"/>
        <v>0</v>
      </c>
      <c r="HHO37" s="990">
        <f t="shared" si="87"/>
        <v>0</v>
      </c>
      <c r="HHP37" s="990">
        <f t="shared" si="87"/>
        <v>0</v>
      </c>
      <c r="HHQ37" s="990">
        <f t="shared" si="87"/>
        <v>0</v>
      </c>
      <c r="HHR37" s="990">
        <f t="shared" si="87"/>
        <v>0</v>
      </c>
      <c r="HHS37" s="990">
        <f t="shared" ref="HHS37:HKD37" si="88">SUM(HHS16:HHS32)-HHS33</f>
        <v>0</v>
      </c>
      <c r="HHT37" s="990">
        <f t="shared" si="88"/>
        <v>0</v>
      </c>
      <c r="HHU37" s="990">
        <f t="shared" si="88"/>
        <v>0</v>
      </c>
      <c r="HHV37" s="990">
        <f t="shared" si="88"/>
        <v>0</v>
      </c>
      <c r="HHW37" s="990">
        <f t="shared" si="88"/>
        <v>0</v>
      </c>
      <c r="HHX37" s="990">
        <f t="shared" si="88"/>
        <v>0</v>
      </c>
      <c r="HHY37" s="990">
        <f t="shared" si="88"/>
        <v>0</v>
      </c>
      <c r="HHZ37" s="990">
        <f t="shared" si="88"/>
        <v>0</v>
      </c>
      <c r="HIA37" s="990">
        <f t="shared" si="88"/>
        <v>0</v>
      </c>
      <c r="HIB37" s="990">
        <f t="shared" si="88"/>
        <v>0</v>
      </c>
      <c r="HIC37" s="990">
        <f t="shared" si="88"/>
        <v>0</v>
      </c>
      <c r="HID37" s="990">
        <f t="shared" si="88"/>
        <v>0</v>
      </c>
      <c r="HIE37" s="990">
        <f t="shared" si="88"/>
        <v>0</v>
      </c>
      <c r="HIF37" s="990">
        <f t="shared" si="88"/>
        <v>0</v>
      </c>
      <c r="HIG37" s="990">
        <f t="shared" si="88"/>
        <v>0</v>
      </c>
      <c r="HIH37" s="990">
        <f t="shared" si="88"/>
        <v>0</v>
      </c>
      <c r="HII37" s="990">
        <f t="shared" si="88"/>
        <v>0</v>
      </c>
      <c r="HIJ37" s="990">
        <f t="shared" si="88"/>
        <v>0</v>
      </c>
      <c r="HIK37" s="990">
        <f t="shared" si="88"/>
        <v>0</v>
      </c>
      <c r="HIL37" s="990">
        <f t="shared" si="88"/>
        <v>0</v>
      </c>
      <c r="HIM37" s="990">
        <f t="shared" si="88"/>
        <v>0</v>
      </c>
      <c r="HIN37" s="990">
        <f t="shared" si="88"/>
        <v>0</v>
      </c>
      <c r="HIO37" s="990">
        <f t="shared" si="88"/>
        <v>0</v>
      </c>
      <c r="HIP37" s="990">
        <f t="shared" si="88"/>
        <v>0</v>
      </c>
      <c r="HIQ37" s="990">
        <f t="shared" si="88"/>
        <v>0</v>
      </c>
      <c r="HIR37" s="990">
        <f t="shared" si="88"/>
        <v>0</v>
      </c>
      <c r="HIS37" s="990">
        <f t="shared" si="88"/>
        <v>0</v>
      </c>
      <c r="HIT37" s="990">
        <f t="shared" si="88"/>
        <v>0</v>
      </c>
      <c r="HIU37" s="990">
        <f t="shared" si="88"/>
        <v>0</v>
      </c>
      <c r="HIV37" s="990">
        <f t="shared" si="88"/>
        <v>0</v>
      </c>
      <c r="HIW37" s="990">
        <f t="shared" si="88"/>
        <v>0</v>
      </c>
      <c r="HIX37" s="990">
        <f t="shared" si="88"/>
        <v>0</v>
      </c>
      <c r="HIY37" s="990">
        <f t="shared" si="88"/>
        <v>0</v>
      </c>
      <c r="HIZ37" s="990">
        <f t="shared" si="88"/>
        <v>0</v>
      </c>
      <c r="HJA37" s="990">
        <f t="shared" si="88"/>
        <v>0</v>
      </c>
      <c r="HJB37" s="990">
        <f t="shared" si="88"/>
        <v>0</v>
      </c>
      <c r="HJC37" s="990">
        <f t="shared" si="88"/>
        <v>0</v>
      </c>
      <c r="HJD37" s="990">
        <f t="shared" si="88"/>
        <v>0</v>
      </c>
      <c r="HJE37" s="990">
        <f t="shared" si="88"/>
        <v>0</v>
      </c>
      <c r="HJF37" s="990">
        <f t="shared" si="88"/>
        <v>0</v>
      </c>
      <c r="HJG37" s="990">
        <f t="shared" si="88"/>
        <v>0</v>
      </c>
      <c r="HJH37" s="990">
        <f t="shared" si="88"/>
        <v>0</v>
      </c>
      <c r="HJI37" s="990">
        <f t="shared" si="88"/>
        <v>0</v>
      </c>
      <c r="HJJ37" s="990">
        <f t="shared" si="88"/>
        <v>0</v>
      </c>
      <c r="HJK37" s="990">
        <f t="shared" si="88"/>
        <v>0</v>
      </c>
      <c r="HJL37" s="990">
        <f t="shared" si="88"/>
        <v>0</v>
      </c>
      <c r="HJM37" s="990">
        <f t="shared" si="88"/>
        <v>0</v>
      </c>
      <c r="HJN37" s="990">
        <f t="shared" si="88"/>
        <v>0</v>
      </c>
      <c r="HJO37" s="990">
        <f t="shared" si="88"/>
        <v>0</v>
      </c>
      <c r="HJP37" s="990">
        <f t="shared" si="88"/>
        <v>0</v>
      </c>
      <c r="HJQ37" s="990">
        <f t="shared" si="88"/>
        <v>0</v>
      </c>
      <c r="HJR37" s="990">
        <f t="shared" si="88"/>
        <v>0</v>
      </c>
      <c r="HJS37" s="990">
        <f t="shared" si="88"/>
        <v>0</v>
      </c>
      <c r="HJT37" s="990">
        <f t="shared" si="88"/>
        <v>0</v>
      </c>
      <c r="HJU37" s="990">
        <f t="shared" si="88"/>
        <v>0</v>
      </c>
      <c r="HJV37" s="990">
        <f t="shared" si="88"/>
        <v>0</v>
      </c>
      <c r="HJW37" s="990">
        <f t="shared" si="88"/>
        <v>0</v>
      </c>
      <c r="HJX37" s="990">
        <f t="shared" si="88"/>
        <v>0</v>
      </c>
      <c r="HJY37" s="990">
        <f t="shared" si="88"/>
        <v>0</v>
      </c>
      <c r="HJZ37" s="990">
        <f t="shared" si="88"/>
        <v>0</v>
      </c>
      <c r="HKA37" s="990">
        <f t="shared" si="88"/>
        <v>0</v>
      </c>
      <c r="HKB37" s="990">
        <f t="shared" si="88"/>
        <v>0</v>
      </c>
      <c r="HKC37" s="990">
        <f t="shared" si="88"/>
        <v>0</v>
      </c>
      <c r="HKD37" s="990">
        <f t="shared" si="88"/>
        <v>0</v>
      </c>
      <c r="HKE37" s="990">
        <f t="shared" ref="HKE37:HMP37" si="89">SUM(HKE16:HKE32)-HKE33</f>
        <v>0</v>
      </c>
      <c r="HKF37" s="990">
        <f t="shared" si="89"/>
        <v>0</v>
      </c>
      <c r="HKG37" s="990">
        <f t="shared" si="89"/>
        <v>0</v>
      </c>
      <c r="HKH37" s="990">
        <f t="shared" si="89"/>
        <v>0</v>
      </c>
      <c r="HKI37" s="990">
        <f t="shared" si="89"/>
        <v>0</v>
      </c>
      <c r="HKJ37" s="990">
        <f t="shared" si="89"/>
        <v>0</v>
      </c>
      <c r="HKK37" s="990">
        <f t="shared" si="89"/>
        <v>0</v>
      </c>
      <c r="HKL37" s="990">
        <f t="shared" si="89"/>
        <v>0</v>
      </c>
      <c r="HKM37" s="990">
        <f t="shared" si="89"/>
        <v>0</v>
      </c>
      <c r="HKN37" s="990">
        <f t="shared" si="89"/>
        <v>0</v>
      </c>
      <c r="HKO37" s="990">
        <f t="shared" si="89"/>
        <v>0</v>
      </c>
      <c r="HKP37" s="990">
        <f t="shared" si="89"/>
        <v>0</v>
      </c>
      <c r="HKQ37" s="990">
        <f t="shared" si="89"/>
        <v>0</v>
      </c>
      <c r="HKR37" s="990">
        <f t="shared" si="89"/>
        <v>0</v>
      </c>
      <c r="HKS37" s="990">
        <f t="shared" si="89"/>
        <v>0</v>
      </c>
      <c r="HKT37" s="990">
        <f t="shared" si="89"/>
        <v>0</v>
      </c>
      <c r="HKU37" s="990">
        <f t="shared" si="89"/>
        <v>0</v>
      </c>
      <c r="HKV37" s="990">
        <f t="shared" si="89"/>
        <v>0</v>
      </c>
      <c r="HKW37" s="990">
        <f t="shared" si="89"/>
        <v>0</v>
      </c>
      <c r="HKX37" s="990">
        <f t="shared" si="89"/>
        <v>0</v>
      </c>
      <c r="HKY37" s="990">
        <f t="shared" si="89"/>
        <v>0</v>
      </c>
      <c r="HKZ37" s="990">
        <f t="shared" si="89"/>
        <v>0</v>
      </c>
      <c r="HLA37" s="990">
        <f t="shared" si="89"/>
        <v>0</v>
      </c>
      <c r="HLB37" s="990">
        <f t="shared" si="89"/>
        <v>0</v>
      </c>
      <c r="HLC37" s="990">
        <f t="shared" si="89"/>
        <v>0</v>
      </c>
      <c r="HLD37" s="990">
        <f t="shared" si="89"/>
        <v>0</v>
      </c>
      <c r="HLE37" s="990">
        <f t="shared" si="89"/>
        <v>0</v>
      </c>
      <c r="HLF37" s="990">
        <f t="shared" si="89"/>
        <v>0</v>
      </c>
      <c r="HLG37" s="990">
        <f t="shared" si="89"/>
        <v>0</v>
      </c>
      <c r="HLH37" s="990">
        <f t="shared" si="89"/>
        <v>0</v>
      </c>
      <c r="HLI37" s="990">
        <f t="shared" si="89"/>
        <v>0</v>
      </c>
      <c r="HLJ37" s="990">
        <f t="shared" si="89"/>
        <v>0</v>
      </c>
      <c r="HLK37" s="990">
        <f t="shared" si="89"/>
        <v>0</v>
      </c>
      <c r="HLL37" s="990">
        <f t="shared" si="89"/>
        <v>0</v>
      </c>
      <c r="HLM37" s="990">
        <f t="shared" si="89"/>
        <v>0</v>
      </c>
      <c r="HLN37" s="990">
        <f t="shared" si="89"/>
        <v>0</v>
      </c>
      <c r="HLO37" s="990">
        <f t="shared" si="89"/>
        <v>0</v>
      </c>
      <c r="HLP37" s="990">
        <f t="shared" si="89"/>
        <v>0</v>
      </c>
      <c r="HLQ37" s="990">
        <f t="shared" si="89"/>
        <v>0</v>
      </c>
      <c r="HLR37" s="990">
        <f t="shared" si="89"/>
        <v>0</v>
      </c>
      <c r="HLS37" s="990">
        <f t="shared" si="89"/>
        <v>0</v>
      </c>
      <c r="HLT37" s="990">
        <f t="shared" si="89"/>
        <v>0</v>
      </c>
      <c r="HLU37" s="990">
        <f t="shared" si="89"/>
        <v>0</v>
      </c>
      <c r="HLV37" s="990">
        <f t="shared" si="89"/>
        <v>0</v>
      </c>
      <c r="HLW37" s="990">
        <f t="shared" si="89"/>
        <v>0</v>
      </c>
      <c r="HLX37" s="990">
        <f t="shared" si="89"/>
        <v>0</v>
      </c>
      <c r="HLY37" s="990">
        <f t="shared" si="89"/>
        <v>0</v>
      </c>
      <c r="HLZ37" s="990">
        <f t="shared" si="89"/>
        <v>0</v>
      </c>
      <c r="HMA37" s="990">
        <f t="shared" si="89"/>
        <v>0</v>
      </c>
      <c r="HMB37" s="990">
        <f t="shared" si="89"/>
        <v>0</v>
      </c>
      <c r="HMC37" s="990">
        <f t="shared" si="89"/>
        <v>0</v>
      </c>
      <c r="HMD37" s="990">
        <f t="shared" si="89"/>
        <v>0</v>
      </c>
      <c r="HME37" s="990">
        <f t="shared" si="89"/>
        <v>0</v>
      </c>
      <c r="HMF37" s="990">
        <f t="shared" si="89"/>
        <v>0</v>
      </c>
      <c r="HMG37" s="990">
        <f t="shared" si="89"/>
        <v>0</v>
      </c>
      <c r="HMH37" s="990">
        <f t="shared" si="89"/>
        <v>0</v>
      </c>
      <c r="HMI37" s="990">
        <f t="shared" si="89"/>
        <v>0</v>
      </c>
      <c r="HMJ37" s="990">
        <f t="shared" si="89"/>
        <v>0</v>
      </c>
      <c r="HMK37" s="990">
        <f t="shared" si="89"/>
        <v>0</v>
      </c>
      <c r="HML37" s="990">
        <f t="shared" si="89"/>
        <v>0</v>
      </c>
      <c r="HMM37" s="990">
        <f t="shared" si="89"/>
        <v>0</v>
      </c>
      <c r="HMN37" s="990">
        <f t="shared" si="89"/>
        <v>0</v>
      </c>
      <c r="HMO37" s="990">
        <f t="shared" si="89"/>
        <v>0</v>
      </c>
      <c r="HMP37" s="990">
        <f t="shared" si="89"/>
        <v>0</v>
      </c>
      <c r="HMQ37" s="990">
        <f t="shared" ref="HMQ37:HPB37" si="90">SUM(HMQ16:HMQ32)-HMQ33</f>
        <v>0</v>
      </c>
      <c r="HMR37" s="990">
        <f t="shared" si="90"/>
        <v>0</v>
      </c>
      <c r="HMS37" s="990">
        <f t="shared" si="90"/>
        <v>0</v>
      </c>
      <c r="HMT37" s="990">
        <f t="shared" si="90"/>
        <v>0</v>
      </c>
      <c r="HMU37" s="990">
        <f t="shared" si="90"/>
        <v>0</v>
      </c>
      <c r="HMV37" s="990">
        <f t="shared" si="90"/>
        <v>0</v>
      </c>
      <c r="HMW37" s="990">
        <f t="shared" si="90"/>
        <v>0</v>
      </c>
      <c r="HMX37" s="990">
        <f t="shared" si="90"/>
        <v>0</v>
      </c>
      <c r="HMY37" s="990">
        <f t="shared" si="90"/>
        <v>0</v>
      </c>
      <c r="HMZ37" s="990">
        <f t="shared" si="90"/>
        <v>0</v>
      </c>
      <c r="HNA37" s="990">
        <f t="shared" si="90"/>
        <v>0</v>
      </c>
      <c r="HNB37" s="990">
        <f t="shared" si="90"/>
        <v>0</v>
      </c>
      <c r="HNC37" s="990">
        <f t="shared" si="90"/>
        <v>0</v>
      </c>
      <c r="HND37" s="990">
        <f t="shared" si="90"/>
        <v>0</v>
      </c>
      <c r="HNE37" s="990">
        <f t="shared" si="90"/>
        <v>0</v>
      </c>
      <c r="HNF37" s="990">
        <f t="shared" si="90"/>
        <v>0</v>
      </c>
      <c r="HNG37" s="990">
        <f t="shared" si="90"/>
        <v>0</v>
      </c>
      <c r="HNH37" s="990">
        <f t="shared" si="90"/>
        <v>0</v>
      </c>
      <c r="HNI37" s="990">
        <f t="shared" si="90"/>
        <v>0</v>
      </c>
      <c r="HNJ37" s="990">
        <f t="shared" si="90"/>
        <v>0</v>
      </c>
      <c r="HNK37" s="990">
        <f t="shared" si="90"/>
        <v>0</v>
      </c>
      <c r="HNL37" s="990">
        <f t="shared" si="90"/>
        <v>0</v>
      </c>
      <c r="HNM37" s="990">
        <f t="shared" si="90"/>
        <v>0</v>
      </c>
      <c r="HNN37" s="990">
        <f t="shared" si="90"/>
        <v>0</v>
      </c>
      <c r="HNO37" s="990">
        <f t="shared" si="90"/>
        <v>0</v>
      </c>
      <c r="HNP37" s="990">
        <f t="shared" si="90"/>
        <v>0</v>
      </c>
      <c r="HNQ37" s="990">
        <f t="shared" si="90"/>
        <v>0</v>
      </c>
      <c r="HNR37" s="990">
        <f t="shared" si="90"/>
        <v>0</v>
      </c>
      <c r="HNS37" s="990">
        <f t="shared" si="90"/>
        <v>0</v>
      </c>
      <c r="HNT37" s="990">
        <f t="shared" si="90"/>
        <v>0</v>
      </c>
      <c r="HNU37" s="990">
        <f t="shared" si="90"/>
        <v>0</v>
      </c>
      <c r="HNV37" s="990">
        <f t="shared" si="90"/>
        <v>0</v>
      </c>
      <c r="HNW37" s="990">
        <f t="shared" si="90"/>
        <v>0</v>
      </c>
      <c r="HNX37" s="990">
        <f t="shared" si="90"/>
        <v>0</v>
      </c>
      <c r="HNY37" s="990">
        <f t="shared" si="90"/>
        <v>0</v>
      </c>
      <c r="HNZ37" s="990">
        <f t="shared" si="90"/>
        <v>0</v>
      </c>
      <c r="HOA37" s="990">
        <f t="shared" si="90"/>
        <v>0</v>
      </c>
      <c r="HOB37" s="990">
        <f t="shared" si="90"/>
        <v>0</v>
      </c>
      <c r="HOC37" s="990">
        <f t="shared" si="90"/>
        <v>0</v>
      </c>
      <c r="HOD37" s="990">
        <f t="shared" si="90"/>
        <v>0</v>
      </c>
      <c r="HOE37" s="990">
        <f t="shared" si="90"/>
        <v>0</v>
      </c>
      <c r="HOF37" s="990">
        <f t="shared" si="90"/>
        <v>0</v>
      </c>
      <c r="HOG37" s="990">
        <f t="shared" si="90"/>
        <v>0</v>
      </c>
      <c r="HOH37" s="990">
        <f t="shared" si="90"/>
        <v>0</v>
      </c>
      <c r="HOI37" s="990">
        <f t="shared" si="90"/>
        <v>0</v>
      </c>
      <c r="HOJ37" s="990">
        <f t="shared" si="90"/>
        <v>0</v>
      </c>
      <c r="HOK37" s="990">
        <f t="shared" si="90"/>
        <v>0</v>
      </c>
      <c r="HOL37" s="990">
        <f t="shared" si="90"/>
        <v>0</v>
      </c>
      <c r="HOM37" s="990">
        <f t="shared" si="90"/>
        <v>0</v>
      </c>
      <c r="HON37" s="990">
        <f t="shared" si="90"/>
        <v>0</v>
      </c>
      <c r="HOO37" s="990">
        <f t="shared" si="90"/>
        <v>0</v>
      </c>
      <c r="HOP37" s="990">
        <f t="shared" si="90"/>
        <v>0</v>
      </c>
      <c r="HOQ37" s="990">
        <f t="shared" si="90"/>
        <v>0</v>
      </c>
      <c r="HOR37" s="990">
        <f t="shared" si="90"/>
        <v>0</v>
      </c>
      <c r="HOS37" s="990">
        <f t="shared" si="90"/>
        <v>0</v>
      </c>
      <c r="HOT37" s="990">
        <f t="shared" si="90"/>
        <v>0</v>
      </c>
      <c r="HOU37" s="990">
        <f t="shared" si="90"/>
        <v>0</v>
      </c>
      <c r="HOV37" s="990">
        <f t="shared" si="90"/>
        <v>0</v>
      </c>
      <c r="HOW37" s="990">
        <f t="shared" si="90"/>
        <v>0</v>
      </c>
      <c r="HOX37" s="990">
        <f t="shared" si="90"/>
        <v>0</v>
      </c>
      <c r="HOY37" s="990">
        <f t="shared" si="90"/>
        <v>0</v>
      </c>
      <c r="HOZ37" s="990">
        <f t="shared" si="90"/>
        <v>0</v>
      </c>
      <c r="HPA37" s="990">
        <f t="shared" si="90"/>
        <v>0</v>
      </c>
      <c r="HPB37" s="990">
        <f t="shared" si="90"/>
        <v>0</v>
      </c>
      <c r="HPC37" s="990">
        <f t="shared" ref="HPC37:HRN37" si="91">SUM(HPC16:HPC32)-HPC33</f>
        <v>0</v>
      </c>
      <c r="HPD37" s="990">
        <f t="shared" si="91"/>
        <v>0</v>
      </c>
      <c r="HPE37" s="990">
        <f t="shared" si="91"/>
        <v>0</v>
      </c>
      <c r="HPF37" s="990">
        <f t="shared" si="91"/>
        <v>0</v>
      </c>
      <c r="HPG37" s="990">
        <f t="shared" si="91"/>
        <v>0</v>
      </c>
      <c r="HPH37" s="990">
        <f t="shared" si="91"/>
        <v>0</v>
      </c>
      <c r="HPI37" s="990">
        <f t="shared" si="91"/>
        <v>0</v>
      </c>
      <c r="HPJ37" s="990">
        <f t="shared" si="91"/>
        <v>0</v>
      </c>
      <c r="HPK37" s="990">
        <f t="shared" si="91"/>
        <v>0</v>
      </c>
      <c r="HPL37" s="990">
        <f t="shared" si="91"/>
        <v>0</v>
      </c>
      <c r="HPM37" s="990">
        <f t="shared" si="91"/>
        <v>0</v>
      </c>
      <c r="HPN37" s="990">
        <f t="shared" si="91"/>
        <v>0</v>
      </c>
      <c r="HPO37" s="990">
        <f t="shared" si="91"/>
        <v>0</v>
      </c>
      <c r="HPP37" s="990">
        <f t="shared" si="91"/>
        <v>0</v>
      </c>
      <c r="HPQ37" s="990">
        <f t="shared" si="91"/>
        <v>0</v>
      </c>
      <c r="HPR37" s="990">
        <f t="shared" si="91"/>
        <v>0</v>
      </c>
      <c r="HPS37" s="990">
        <f t="shared" si="91"/>
        <v>0</v>
      </c>
      <c r="HPT37" s="990">
        <f t="shared" si="91"/>
        <v>0</v>
      </c>
      <c r="HPU37" s="990">
        <f t="shared" si="91"/>
        <v>0</v>
      </c>
      <c r="HPV37" s="990">
        <f t="shared" si="91"/>
        <v>0</v>
      </c>
      <c r="HPW37" s="990">
        <f t="shared" si="91"/>
        <v>0</v>
      </c>
      <c r="HPX37" s="990">
        <f t="shared" si="91"/>
        <v>0</v>
      </c>
      <c r="HPY37" s="990">
        <f t="shared" si="91"/>
        <v>0</v>
      </c>
      <c r="HPZ37" s="990">
        <f t="shared" si="91"/>
        <v>0</v>
      </c>
      <c r="HQA37" s="990">
        <f t="shared" si="91"/>
        <v>0</v>
      </c>
      <c r="HQB37" s="990">
        <f t="shared" si="91"/>
        <v>0</v>
      </c>
      <c r="HQC37" s="990">
        <f t="shared" si="91"/>
        <v>0</v>
      </c>
      <c r="HQD37" s="990">
        <f t="shared" si="91"/>
        <v>0</v>
      </c>
      <c r="HQE37" s="990">
        <f t="shared" si="91"/>
        <v>0</v>
      </c>
      <c r="HQF37" s="990">
        <f t="shared" si="91"/>
        <v>0</v>
      </c>
      <c r="HQG37" s="990">
        <f t="shared" si="91"/>
        <v>0</v>
      </c>
      <c r="HQH37" s="990">
        <f t="shared" si="91"/>
        <v>0</v>
      </c>
      <c r="HQI37" s="990">
        <f t="shared" si="91"/>
        <v>0</v>
      </c>
      <c r="HQJ37" s="990">
        <f t="shared" si="91"/>
        <v>0</v>
      </c>
      <c r="HQK37" s="990">
        <f t="shared" si="91"/>
        <v>0</v>
      </c>
      <c r="HQL37" s="990">
        <f t="shared" si="91"/>
        <v>0</v>
      </c>
      <c r="HQM37" s="990">
        <f t="shared" si="91"/>
        <v>0</v>
      </c>
      <c r="HQN37" s="990">
        <f t="shared" si="91"/>
        <v>0</v>
      </c>
      <c r="HQO37" s="990">
        <f t="shared" si="91"/>
        <v>0</v>
      </c>
      <c r="HQP37" s="990">
        <f t="shared" si="91"/>
        <v>0</v>
      </c>
      <c r="HQQ37" s="990">
        <f t="shared" si="91"/>
        <v>0</v>
      </c>
      <c r="HQR37" s="990">
        <f t="shared" si="91"/>
        <v>0</v>
      </c>
      <c r="HQS37" s="990">
        <f t="shared" si="91"/>
        <v>0</v>
      </c>
      <c r="HQT37" s="990">
        <f t="shared" si="91"/>
        <v>0</v>
      </c>
      <c r="HQU37" s="990">
        <f t="shared" si="91"/>
        <v>0</v>
      </c>
      <c r="HQV37" s="990">
        <f t="shared" si="91"/>
        <v>0</v>
      </c>
      <c r="HQW37" s="990">
        <f t="shared" si="91"/>
        <v>0</v>
      </c>
      <c r="HQX37" s="990">
        <f t="shared" si="91"/>
        <v>0</v>
      </c>
      <c r="HQY37" s="990">
        <f t="shared" si="91"/>
        <v>0</v>
      </c>
      <c r="HQZ37" s="990">
        <f t="shared" si="91"/>
        <v>0</v>
      </c>
      <c r="HRA37" s="990">
        <f t="shared" si="91"/>
        <v>0</v>
      </c>
      <c r="HRB37" s="990">
        <f t="shared" si="91"/>
        <v>0</v>
      </c>
      <c r="HRC37" s="990">
        <f t="shared" si="91"/>
        <v>0</v>
      </c>
      <c r="HRD37" s="990">
        <f t="shared" si="91"/>
        <v>0</v>
      </c>
      <c r="HRE37" s="990">
        <f t="shared" si="91"/>
        <v>0</v>
      </c>
      <c r="HRF37" s="990">
        <f t="shared" si="91"/>
        <v>0</v>
      </c>
      <c r="HRG37" s="990">
        <f t="shared" si="91"/>
        <v>0</v>
      </c>
      <c r="HRH37" s="990">
        <f t="shared" si="91"/>
        <v>0</v>
      </c>
      <c r="HRI37" s="990">
        <f t="shared" si="91"/>
        <v>0</v>
      </c>
      <c r="HRJ37" s="990">
        <f t="shared" si="91"/>
        <v>0</v>
      </c>
      <c r="HRK37" s="990">
        <f t="shared" si="91"/>
        <v>0</v>
      </c>
      <c r="HRL37" s="990">
        <f t="shared" si="91"/>
        <v>0</v>
      </c>
      <c r="HRM37" s="990">
        <f t="shared" si="91"/>
        <v>0</v>
      </c>
      <c r="HRN37" s="990">
        <f t="shared" si="91"/>
        <v>0</v>
      </c>
      <c r="HRO37" s="990">
        <f t="shared" ref="HRO37:HTZ37" si="92">SUM(HRO16:HRO32)-HRO33</f>
        <v>0</v>
      </c>
      <c r="HRP37" s="990">
        <f t="shared" si="92"/>
        <v>0</v>
      </c>
      <c r="HRQ37" s="990">
        <f t="shared" si="92"/>
        <v>0</v>
      </c>
      <c r="HRR37" s="990">
        <f t="shared" si="92"/>
        <v>0</v>
      </c>
      <c r="HRS37" s="990">
        <f t="shared" si="92"/>
        <v>0</v>
      </c>
      <c r="HRT37" s="990">
        <f t="shared" si="92"/>
        <v>0</v>
      </c>
      <c r="HRU37" s="990">
        <f t="shared" si="92"/>
        <v>0</v>
      </c>
      <c r="HRV37" s="990">
        <f t="shared" si="92"/>
        <v>0</v>
      </c>
      <c r="HRW37" s="990">
        <f t="shared" si="92"/>
        <v>0</v>
      </c>
      <c r="HRX37" s="990">
        <f t="shared" si="92"/>
        <v>0</v>
      </c>
      <c r="HRY37" s="990">
        <f t="shared" si="92"/>
        <v>0</v>
      </c>
      <c r="HRZ37" s="990">
        <f t="shared" si="92"/>
        <v>0</v>
      </c>
      <c r="HSA37" s="990">
        <f t="shared" si="92"/>
        <v>0</v>
      </c>
      <c r="HSB37" s="990">
        <f t="shared" si="92"/>
        <v>0</v>
      </c>
      <c r="HSC37" s="990">
        <f t="shared" si="92"/>
        <v>0</v>
      </c>
      <c r="HSD37" s="990">
        <f t="shared" si="92"/>
        <v>0</v>
      </c>
      <c r="HSE37" s="990">
        <f t="shared" si="92"/>
        <v>0</v>
      </c>
      <c r="HSF37" s="990">
        <f t="shared" si="92"/>
        <v>0</v>
      </c>
      <c r="HSG37" s="990">
        <f t="shared" si="92"/>
        <v>0</v>
      </c>
      <c r="HSH37" s="990">
        <f t="shared" si="92"/>
        <v>0</v>
      </c>
      <c r="HSI37" s="990">
        <f t="shared" si="92"/>
        <v>0</v>
      </c>
      <c r="HSJ37" s="990">
        <f t="shared" si="92"/>
        <v>0</v>
      </c>
      <c r="HSK37" s="990">
        <f t="shared" si="92"/>
        <v>0</v>
      </c>
      <c r="HSL37" s="990">
        <f t="shared" si="92"/>
        <v>0</v>
      </c>
      <c r="HSM37" s="990">
        <f t="shared" si="92"/>
        <v>0</v>
      </c>
      <c r="HSN37" s="990">
        <f t="shared" si="92"/>
        <v>0</v>
      </c>
      <c r="HSO37" s="990">
        <f t="shared" si="92"/>
        <v>0</v>
      </c>
      <c r="HSP37" s="990">
        <f t="shared" si="92"/>
        <v>0</v>
      </c>
      <c r="HSQ37" s="990">
        <f t="shared" si="92"/>
        <v>0</v>
      </c>
      <c r="HSR37" s="990">
        <f t="shared" si="92"/>
        <v>0</v>
      </c>
      <c r="HSS37" s="990">
        <f t="shared" si="92"/>
        <v>0</v>
      </c>
      <c r="HST37" s="990">
        <f t="shared" si="92"/>
        <v>0</v>
      </c>
      <c r="HSU37" s="990">
        <f t="shared" si="92"/>
        <v>0</v>
      </c>
      <c r="HSV37" s="990">
        <f t="shared" si="92"/>
        <v>0</v>
      </c>
      <c r="HSW37" s="990">
        <f t="shared" si="92"/>
        <v>0</v>
      </c>
      <c r="HSX37" s="990">
        <f t="shared" si="92"/>
        <v>0</v>
      </c>
      <c r="HSY37" s="990">
        <f t="shared" si="92"/>
        <v>0</v>
      </c>
      <c r="HSZ37" s="990">
        <f t="shared" si="92"/>
        <v>0</v>
      </c>
      <c r="HTA37" s="990">
        <f t="shared" si="92"/>
        <v>0</v>
      </c>
      <c r="HTB37" s="990">
        <f t="shared" si="92"/>
        <v>0</v>
      </c>
      <c r="HTC37" s="990">
        <f t="shared" si="92"/>
        <v>0</v>
      </c>
      <c r="HTD37" s="990">
        <f t="shared" si="92"/>
        <v>0</v>
      </c>
      <c r="HTE37" s="990">
        <f t="shared" si="92"/>
        <v>0</v>
      </c>
      <c r="HTF37" s="990">
        <f t="shared" si="92"/>
        <v>0</v>
      </c>
      <c r="HTG37" s="990">
        <f t="shared" si="92"/>
        <v>0</v>
      </c>
      <c r="HTH37" s="990">
        <f t="shared" si="92"/>
        <v>0</v>
      </c>
      <c r="HTI37" s="990">
        <f t="shared" si="92"/>
        <v>0</v>
      </c>
      <c r="HTJ37" s="990">
        <f t="shared" si="92"/>
        <v>0</v>
      </c>
      <c r="HTK37" s="990">
        <f t="shared" si="92"/>
        <v>0</v>
      </c>
      <c r="HTL37" s="990">
        <f t="shared" si="92"/>
        <v>0</v>
      </c>
      <c r="HTM37" s="990">
        <f t="shared" si="92"/>
        <v>0</v>
      </c>
      <c r="HTN37" s="990">
        <f t="shared" si="92"/>
        <v>0</v>
      </c>
      <c r="HTO37" s="990">
        <f t="shared" si="92"/>
        <v>0</v>
      </c>
      <c r="HTP37" s="990">
        <f t="shared" si="92"/>
        <v>0</v>
      </c>
      <c r="HTQ37" s="990">
        <f t="shared" si="92"/>
        <v>0</v>
      </c>
      <c r="HTR37" s="990">
        <f t="shared" si="92"/>
        <v>0</v>
      </c>
      <c r="HTS37" s="990">
        <f t="shared" si="92"/>
        <v>0</v>
      </c>
      <c r="HTT37" s="990">
        <f t="shared" si="92"/>
        <v>0</v>
      </c>
      <c r="HTU37" s="990">
        <f t="shared" si="92"/>
        <v>0</v>
      </c>
      <c r="HTV37" s="990">
        <f t="shared" si="92"/>
        <v>0</v>
      </c>
      <c r="HTW37" s="990">
        <f t="shared" si="92"/>
        <v>0</v>
      </c>
      <c r="HTX37" s="990">
        <f t="shared" si="92"/>
        <v>0</v>
      </c>
      <c r="HTY37" s="990">
        <f t="shared" si="92"/>
        <v>0</v>
      </c>
      <c r="HTZ37" s="990">
        <f t="shared" si="92"/>
        <v>0</v>
      </c>
      <c r="HUA37" s="990">
        <f t="shared" ref="HUA37:HWL37" si="93">SUM(HUA16:HUA32)-HUA33</f>
        <v>0</v>
      </c>
      <c r="HUB37" s="990">
        <f t="shared" si="93"/>
        <v>0</v>
      </c>
      <c r="HUC37" s="990">
        <f t="shared" si="93"/>
        <v>0</v>
      </c>
      <c r="HUD37" s="990">
        <f t="shared" si="93"/>
        <v>0</v>
      </c>
      <c r="HUE37" s="990">
        <f t="shared" si="93"/>
        <v>0</v>
      </c>
      <c r="HUF37" s="990">
        <f t="shared" si="93"/>
        <v>0</v>
      </c>
      <c r="HUG37" s="990">
        <f t="shared" si="93"/>
        <v>0</v>
      </c>
      <c r="HUH37" s="990">
        <f t="shared" si="93"/>
        <v>0</v>
      </c>
      <c r="HUI37" s="990">
        <f t="shared" si="93"/>
        <v>0</v>
      </c>
      <c r="HUJ37" s="990">
        <f t="shared" si="93"/>
        <v>0</v>
      </c>
      <c r="HUK37" s="990">
        <f t="shared" si="93"/>
        <v>0</v>
      </c>
      <c r="HUL37" s="990">
        <f t="shared" si="93"/>
        <v>0</v>
      </c>
      <c r="HUM37" s="990">
        <f t="shared" si="93"/>
        <v>0</v>
      </c>
      <c r="HUN37" s="990">
        <f t="shared" si="93"/>
        <v>0</v>
      </c>
      <c r="HUO37" s="990">
        <f t="shared" si="93"/>
        <v>0</v>
      </c>
      <c r="HUP37" s="990">
        <f t="shared" si="93"/>
        <v>0</v>
      </c>
      <c r="HUQ37" s="990">
        <f t="shared" si="93"/>
        <v>0</v>
      </c>
      <c r="HUR37" s="990">
        <f t="shared" si="93"/>
        <v>0</v>
      </c>
      <c r="HUS37" s="990">
        <f t="shared" si="93"/>
        <v>0</v>
      </c>
      <c r="HUT37" s="990">
        <f t="shared" si="93"/>
        <v>0</v>
      </c>
      <c r="HUU37" s="990">
        <f t="shared" si="93"/>
        <v>0</v>
      </c>
      <c r="HUV37" s="990">
        <f t="shared" si="93"/>
        <v>0</v>
      </c>
      <c r="HUW37" s="990">
        <f t="shared" si="93"/>
        <v>0</v>
      </c>
      <c r="HUX37" s="990">
        <f t="shared" si="93"/>
        <v>0</v>
      </c>
      <c r="HUY37" s="990">
        <f t="shared" si="93"/>
        <v>0</v>
      </c>
      <c r="HUZ37" s="990">
        <f t="shared" si="93"/>
        <v>0</v>
      </c>
      <c r="HVA37" s="990">
        <f t="shared" si="93"/>
        <v>0</v>
      </c>
      <c r="HVB37" s="990">
        <f t="shared" si="93"/>
        <v>0</v>
      </c>
      <c r="HVC37" s="990">
        <f t="shared" si="93"/>
        <v>0</v>
      </c>
      <c r="HVD37" s="990">
        <f t="shared" si="93"/>
        <v>0</v>
      </c>
      <c r="HVE37" s="990">
        <f t="shared" si="93"/>
        <v>0</v>
      </c>
      <c r="HVF37" s="990">
        <f t="shared" si="93"/>
        <v>0</v>
      </c>
      <c r="HVG37" s="990">
        <f t="shared" si="93"/>
        <v>0</v>
      </c>
      <c r="HVH37" s="990">
        <f t="shared" si="93"/>
        <v>0</v>
      </c>
      <c r="HVI37" s="990">
        <f t="shared" si="93"/>
        <v>0</v>
      </c>
      <c r="HVJ37" s="990">
        <f t="shared" si="93"/>
        <v>0</v>
      </c>
      <c r="HVK37" s="990">
        <f t="shared" si="93"/>
        <v>0</v>
      </c>
      <c r="HVL37" s="990">
        <f t="shared" si="93"/>
        <v>0</v>
      </c>
      <c r="HVM37" s="990">
        <f t="shared" si="93"/>
        <v>0</v>
      </c>
      <c r="HVN37" s="990">
        <f t="shared" si="93"/>
        <v>0</v>
      </c>
      <c r="HVO37" s="990">
        <f t="shared" si="93"/>
        <v>0</v>
      </c>
      <c r="HVP37" s="990">
        <f t="shared" si="93"/>
        <v>0</v>
      </c>
      <c r="HVQ37" s="990">
        <f t="shared" si="93"/>
        <v>0</v>
      </c>
      <c r="HVR37" s="990">
        <f t="shared" si="93"/>
        <v>0</v>
      </c>
      <c r="HVS37" s="990">
        <f t="shared" si="93"/>
        <v>0</v>
      </c>
      <c r="HVT37" s="990">
        <f t="shared" si="93"/>
        <v>0</v>
      </c>
      <c r="HVU37" s="990">
        <f t="shared" si="93"/>
        <v>0</v>
      </c>
      <c r="HVV37" s="990">
        <f t="shared" si="93"/>
        <v>0</v>
      </c>
      <c r="HVW37" s="990">
        <f t="shared" si="93"/>
        <v>0</v>
      </c>
      <c r="HVX37" s="990">
        <f t="shared" si="93"/>
        <v>0</v>
      </c>
      <c r="HVY37" s="990">
        <f t="shared" si="93"/>
        <v>0</v>
      </c>
      <c r="HVZ37" s="990">
        <f t="shared" si="93"/>
        <v>0</v>
      </c>
      <c r="HWA37" s="990">
        <f t="shared" si="93"/>
        <v>0</v>
      </c>
      <c r="HWB37" s="990">
        <f t="shared" si="93"/>
        <v>0</v>
      </c>
      <c r="HWC37" s="990">
        <f t="shared" si="93"/>
        <v>0</v>
      </c>
      <c r="HWD37" s="990">
        <f t="shared" si="93"/>
        <v>0</v>
      </c>
      <c r="HWE37" s="990">
        <f t="shared" si="93"/>
        <v>0</v>
      </c>
      <c r="HWF37" s="990">
        <f t="shared" si="93"/>
        <v>0</v>
      </c>
      <c r="HWG37" s="990">
        <f t="shared" si="93"/>
        <v>0</v>
      </c>
      <c r="HWH37" s="990">
        <f t="shared" si="93"/>
        <v>0</v>
      </c>
      <c r="HWI37" s="990">
        <f t="shared" si="93"/>
        <v>0</v>
      </c>
      <c r="HWJ37" s="990">
        <f t="shared" si="93"/>
        <v>0</v>
      </c>
      <c r="HWK37" s="990">
        <f t="shared" si="93"/>
        <v>0</v>
      </c>
      <c r="HWL37" s="990">
        <f t="shared" si="93"/>
        <v>0</v>
      </c>
      <c r="HWM37" s="990">
        <f t="shared" ref="HWM37:HYX37" si="94">SUM(HWM16:HWM32)-HWM33</f>
        <v>0</v>
      </c>
      <c r="HWN37" s="990">
        <f t="shared" si="94"/>
        <v>0</v>
      </c>
      <c r="HWO37" s="990">
        <f t="shared" si="94"/>
        <v>0</v>
      </c>
      <c r="HWP37" s="990">
        <f t="shared" si="94"/>
        <v>0</v>
      </c>
      <c r="HWQ37" s="990">
        <f t="shared" si="94"/>
        <v>0</v>
      </c>
      <c r="HWR37" s="990">
        <f t="shared" si="94"/>
        <v>0</v>
      </c>
      <c r="HWS37" s="990">
        <f t="shared" si="94"/>
        <v>0</v>
      </c>
      <c r="HWT37" s="990">
        <f t="shared" si="94"/>
        <v>0</v>
      </c>
      <c r="HWU37" s="990">
        <f t="shared" si="94"/>
        <v>0</v>
      </c>
      <c r="HWV37" s="990">
        <f t="shared" si="94"/>
        <v>0</v>
      </c>
      <c r="HWW37" s="990">
        <f t="shared" si="94"/>
        <v>0</v>
      </c>
      <c r="HWX37" s="990">
        <f t="shared" si="94"/>
        <v>0</v>
      </c>
      <c r="HWY37" s="990">
        <f t="shared" si="94"/>
        <v>0</v>
      </c>
      <c r="HWZ37" s="990">
        <f t="shared" si="94"/>
        <v>0</v>
      </c>
      <c r="HXA37" s="990">
        <f t="shared" si="94"/>
        <v>0</v>
      </c>
      <c r="HXB37" s="990">
        <f t="shared" si="94"/>
        <v>0</v>
      </c>
      <c r="HXC37" s="990">
        <f t="shared" si="94"/>
        <v>0</v>
      </c>
      <c r="HXD37" s="990">
        <f t="shared" si="94"/>
        <v>0</v>
      </c>
      <c r="HXE37" s="990">
        <f t="shared" si="94"/>
        <v>0</v>
      </c>
      <c r="HXF37" s="990">
        <f t="shared" si="94"/>
        <v>0</v>
      </c>
      <c r="HXG37" s="990">
        <f t="shared" si="94"/>
        <v>0</v>
      </c>
      <c r="HXH37" s="990">
        <f t="shared" si="94"/>
        <v>0</v>
      </c>
      <c r="HXI37" s="990">
        <f t="shared" si="94"/>
        <v>0</v>
      </c>
      <c r="HXJ37" s="990">
        <f t="shared" si="94"/>
        <v>0</v>
      </c>
      <c r="HXK37" s="990">
        <f t="shared" si="94"/>
        <v>0</v>
      </c>
      <c r="HXL37" s="990">
        <f t="shared" si="94"/>
        <v>0</v>
      </c>
      <c r="HXM37" s="990">
        <f t="shared" si="94"/>
        <v>0</v>
      </c>
      <c r="HXN37" s="990">
        <f t="shared" si="94"/>
        <v>0</v>
      </c>
      <c r="HXO37" s="990">
        <f t="shared" si="94"/>
        <v>0</v>
      </c>
      <c r="HXP37" s="990">
        <f t="shared" si="94"/>
        <v>0</v>
      </c>
      <c r="HXQ37" s="990">
        <f t="shared" si="94"/>
        <v>0</v>
      </c>
      <c r="HXR37" s="990">
        <f t="shared" si="94"/>
        <v>0</v>
      </c>
      <c r="HXS37" s="990">
        <f t="shared" si="94"/>
        <v>0</v>
      </c>
      <c r="HXT37" s="990">
        <f t="shared" si="94"/>
        <v>0</v>
      </c>
      <c r="HXU37" s="990">
        <f t="shared" si="94"/>
        <v>0</v>
      </c>
      <c r="HXV37" s="990">
        <f t="shared" si="94"/>
        <v>0</v>
      </c>
      <c r="HXW37" s="990">
        <f t="shared" si="94"/>
        <v>0</v>
      </c>
      <c r="HXX37" s="990">
        <f t="shared" si="94"/>
        <v>0</v>
      </c>
      <c r="HXY37" s="990">
        <f t="shared" si="94"/>
        <v>0</v>
      </c>
      <c r="HXZ37" s="990">
        <f t="shared" si="94"/>
        <v>0</v>
      </c>
      <c r="HYA37" s="990">
        <f t="shared" si="94"/>
        <v>0</v>
      </c>
      <c r="HYB37" s="990">
        <f t="shared" si="94"/>
        <v>0</v>
      </c>
      <c r="HYC37" s="990">
        <f t="shared" si="94"/>
        <v>0</v>
      </c>
      <c r="HYD37" s="990">
        <f t="shared" si="94"/>
        <v>0</v>
      </c>
      <c r="HYE37" s="990">
        <f t="shared" si="94"/>
        <v>0</v>
      </c>
      <c r="HYF37" s="990">
        <f t="shared" si="94"/>
        <v>0</v>
      </c>
      <c r="HYG37" s="990">
        <f t="shared" si="94"/>
        <v>0</v>
      </c>
      <c r="HYH37" s="990">
        <f t="shared" si="94"/>
        <v>0</v>
      </c>
      <c r="HYI37" s="990">
        <f t="shared" si="94"/>
        <v>0</v>
      </c>
      <c r="HYJ37" s="990">
        <f t="shared" si="94"/>
        <v>0</v>
      </c>
      <c r="HYK37" s="990">
        <f t="shared" si="94"/>
        <v>0</v>
      </c>
      <c r="HYL37" s="990">
        <f t="shared" si="94"/>
        <v>0</v>
      </c>
      <c r="HYM37" s="990">
        <f t="shared" si="94"/>
        <v>0</v>
      </c>
      <c r="HYN37" s="990">
        <f t="shared" si="94"/>
        <v>0</v>
      </c>
      <c r="HYO37" s="990">
        <f t="shared" si="94"/>
        <v>0</v>
      </c>
      <c r="HYP37" s="990">
        <f t="shared" si="94"/>
        <v>0</v>
      </c>
      <c r="HYQ37" s="990">
        <f t="shared" si="94"/>
        <v>0</v>
      </c>
      <c r="HYR37" s="990">
        <f t="shared" si="94"/>
        <v>0</v>
      </c>
      <c r="HYS37" s="990">
        <f t="shared" si="94"/>
        <v>0</v>
      </c>
      <c r="HYT37" s="990">
        <f t="shared" si="94"/>
        <v>0</v>
      </c>
      <c r="HYU37" s="990">
        <f t="shared" si="94"/>
        <v>0</v>
      </c>
      <c r="HYV37" s="990">
        <f t="shared" si="94"/>
        <v>0</v>
      </c>
      <c r="HYW37" s="990">
        <f t="shared" si="94"/>
        <v>0</v>
      </c>
      <c r="HYX37" s="990">
        <f t="shared" si="94"/>
        <v>0</v>
      </c>
      <c r="HYY37" s="990">
        <f t="shared" ref="HYY37:IBJ37" si="95">SUM(HYY16:HYY32)-HYY33</f>
        <v>0</v>
      </c>
      <c r="HYZ37" s="990">
        <f t="shared" si="95"/>
        <v>0</v>
      </c>
      <c r="HZA37" s="990">
        <f t="shared" si="95"/>
        <v>0</v>
      </c>
      <c r="HZB37" s="990">
        <f t="shared" si="95"/>
        <v>0</v>
      </c>
      <c r="HZC37" s="990">
        <f t="shared" si="95"/>
        <v>0</v>
      </c>
      <c r="HZD37" s="990">
        <f t="shared" si="95"/>
        <v>0</v>
      </c>
      <c r="HZE37" s="990">
        <f t="shared" si="95"/>
        <v>0</v>
      </c>
      <c r="HZF37" s="990">
        <f t="shared" si="95"/>
        <v>0</v>
      </c>
      <c r="HZG37" s="990">
        <f t="shared" si="95"/>
        <v>0</v>
      </c>
      <c r="HZH37" s="990">
        <f t="shared" si="95"/>
        <v>0</v>
      </c>
      <c r="HZI37" s="990">
        <f t="shared" si="95"/>
        <v>0</v>
      </c>
      <c r="HZJ37" s="990">
        <f t="shared" si="95"/>
        <v>0</v>
      </c>
      <c r="HZK37" s="990">
        <f t="shared" si="95"/>
        <v>0</v>
      </c>
      <c r="HZL37" s="990">
        <f t="shared" si="95"/>
        <v>0</v>
      </c>
      <c r="HZM37" s="990">
        <f t="shared" si="95"/>
        <v>0</v>
      </c>
      <c r="HZN37" s="990">
        <f t="shared" si="95"/>
        <v>0</v>
      </c>
      <c r="HZO37" s="990">
        <f t="shared" si="95"/>
        <v>0</v>
      </c>
      <c r="HZP37" s="990">
        <f t="shared" si="95"/>
        <v>0</v>
      </c>
      <c r="HZQ37" s="990">
        <f t="shared" si="95"/>
        <v>0</v>
      </c>
      <c r="HZR37" s="990">
        <f t="shared" si="95"/>
        <v>0</v>
      </c>
      <c r="HZS37" s="990">
        <f t="shared" si="95"/>
        <v>0</v>
      </c>
      <c r="HZT37" s="990">
        <f t="shared" si="95"/>
        <v>0</v>
      </c>
      <c r="HZU37" s="990">
        <f t="shared" si="95"/>
        <v>0</v>
      </c>
      <c r="HZV37" s="990">
        <f t="shared" si="95"/>
        <v>0</v>
      </c>
      <c r="HZW37" s="990">
        <f t="shared" si="95"/>
        <v>0</v>
      </c>
      <c r="HZX37" s="990">
        <f t="shared" si="95"/>
        <v>0</v>
      </c>
      <c r="HZY37" s="990">
        <f t="shared" si="95"/>
        <v>0</v>
      </c>
      <c r="HZZ37" s="990">
        <f t="shared" si="95"/>
        <v>0</v>
      </c>
      <c r="IAA37" s="990">
        <f t="shared" si="95"/>
        <v>0</v>
      </c>
      <c r="IAB37" s="990">
        <f t="shared" si="95"/>
        <v>0</v>
      </c>
      <c r="IAC37" s="990">
        <f t="shared" si="95"/>
        <v>0</v>
      </c>
      <c r="IAD37" s="990">
        <f t="shared" si="95"/>
        <v>0</v>
      </c>
      <c r="IAE37" s="990">
        <f t="shared" si="95"/>
        <v>0</v>
      </c>
      <c r="IAF37" s="990">
        <f t="shared" si="95"/>
        <v>0</v>
      </c>
      <c r="IAG37" s="990">
        <f t="shared" si="95"/>
        <v>0</v>
      </c>
      <c r="IAH37" s="990">
        <f t="shared" si="95"/>
        <v>0</v>
      </c>
      <c r="IAI37" s="990">
        <f t="shared" si="95"/>
        <v>0</v>
      </c>
      <c r="IAJ37" s="990">
        <f t="shared" si="95"/>
        <v>0</v>
      </c>
      <c r="IAK37" s="990">
        <f t="shared" si="95"/>
        <v>0</v>
      </c>
      <c r="IAL37" s="990">
        <f t="shared" si="95"/>
        <v>0</v>
      </c>
      <c r="IAM37" s="990">
        <f t="shared" si="95"/>
        <v>0</v>
      </c>
      <c r="IAN37" s="990">
        <f t="shared" si="95"/>
        <v>0</v>
      </c>
      <c r="IAO37" s="990">
        <f t="shared" si="95"/>
        <v>0</v>
      </c>
      <c r="IAP37" s="990">
        <f t="shared" si="95"/>
        <v>0</v>
      </c>
      <c r="IAQ37" s="990">
        <f t="shared" si="95"/>
        <v>0</v>
      </c>
      <c r="IAR37" s="990">
        <f t="shared" si="95"/>
        <v>0</v>
      </c>
      <c r="IAS37" s="990">
        <f t="shared" si="95"/>
        <v>0</v>
      </c>
      <c r="IAT37" s="990">
        <f t="shared" si="95"/>
        <v>0</v>
      </c>
      <c r="IAU37" s="990">
        <f t="shared" si="95"/>
        <v>0</v>
      </c>
      <c r="IAV37" s="990">
        <f t="shared" si="95"/>
        <v>0</v>
      </c>
      <c r="IAW37" s="990">
        <f t="shared" si="95"/>
        <v>0</v>
      </c>
      <c r="IAX37" s="990">
        <f t="shared" si="95"/>
        <v>0</v>
      </c>
      <c r="IAY37" s="990">
        <f t="shared" si="95"/>
        <v>0</v>
      </c>
      <c r="IAZ37" s="990">
        <f t="shared" si="95"/>
        <v>0</v>
      </c>
      <c r="IBA37" s="990">
        <f t="shared" si="95"/>
        <v>0</v>
      </c>
      <c r="IBB37" s="990">
        <f t="shared" si="95"/>
        <v>0</v>
      </c>
      <c r="IBC37" s="990">
        <f t="shared" si="95"/>
        <v>0</v>
      </c>
      <c r="IBD37" s="990">
        <f t="shared" si="95"/>
        <v>0</v>
      </c>
      <c r="IBE37" s="990">
        <f t="shared" si="95"/>
        <v>0</v>
      </c>
      <c r="IBF37" s="990">
        <f t="shared" si="95"/>
        <v>0</v>
      </c>
      <c r="IBG37" s="990">
        <f t="shared" si="95"/>
        <v>0</v>
      </c>
      <c r="IBH37" s="990">
        <f t="shared" si="95"/>
        <v>0</v>
      </c>
      <c r="IBI37" s="990">
        <f t="shared" si="95"/>
        <v>0</v>
      </c>
      <c r="IBJ37" s="990">
        <f t="shared" si="95"/>
        <v>0</v>
      </c>
      <c r="IBK37" s="990">
        <f t="shared" ref="IBK37:IDV37" si="96">SUM(IBK16:IBK32)-IBK33</f>
        <v>0</v>
      </c>
      <c r="IBL37" s="990">
        <f t="shared" si="96"/>
        <v>0</v>
      </c>
      <c r="IBM37" s="990">
        <f t="shared" si="96"/>
        <v>0</v>
      </c>
      <c r="IBN37" s="990">
        <f t="shared" si="96"/>
        <v>0</v>
      </c>
      <c r="IBO37" s="990">
        <f t="shared" si="96"/>
        <v>0</v>
      </c>
      <c r="IBP37" s="990">
        <f t="shared" si="96"/>
        <v>0</v>
      </c>
      <c r="IBQ37" s="990">
        <f t="shared" si="96"/>
        <v>0</v>
      </c>
      <c r="IBR37" s="990">
        <f t="shared" si="96"/>
        <v>0</v>
      </c>
      <c r="IBS37" s="990">
        <f t="shared" si="96"/>
        <v>0</v>
      </c>
      <c r="IBT37" s="990">
        <f t="shared" si="96"/>
        <v>0</v>
      </c>
      <c r="IBU37" s="990">
        <f t="shared" si="96"/>
        <v>0</v>
      </c>
      <c r="IBV37" s="990">
        <f t="shared" si="96"/>
        <v>0</v>
      </c>
      <c r="IBW37" s="990">
        <f t="shared" si="96"/>
        <v>0</v>
      </c>
      <c r="IBX37" s="990">
        <f t="shared" si="96"/>
        <v>0</v>
      </c>
      <c r="IBY37" s="990">
        <f t="shared" si="96"/>
        <v>0</v>
      </c>
      <c r="IBZ37" s="990">
        <f t="shared" si="96"/>
        <v>0</v>
      </c>
      <c r="ICA37" s="990">
        <f t="shared" si="96"/>
        <v>0</v>
      </c>
      <c r="ICB37" s="990">
        <f t="shared" si="96"/>
        <v>0</v>
      </c>
      <c r="ICC37" s="990">
        <f t="shared" si="96"/>
        <v>0</v>
      </c>
      <c r="ICD37" s="990">
        <f t="shared" si="96"/>
        <v>0</v>
      </c>
      <c r="ICE37" s="990">
        <f t="shared" si="96"/>
        <v>0</v>
      </c>
      <c r="ICF37" s="990">
        <f t="shared" si="96"/>
        <v>0</v>
      </c>
      <c r="ICG37" s="990">
        <f t="shared" si="96"/>
        <v>0</v>
      </c>
      <c r="ICH37" s="990">
        <f t="shared" si="96"/>
        <v>0</v>
      </c>
      <c r="ICI37" s="990">
        <f t="shared" si="96"/>
        <v>0</v>
      </c>
      <c r="ICJ37" s="990">
        <f t="shared" si="96"/>
        <v>0</v>
      </c>
      <c r="ICK37" s="990">
        <f t="shared" si="96"/>
        <v>0</v>
      </c>
      <c r="ICL37" s="990">
        <f t="shared" si="96"/>
        <v>0</v>
      </c>
      <c r="ICM37" s="990">
        <f t="shared" si="96"/>
        <v>0</v>
      </c>
      <c r="ICN37" s="990">
        <f t="shared" si="96"/>
        <v>0</v>
      </c>
      <c r="ICO37" s="990">
        <f t="shared" si="96"/>
        <v>0</v>
      </c>
      <c r="ICP37" s="990">
        <f t="shared" si="96"/>
        <v>0</v>
      </c>
      <c r="ICQ37" s="990">
        <f t="shared" si="96"/>
        <v>0</v>
      </c>
      <c r="ICR37" s="990">
        <f t="shared" si="96"/>
        <v>0</v>
      </c>
      <c r="ICS37" s="990">
        <f t="shared" si="96"/>
        <v>0</v>
      </c>
      <c r="ICT37" s="990">
        <f t="shared" si="96"/>
        <v>0</v>
      </c>
      <c r="ICU37" s="990">
        <f t="shared" si="96"/>
        <v>0</v>
      </c>
      <c r="ICV37" s="990">
        <f t="shared" si="96"/>
        <v>0</v>
      </c>
      <c r="ICW37" s="990">
        <f t="shared" si="96"/>
        <v>0</v>
      </c>
      <c r="ICX37" s="990">
        <f t="shared" si="96"/>
        <v>0</v>
      </c>
      <c r="ICY37" s="990">
        <f t="shared" si="96"/>
        <v>0</v>
      </c>
      <c r="ICZ37" s="990">
        <f t="shared" si="96"/>
        <v>0</v>
      </c>
      <c r="IDA37" s="990">
        <f t="shared" si="96"/>
        <v>0</v>
      </c>
      <c r="IDB37" s="990">
        <f t="shared" si="96"/>
        <v>0</v>
      </c>
      <c r="IDC37" s="990">
        <f t="shared" si="96"/>
        <v>0</v>
      </c>
      <c r="IDD37" s="990">
        <f t="shared" si="96"/>
        <v>0</v>
      </c>
      <c r="IDE37" s="990">
        <f t="shared" si="96"/>
        <v>0</v>
      </c>
      <c r="IDF37" s="990">
        <f t="shared" si="96"/>
        <v>0</v>
      </c>
      <c r="IDG37" s="990">
        <f t="shared" si="96"/>
        <v>0</v>
      </c>
      <c r="IDH37" s="990">
        <f t="shared" si="96"/>
        <v>0</v>
      </c>
      <c r="IDI37" s="990">
        <f t="shared" si="96"/>
        <v>0</v>
      </c>
      <c r="IDJ37" s="990">
        <f t="shared" si="96"/>
        <v>0</v>
      </c>
      <c r="IDK37" s="990">
        <f t="shared" si="96"/>
        <v>0</v>
      </c>
      <c r="IDL37" s="990">
        <f t="shared" si="96"/>
        <v>0</v>
      </c>
      <c r="IDM37" s="990">
        <f t="shared" si="96"/>
        <v>0</v>
      </c>
      <c r="IDN37" s="990">
        <f t="shared" si="96"/>
        <v>0</v>
      </c>
      <c r="IDO37" s="990">
        <f t="shared" si="96"/>
        <v>0</v>
      </c>
      <c r="IDP37" s="990">
        <f t="shared" si="96"/>
        <v>0</v>
      </c>
      <c r="IDQ37" s="990">
        <f t="shared" si="96"/>
        <v>0</v>
      </c>
      <c r="IDR37" s="990">
        <f t="shared" si="96"/>
        <v>0</v>
      </c>
      <c r="IDS37" s="990">
        <f t="shared" si="96"/>
        <v>0</v>
      </c>
      <c r="IDT37" s="990">
        <f t="shared" si="96"/>
        <v>0</v>
      </c>
      <c r="IDU37" s="990">
        <f t="shared" si="96"/>
        <v>0</v>
      </c>
      <c r="IDV37" s="990">
        <f t="shared" si="96"/>
        <v>0</v>
      </c>
      <c r="IDW37" s="990">
        <f t="shared" ref="IDW37:IGH37" si="97">SUM(IDW16:IDW32)-IDW33</f>
        <v>0</v>
      </c>
      <c r="IDX37" s="990">
        <f t="shared" si="97"/>
        <v>0</v>
      </c>
      <c r="IDY37" s="990">
        <f t="shared" si="97"/>
        <v>0</v>
      </c>
      <c r="IDZ37" s="990">
        <f t="shared" si="97"/>
        <v>0</v>
      </c>
      <c r="IEA37" s="990">
        <f t="shared" si="97"/>
        <v>0</v>
      </c>
      <c r="IEB37" s="990">
        <f t="shared" si="97"/>
        <v>0</v>
      </c>
      <c r="IEC37" s="990">
        <f t="shared" si="97"/>
        <v>0</v>
      </c>
      <c r="IED37" s="990">
        <f t="shared" si="97"/>
        <v>0</v>
      </c>
      <c r="IEE37" s="990">
        <f t="shared" si="97"/>
        <v>0</v>
      </c>
      <c r="IEF37" s="990">
        <f t="shared" si="97"/>
        <v>0</v>
      </c>
      <c r="IEG37" s="990">
        <f t="shared" si="97"/>
        <v>0</v>
      </c>
      <c r="IEH37" s="990">
        <f t="shared" si="97"/>
        <v>0</v>
      </c>
      <c r="IEI37" s="990">
        <f t="shared" si="97"/>
        <v>0</v>
      </c>
      <c r="IEJ37" s="990">
        <f t="shared" si="97"/>
        <v>0</v>
      </c>
      <c r="IEK37" s="990">
        <f t="shared" si="97"/>
        <v>0</v>
      </c>
      <c r="IEL37" s="990">
        <f t="shared" si="97"/>
        <v>0</v>
      </c>
      <c r="IEM37" s="990">
        <f t="shared" si="97"/>
        <v>0</v>
      </c>
      <c r="IEN37" s="990">
        <f t="shared" si="97"/>
        <v>0</v>
      </c>
      <c r="IEO37" s="990">
        <f t="shared" si="97"/>
        <v>0</v>
      </c>
      <c r="IEP37" s="990">
        <f t="shared" si="97"/>
        <v>0</v>
      </c>
      <c r="IEQ37" s="990">
        <f t="shared" si="97"/>
        <v>0</v>
      </c>
      <c r="IER37" s="990">
        <f t="shared" si="97"/>
        <v>0</v>
      </c>
      <c r="IES37" s="990">
        <f t="shared" si="97"/>
        <v>0</v>
      </c>
      <c r="IET37" s="990">
        <f t="shared" si="97"/>
        <v>0</v>
      </c>
      <c r="IEU37" s="990">
        <f t="shared" si="97"/>
        <v>0</v>
      </c>
      <c r="IEV37" s="990">
        <f t="shared" si="97"/>
        <v>0</v>
      </c>
      <c r="IEW37" s="990">
        <f t="shared" si="97"/>
        <v>0</v>
      </c>
      <c r="IEX37" s="990">
        <f t="shared" si="97"/>
        <v>0</v>
      </c>
      <c r="IEY37" s="990">
        <f t="shared" si="97"/>
        <v>0</v>
      </c>
      <c r="IEZ37" s="990">
        <f t="shared" si="97"/>
        <v>0</v>
      </c>
      <c r="IFA37" s="990">
        <f t="shared" si="97"/>
        <v>0</v>
      </c>
      <c r="IFB37" s="990">
        <f t="shared" si="97"/>
        <v>0</v>
      </c>
      <c r="IFC37" s="990">
        <f t="shared" si="97"/>
        <v>0</v>
      </c>
      <c r="IFD37" s="990">
        <f t="shared" si="97"/>
        <v>0</v>
      </c>
      <c r="IFE37" s="990">
        <f t="shared" si="97"/>
        <v>0</v>
      </c>
      <c r="IFF37" s="990">
        <f t="shared" si="97"/>
        <v>0</v>
      </c>
      <c r="IFG37" s="990">
        <f t="shared" si="97"/>
        <v>0</v>
      </c>
      <c r="IFH37" s="990">
        <f t="shared" si="97"/>
        <v>0</v>
      </c>
      <c r="IFI37" s="990">
        <f t="shared" si="97"/>
        <v>0</v>
      </c>
      <c r="IFJ37" s="990">
        <f t="shared" si="97"/>
        <v>0</v>
      </c>
      <c r="IFK37" s="990">
        <f t="shared" si="97"/>
        <v>0</v>
      </c>
      <c r="IFL37" s="990">
        <f t="shared" si="97"/>
        <v>0</v>
      </c>
      <c r="IFM37" s="990">
        <f t="shared" si="97"/>
        <v>0</v>
      </c>
      <c r="IFN37" s="990">
        <f t="shared" si="97"/>
        <v>0</v>
      </c>
      <c r="IFO37" s="990">
        <f t="shared" si="97"/>
        <v>0</v>
      </c>
      <c r="IFP37" s="990">
        <f t="shared" si="97"/>
        <v>0</v>
      </c>
      <c r="IFQ37" s="990">
        <f t="shared" si="97"/>
        <v>0</v>
      </c>
      <c r="IFR37" s="990">
        <f t="shared" si="97"/>
        <v>0</v>
      </c>
      <c r="IFS37" s="990">
        <f t="shared" si="97"/>
        <v>0</v>
      </c>
      <c r="IFT37" s="990">
        <f t="shared" si="97"/>
        <v>0</v>
      </c>
      <c r="IFU37" s="990">
        <f t="shared" si="97"/>
        <v>0</v>
      </c>
      <c r="IFV37" s="990">
        <f t="shared" si="97"/>
        <v>0</v>
      </c>
      <c r="IFW37" s="990">
        <f t="shared" si="97"/>
        <v>0</v>
      </c>
      <c r="IFX37" s="990">
        <f t="shared" si="97"/>
        <v>0</v>
      </c>
      <c r="IFY37" s="990">
        <f t="shared" si="97"/>
        <v>0</v>
      </c>
      <c r="IFZ37" s="990">
        <f t="shared" si="97"/>
        <v>0</v>
      </c>
      <c r="IGA37" s="990">
        <f t="shared" si="97"/>
        <v>0</v>
      </c>
      <c r="IGB37" s="990">
        <f t="shared" si="97"/>
        <v>0</v>
      </c>
      <c r="IGC37" s="990">
        <f t="shared" si="97"/>
        <v>0</v>
      </c>
      <c r="IGD37" s="990">
        <f t="shared" si="97"/>
        <v>0</v>
      </c>
      <c r="IGE37" s="990">
        <f t="shared" si="97"/>
        <v>0</v>
      </c>
      <c r="IGF37" s="990">
        <f t="shared" si="97"/>
        <v>0</v>
      </c>
      <c r="IGG37" s="990">
        <f t="shared" si="97"/>
        <v>0</v>
      </c>
      <c r="IGH37" s="990">
        <f t="shared" si="97"/>
        <v>0</v>
      </c>
      <c r="IGI37" s="990">
        <f t="shared" ref="IGI37:IIT37" si="98">SUM(IGI16:IGI32)-IGI33</f>
        <v>0</v>
      </c>
      <c r="IGJ37" s="990">
        <f t="shared" si="98"/>
        <v>0</v>
      </c>
      <c r="IGK37" s="990">
        <f t="shared" si="98"/>
        <v>0</v>
      </c>
      <c r="IGL37" s="990">
        <f t="shared" si="98"/>
        <v>0</v>
      </c>
      <c r="IGM37" s="990">
        <f t="shared" si="98"/>
        <v>0</v>
      </c>
      <c r="IGN37" s="990">
        <f t="shared" si="98"/>
        <v>0</v>
      </c>
      <c r="IGO37" s="990">
        <f t="shared" si="98"/>
        <v>0</v>
      </c>
      <c r="IGP37" s="990">
        <f t="shared" si="98"/>
        <v>0</v>
      </c>
      <c r="IGQ37" s="990">
        <f t="shared" si="98"/>
        <v>0</v>
      </c>
      <c r="IGR37" s="990">
        <f t="shared" si="98"/>
        <v>0</v>
      </c>
      <c r="IGS37" s="990">
        <f t="shared" si="98"/>
        <v>0</v>
      </c>
      <c r="IGT37" s="990">
        <f t="shared" si="98"/>
        <v>0</v>
      </c>
      <c r="IGU37" s="990">
        <f t="shared" si="98"/>
        <v>0</v>
      </c>
      <c r="IGV37" s="990">
        <f t="shared" si="98"/>
        <v>0</v>
      </c>
      <c r="IGW37" s="990">
        <f t="shared" si="98"/>
        <v>0</v>
      </c>
      <c r="IGX37" s="990">
        <f t="shared" si="98"/>
        <v>0</v>
      </c>
      <c r="IGY37" s="990">
        <f t="shared" si="98"/>
        <v>0</v>
      </c>
      <c r="IGZ37" s="990">
        <f t="shared" si="98"/>
        <v>0</v>
      </c>
      <c r="IHA37" s="990">
        <f t="shared" si="98"/>
        <v>0</v>
      </c>
      <c r="IHB37" s="990">
        <f t="shared" si="98"/>
        <v>0</v>
      </c>
      <c r="IHC37" s="990">
        <f t="shared" si="98"/>
        <v>0</v>
      </c>
      <c r="IHD37" s="990">
        <f t="shared" si="98"/>
        <v>0</v>
      </c>
      <c r="IHE37" s="990">
        <f t="shared" si="98"/>
        <v>0</v>
      </c>
      <c r="IHF37" s="990">
        <f t="shared" si="98"/>
        <v>0</v>
      </c>
      <c r="IHG37" s="990">
        <f t="shared" si="98"/>
        <v>0</v>
      </c>
      <c r="IHH37" s="990">
        <f t="shared" si="98"/>
        <v>0</v>
      </c>
      <c r="IHI37" s="990">
        <f t="shared" si="98"/>
        <v>0</v>
      </c>
      <c r="IHJ37" s="990">
        <f t="shared" si="98"/>
        <v>0</v>
      </c>
      <c r="IHK37" s="990">
        <f t="shared" si="98"/>
        <v>0</v>
      </c>
      <c r="IHL37" s="990">
        <f t="shared" si="98"/>
        <v>0</v>
      </c>
      <c r="IHM37" s="990">
        <f t="shared" si="98"/>
        <v>0</v>
      </c>
      <c r="IHN37" s="990">
        <f t="shared" si="98"/>
        <v>0</v>
      </c>
      <c r="IHO37" s="990">
        <f t="shared" si="98"/>
        <v>0</v>
      </c>
      <c r="IHP37" s="990">
        <f t="shared" si="98"/>
        <v>0</v>
      </c>
      <c r="IHQ37" s="990">
        <f t="shared" si="98"/>
        <v>0</v>
      </c>
      <c r="IHR37" s="990">
        <f t="shared" si="98"/>
        <v>0</v>
      </c>
      <c r="IHS37" s="990">
        <f t="shared" si="98"/>
        <v>0</v>
      </c>
      <c r="IHT37" s="990">
        <f t="shared" si="98"/>
        <v>0</v>
      </c>
      <c r="IHU37" s="990">
        <f t="shared" si="98"/>
        <v>0</v>
      </c>
      <c r="IHV37" s="990">
        <f t="shared" si="98"/>
        <v>0</v>
      </c>
      <c r="IHW37" s="990">
        <f t="shared" si="98"/>
        <v>0</v>
      </c>
      <c r="IHX37" s="990">
        <f t="shared" si="98"/>
        <v>0</v>
      </c>
      <c r="IHY37" s="990">
        <f t="shared" si="98"/>
        <v>0</v>
      </c>
      <c r="IHZ37" s="990">
        <f t="shared" si="98"/>
        <v>0</v>
      </c>
      <c r="IIA37" s="990">
        <f t="shared" si="98"/>
        <v>0</v>
      </c>
      <c r="IIB37" s="990">
        <f t="shared" si="98"/>
        <v>0</v>
      </c>
      <c r="IIC37" s="990">
        <f t="shared" si="98"/>
        <v>0</v>
      </c>
      <c r="IID37" s="990">
        <f t="shared" si="98"/>
        <v>0</v>
      </c>
      <c r="IIE37" s="990">
        <f t="shared" si="98"/>
        <v>0</v>
      </c>
      <c r="IIF37" s="990">
        <f t="shared" si="98"/>
        <v>0</v>
      </c>
      <c r="IIG37" s="990">
        <f t="shared" si="98"/>
        <v>0</v>
      </c>
      <c r="IIH37" s="990">
        <f t="shared" si="98"/>
        <v>0</v>
      </c>
      <c r="III37" s="990">
        <f t="shared" si="98"/>
        <v>0</v>
      </c>
      <c r="IIJ37" s="990">
        <f t="shared" si="98"/>
        <v>0</v>
      </c>
      <c r="IIK37" s="990">
        <f t="shared" si="98"/>
        <v>0</v>
      </c>
      <c r="IIL37" s="990">
        <f t="shared" si="98"/>
        <v>0</v>
      </c>
      <c r="IIM37" s="990">
        <f t="shared" si="98"/>
        <v>0</v>
      </c>
      <c r="IIN37" s="990">
        <f t="shared" si="98"/>
        <v>0</v>
      </c>
      <c r="IIO37" s="990">
        <f t="shared" si="98"/>
        <v>0</v>
      </c>
      <c r="IIP37" s="990">
        <f t="shared" si="98"/>
        <v>0</v>
      </c>
      <c r="IIQ37" s="990">
        <f t="shared" si="98"/>
        <v>0</v>
      </c>
      <c r="IIR37" s="990">
        <f t="shared" si="98"/>
        <v>0</v>
      </c>
      <c r="IIS37" s="990">
        <f t="shared" si="98"/>
        <v>0</v>
      </c>
      <c r="IIT37" s="990">
        <f t="shared" si="98"/>
        <v>0</v>
      </c>
      <c r="IIU37" s="990">
        <f t="shared" ref="IIU37:ILF37" si="99">SUM(IIU16:IIU32)-IIU33</f>
        <v>0</v>
      </c>
      <c r="IIV37" s="990">
        <f t="shared" si="99"/>
        <v>0</v>
      </c>
      <c r="IIW37" s="990">
        <f t="shared" si="99"/>
        <v>0</v>
      </c>
      <c r="IIX37" s="990">
        <f t="shared" si="99"/>
        <v>0</v>
      </c>
      <c r="IIY37" s="990">
        <f t="shared" si="99"/>
        <v>0</v>
      </c>
      <c r="IIZ37" s="990">
        <f t="shared" si="99"/>
        <v>0</v>
      </c>
      <c r="IJA37" s="990">
        <f t="shared" si="99"/>
        <v>0</v>
      </c>
      <c r="IJB37" s="990">
        <f t="shared" si="99"/>
        <v>0</v>
      </c>
      <c r="IJC37" s="990">
        <f t="shared" si="99"/>
        <v>0</v>
      </c>
      <c r="IJD37" s="990">
        <f t="shared" si="99"/>
        <v>0</v>
      </c>
      <c r="IJE37" s="990">
        <f t="shared" si="99"/>
        <v>0</v>
      </c>
      <c r="IJF37" s="990">
        <f t="shared" si="99"/>
        <v>0</v>
      </c>
      <c r="IJG37" s="990">
        <f t="shared" si="99"/>
        <v>0</v>
      </c>
      <c r="IJH37" s="990">
        <f t="shared" si="99"/>
        <v>0</v>
      </c>
      <c r="IJI37" s="990">
        <f t="shared" si="99"/>
        <v>0</v>
      </c>
      <c r="IJJ37" s="990">
        <f t="shared" si="99"/>
        <v>0</v>
      </c>
      <c r="IJK37" s="990">
        <f t="shared" si="99"/>
        <v>0</v>
      </c>
      <c r="IJL37" s="990">
        <f t="shared" si="99"/>
        <v>0</v>
      </c>
      <c r="IJM37" s="990">
        <f t="shared" si="99"/>
        <v>0</v>
      </c>
      <c r="IJN37" s="990">
        <f t="shared" si="99"/>
        <v>0</v>
      </c>
      <c r="IJO37" s="990">
        <f t="shared" si="99"/>
        <v>0</v>
      </c>
      <c r="IJP37" s="990">
        <f t="shared" si="99"/>
        <v>0</v>
      </c>
      <c r="IJQ37" s="990">
        <f t="shared" si="99"/>
        <v>0</v>
      </c>
      <c r="IJR37" s="990">
        <f t="shared" si="99"/>
        <v>0</v>
      </c>
      <c r="IJS37" s="990">
        <f t="shared" si="99"/>
        <v>0</v>
      </c>
      <c r="IJT37" s="990">
        <f t="shared" si="99"/>
        <v>0</v>
      </c>
      <c r="IJU37" s="990">
        <f t="shared" si="99"/>
        <v>0</v>
      </c>
      <c r="IJV37" s="990">
        <f t="shared" si="99"/>
        <v>0</v>
      </c>
      <c r="IJW37" s="990">
        <f t="shared" si="99"/>
        <v>0</v>
      </c>
      <c r="IJX37" s="990">
        <f t="shared" si="99"/>
        <v>0</v>
      </c>
      <c r="IJY37" s="990">
        <f t="shared" si="99"/>
        <v>0</v>
      </c>
      <c r="IJZ37" s="990">
        <f t="shared" si="99"/>
        <v>0</v>
      </c>
      <c r="IKA37" s="990">
        <f t="shared" si="99"/>
        <v>0</v>
      </c>
      <c r="IKB37" s="990">
        <f t="shared" si="99"/>
        <v>0</v>
      </c>
      <c r="IKC37" s="990">
        <f t="shared" si="99"/>
        <v>0</v>
      </c>
      <c r="IKD37" s="990">
        <f t="shared" si="99"/>
        <v>0</v>
      </c>
      <c r="IKE37" s="990">
        <f t="shared" si="99"/>
        <v>0</v>
      </c>
      <c r="IKF37" s="990">
        <f t="shared" si="99"/>
        <v>0</v>
      </c>
      <c r="IKG37" s="990">
        <f t="shared" si="99"/>
        <v>0</v>
      </c>
      <c r="IKH37" s="990">
        <f t="shared" si="99"/>
        <v>0</v>
      </c>
      <c r="IKI37" s="990">
        <f t="shared" si="99"/>
        <v>0</v>
      </c>
      <c r="IKJ37" s="990">
        <f t="shared" si="99"/>
        <v>0</v>
      </c>
      <c r="IKK37" s="990">
        <f t="shared" si="99"/>
        <v>0</v>
      </c>
      <c r="IKL37" s="990">
        <f t="shared" si="99"/>
        <v>0</v>
      </c>
      <c r="IKM37" s="990">
        <f t="shared" si="99"/>
        <v>0</v>
      </c>
      <c r="IKN37" s="990">
        <f t="shared" si="99"/>
        <v>0</v>
      </c>
      <c r="IKO37" s="990">
        <f t="shared" si="99"/>
        <v>0</v>
      </c>
      <c r="IKP37" s="990">
        <f t="shared" si="99"/>
        <v>0</v>
      </c>
      <c r="IKQ37" s="990">
        <f t="shared" si="99"/>
        <v>0</v>
      </c>
      <c r="IKR37" s="990">
        <f t="shared" si="99"/>
        <v>0</v>
      </c>
      <c r="IKS37" s="990">
        <f t="shared" si="99"/>
        <v>0</v>
      </c>
      <c r="IKT37" s="990">
        <f t="shared" si="99"/>
        <v>0</v>
      </c>
      <c r="IKU37" s="990">
        <f t="shared" si="99"/>
        <v>0</v>
      </c>
      <c r="IKV37" s="990">
        <f t="shared" si="99"/>
        <v>0</v>
      </c>
      <c r="IKW37" s="990">
        <f t="shared" si="99"/>
        <v>0</v>
      </c>
      <c r="IKX37" s="990">
        <f t="shared" si="99"/>
        <v>0</v>
      </c>
      <c r="IKY37" s="990">
        <f t="shared" si="99"/>
        <v>0</v>
      </c>
      <c r="IKZ37" s="990">
        <f t="shared" si="99"/>
        <v>0</v>
      </c>
      <c r="ILA37" s="990">
        <f t="shared" si="99"/>
        <v>0</v>
      </c>
      <c r="ILB37" s="990">
        <f t="shared" si="99"/>
        <v>0</v>
      </c>
      <c r="ILC37" s="990">
        <f t="shared" si="99"/>
        <v>0</v>
      </c>
      <c r="ILD37" s="990">
        <f t="shared" si="99"/>
        <v>0</v>
      </c>
      <c r="ILE37" s="990">
        <f t="shared" si="99"/>
        <v>0</v>
      </c>
      <c r="ILF37" s="990">
        <f t="shared" si="99"/>
        <v>0</v>
      </c>
      <c r="ILG37" s="990">
        <f t="shared" ref="ILG37:INR37" si="100">SUM(ILG16:ILG32)-ILG33</f>
        <v>0</v>
      </c>
      <c r="ILH37" s="990">
        <f t="shared" si="100"/>
        <v>0</v>
      </c>
      <c r="ILI37" s="990">
        <f t="shared" si="100"/>
        <v>0</v>
      </c>
      <c r="ILJ37" s="990">
        <f t="shared" si="100"/>
        <v>0</v>
      </c>
      <c r="ILK37" s="990">
        <f t="shared" si="100"/>
        <v>0</v>
      </c>
      <c r="ILL37" s="990">
        <f t="shared" si="100"/>
        <v>0</v>
      </c>
      <c r="ILM37" s="990">
        <f t="shared" si="100"/>
        <v>0</v>
      </c>
      <c r="ILN37" s="990">
        <f t="shared" si="100"/>
        <v>0</v>
      </c>
      <c r="ILO37" s="990">
        <f t="shared" si="100"/>
        <v>0</v>
      </c>
      <c r="ILP37" s="990">
        <f t="shared" si="100"/>
        <v>0</v>
      </c>
      <c r="ILQ37" s="990">
        <f t="shared" si="100"/>
        <v>0</v>
      </c>
      <c r="ILR37" s="990">
        <f t="shared" si="100"/>
        <v>0</v>
      </c>
      <c r="ILS37" s="990">
        <f t="shared" si="100"/>
        <v>0</v>
      </c>
      <c r="ILT37" s="990">
        <f t="shared" si="100"/>
        <v>0</v>
      </c>
      <c r="ILU37" s="990">
        <f t="shared" si="100"/>
        <v>0</v>
      </c>
      <c r="ILV37" s="990">
        <f t="shared" si="100"/>
        <v>0</v>
      </c>
      <c r="ILW37" s="990">
        <f t="shared" si="100"/>
        <v>0</v>
      </c>
      <c r="ILX37" s="990">
        <f t="shared" si="100"/>
        <v>0</v>
      </c>
      <c r="ILY37" s="990">
        <f t="shared" si="100"/>
        <v>0</v>
      </c>
      <c r="ILZ37" s="990">
        <f t="shared" si="100"/>
        <v>0</v>
      </c>
      <c r="IMA37" s="990">
        <f t="shared" si="100"/>
        <v>0</v>
      </c>
      <c r="IMB37" s="990">
        <f t="shared" si="100"/>
        <v>0</v>
      </c>
      <c r="IMC37" s="990">
        <f t="shared" si="100"/>
        <v>0</v>
      </c>
      <c r="IMD37" s="990">
        <f t="shared" si="100"/>
        <v>0</v>
      </c>
      <c r="IME37" s="990">
        <f t="shared" si="100"/>
        <v>0</v>
      </c>
      <c r="IMF37" s="990">
        <f t="shared" si="100"/>
        <v>0</v>
      </c>
      <c r="IMG37" s="990">
        <f t="shared" si="100"/>
        <v>0</v>
      </c>
      <c r="IMH37" s="990">
        <f t="shared" si="100"/>
        <v>0</v>
      </c>
      <c r="IMI37" s="990">
        <f t="shared" si="100"/>
        <v>0</v>
      </c>
      <c r="IMJ37" s="990">
        <f t="shared" si="100"/>
        <v>0</v>
      </c>
      <c r="IMK37" s="990">
        <f t="shared" si="100"/>
        <v>0</v>
      </c>
      <c r="IML37" s="990">
        <f t="shared" si="100"/>
        <v>0</v>
      </c>
      <c r="IMM37" s="990">
        <f t="shared" si="100"/>
        <v>0</v>
      </c>
      <c r="IMN37" s="990">
        <f t="shared" si="100"/>
        <v>0</v>
      </c>
      <c r="IMO37" s="990">
        <f t="shared" si="100"/>
        <v>0</v>
      </c>
      <c r="IMP37" s="990">
        <f t="shared" si="100"/>
        <v>0</v>
      </c>
      <c r="IMQ37" s="990">
        <f t="shared" si="100"/>
        <v>0</v>
      </c>
      <c r="IMR37" s="990">
        <f t="shared" si="100"/>
        <v>0</v>
      </c>
      <c r="IMS37" s="990">
        <f t="shared" si="100"/>
        <v>0</v>
      </c>
      <c r="IMT37" s="990">
        <f t="shared" si="100"/>
        <v>0</v>
      </c>
      <c r="IMU37" s="990">
        <f t="shared" si="100"/>
        <v>0</v>
      </c>
      <c r="IMV37" s="990">
        <f t="shared" si="100"/>
        <v>0</v>
      </c>
      <c r="IMW37" s="990">
        <f t="shared" si="100"/>
        <v>0</v>
      </c>
      <c r="IMX37" s="990">
        <f t="shared" si="100"/>
        <v>0</v>
      </c>
      <c r="IMY37" s="990">
        <f t="shared" si="100"/>
        <v>0</v>
      </c>
      <c r="IMZ37" s="990">
        <f t="shared" si="100"/>
        <v>0</v>
      </c>
      <c r="INA37" s="990">
        <f t="shared" si="100"/>
        <v>0</v>
      </c>
      <c r="INB37" s="990">
        <f t="shared" si="100"/>
        <v>0</v>
      </c>
      <c r="INC37" s="990">
        <f t="shared" si="100"/>
        <v>0</v>
      </c>
      <c r="IND37" s="990">
        <f t="shared" si="100"/>
        <v>0</v>
      </c>
      <c r="INE37" s="990">
        <f t="shared" si="100"/>
        <v>0</v>
      </c>
      <c r="INF37" s="990">
        <f t="shared" si="100"/>
        <v>0</v>
      </c>
      <c r="ING37" s="990">
        <f t="shared" si="100"/>
        <v>0</v>
      </c>
      <c r="INH37" s="990">
        <f t="shared" si="100"/>
        <v>0</v>
      </c>
      <c r="INI37" s="990">
        <f t="shared" si="100"/>
        <v>0</v>
      </c>
      <c r="INJ37" s="990">
        <f t="shared" si="100"/>
        <v>0</v>
      </c>
      <c r="INK37" s="990">
        <f t="shared" si="100"/>
        <v>0</v>
      </c>
      <c r="INL37" s="990">
        <f t="shared" si="100"/>
        <v>0</v>
      </c>
      <c r="INM37" s="990">
        <f t="shared" si="100"/>
        <v>0</v>
      </c>
      <c r="INN37" s="990">
        <f t="shared" si="100"/>
        <v>0</v>
      </c>
      <c r="INO37" s="990">
        <f t="shared" si="100"/>
        <v>0</v>
      </c>
      <c r="INP37" s="990">
        <f t="shared" si="100"/>
        <v>0</v>
      </c>
      <c r="INQ37" s="990">
        <f t="shared" si="100"/>
        <v>0</v>
      </c>
      <c r="INR37" s="990">
        <f t="shared" si="100"/>
        <v>0</v>
      </c>
      <c r="INS37" s="990">
        <f t="shared" ref="INS37:IQD37" si="101">SUM(INS16:INS32)-INS33</f>
        <v>0</v>
      </c>
      <c r="INT37" s="990">
        <f t="shared" si="101"/>
        <v>0</v>
      </c>
      <c r="INU37" s="990">
        <f t="shared" si="101"/>
        <v>0</v>
      </c>
      <c r="INV37" s="990">
        <f t="shared" si="101"/>
        <v>0</v>
      </c>
      <c r="INW37" s="990">
        <f t="shared" si="101"/>
        <v>0</v>
      </c>
      <c r="INX37" s="990">
        <f t="shared" si="101"/>
        <v>0</v>
      </c>
      <c r="INY37" s="990">
        <f t="shared" si="101"/>
        <v>0</v>
      </c>
      <c r="INZ37" s="990">
        <f t="shared" si="101"/>
        <v>0</v>
      </c>
      <c r="IOA37" s="990">
        <f t="shared" si="101"/>
        <v>0</v>
      </c>
      <c r="IOB37" s="990">
        <f t="shared" si="101"/>
        <v>0</v>
      </c>
      <c r="IOC37" s="990">
        <f t="shared" si="101"/>
        <v>0</v>
      </c>
      <c r="IOD37" s="990">
        <f t="shared" si="101"/>
        <v>0</v>
      </c>
      <c r="IOE37" s="990">
        <f t="shared" si="101"/>
        <v>0</v>
      </c>
      <c r="IOF37" s="990">
        <f t="shared" si="101"/>
        <v>0</v>
      </c>
      <c r="IOG37" s="990">
        <f t="shared" si="101"/>
        <v>0</v>
      </c>
      <c r="IOH37" s="990">
        <f t="shared" si="101"/>
        <v>0</v>
      </c>
      <c r="IOI37" s="990">
        <f t="shared" si="101"/>
        <v>0</v>
      </c>
      <c r="IOJ37" s="990">
        <f t="shared" si="101"/>
        <v>0</v>
      </c>
      <c r="IOK37" s="990">
        <f t="shared" si="101"/>
        <v>0</v>
      </c>
      <c r="IOL37" s="990">
        <f t="shared" si="101"/>
        <v>0</v>
      </c>
      <c r="IOM37" s="990">
        <f t="shared" si="101"/>
        <v>0</v>
      </c>
      <c r="ION37" s="990">
        <f t="shared" si="101"/>
        <v>0</v>
      </c>
      <c r="IOO37" s="990">
        <f t="shared" si="101"/>
        <v>0</v>
      </c>
      <c r="IOP37" s="990">
        <f t="shared" si="101"/>
        <v>0</v>
      </c>
      <c r="IOQ37" s="990">
        <f t="shared" si="101"/>
        <v>0</v>
      </c>
      <c r="IOR37" s="990">
        <f t="shared" si="101"/>
        <v>0</v>
      </c>
      <c r="IOS37" s="990">
        <f t="shared" si="101"/>
        <v>0</v>
      </c>
      <c r="IOT37" s="990">
        <f t="shared" si="101"/>
        <v>0</v>
      </c>
      <c r="IOU37" s="990">
        <f t="shared" si="101"/>
        <v>0</v>
      </c>
      <c r="IOV37" s="990">
        <f t="shared" si="101"/>
        <v>0</v>
      </c>
      <c r="IOW37" s="990">
        <f t="shared" si="101"/>
        <v>0</v>
      </c>
      <c r="IOX37" s="990">
        <f t="shared" si="101"/>
        <v>0</v>
      </c>
      <c r="IOY37" s="990">
        <f t="shared" si="101"/>
        <v>0</v>
      </c>
      <c r="IOZ37" s="990">
        <f t="shared" si="101"/>
        <v>0</v>
      </c>
      <c r="IPA37" s="990">
        <f t="shared" si="101"/>
        <v>0</v>
      </c>
      <c r="IPB37" s="990">
        <f t="shared" si="101"/>
        <v>0</v>
      </c>
      <c r="IPC37" s="990">
        <f t="shared" si="101"/>
        <v>0</v>
      </c>
      <c r="IPD37" s="990">
        <f t="shared" si="101"/>
        <v>0</v>
      </c>
      <c r="IPE37" s="990">
        <f t="shared" si="101"/>
        <v>0</v>
      </c>
      <c r="IPF37" s="990">
        <f t="shared" si="101"/>
        <v>0</v>
      </c>
      <c r="IPG37" s="990">
        <f t="shared" si="101"/>
        <v>0</v>
      </c>
      <c r="IPH37" s="990">
        <f t="shared" si="101"/>
        <v>0</v>
      </c>
      <c r="IPI37" s="990">
        <f t="shared" si="101"/>
        <v>0</v>
      </c>
      <c r="IPJ37" s="990">
        <f t="shared" si="101"/>
        <v>0</v>
      </c>
      <c r="IPK37" s="990">
        <f t="shared" si="101"/>
        <v>0</v>
      </c>
      <c r="IPL37" s="990">
        <f t="shared" si="101"/>
        <v>0</v>
      </c>
      <c r="IPM37" s="990">
        <f t="shared" si="101"/>
        <v>0</v>
      </c>
      <c r="IPN37" s="990">
        <f t="shared" si="101"/>
        <v>0</v>
      </c>
      <c r="IPO37" s="990">
        <f t="shared" si="101"/>
        <v>0</v>
      </c>
      <c r="IPP37" s="990">
        <f t="shared" si="101"/>
        <v>0</v>
      </c>
      <c r="IPQ37" s="990">
        <f t="shared" si="101"/>
        <v>0</v>
      </c>
      <c r="IPR37" s="990">
        <f t="shared" si="101"/>
        <v>0</v>
      </c>
      <c r="IPS37" s="990">
        <f t="shared" si="101"/>
        <v>0</v>
      </c>
      <c r="IPT37" s="990">
        <f t="shared" si="101"/>
        <v>0</v>
      </c>
      <c r="IPU37" s="990">
        <f t="shared" si="101"/>
        <v>0</v>
      </c>
      <c r="IPV37" s="990">
        <f t="shared" si="101"/>
        <v>0</v>
      </c>
      <c r="IPW37" s="990">
        <f t="shared" si="101"/>
        <v>0</v>
      </c>
      <c r="IPX37" s="990">
        <f t="shared" si="101"/>
        <v>0</v>
      </c>
      <c r="IPY37" s="990">
        <f t="shared" si="101"/>
        <v>0</v>
      </c>
      <c r="IPZ37" s="990">
        <f t="shared" si="101"/>
        <v>0</v>
      </c>
      <c r="IQA37" s="990">
        <f t="shared" si="101"/>
        <v>0</v>
      </c>
      <c r="IQB37" s="990">
        <f t="shared" si="101"/>
        <v>0</v>
      </c>
      <c r="IQC37" s="990">
        <f t="shared" si="101"/>
        <v>0</v>
      </c>
      <c r="IQD37" s="990">
        <f t="shared" si="101"/>
        <v>0</v>
      </c>
      <c r="IQE37" s="990">
        <f t="shared" ref="IQE37:ISP37" si="102">SUM(IQE16:IQE32)-IQE33</f>
        <v>0</v>
      </c>
      <c r="IQF37" s="990">
        <f t="shared" si="102"/>
        <v>0</v>
      </c>
      <c r="IQG37" s="990">
        <f t="shared" si="102"/>
        <v>0</v>
      </c>
      <c r="IQH37" s="990">
        <f t="shared" si="102"/>
        <v>0</v>
      </c>
      <c r="IQI37" s="990">
        <f t="shared" si="102"/>
        <v>0</v>
      </c>
      <c r="IQJ37" s="990">
        <f t="shared" si="102"/>
        <v>0</v>
      </c>
      <c r="IQK37" s="990">
        <f t="shared" si="102"/>
        <v>0</v>
      </c>
      <c r="IQL37" s="990">
        <f t="shared" si="102"/>
        <v>0</v>
      </c>
      <c r="IQM37" s="990">
        <f t="shared" si="102"/>
        <v>0</v>
      </c>
      <c r="IQN37" s="990">
        <f t="shared" si="102"/>
        <v>0</v>
      </c>
      <c r="IQO37" s="990">
        <f t="shared" si="102"/>
        <v>0</v>
      </c>
      <c r="IQP37" s="990">
        <f t="shared" si="102"/>
        <v>0</v>
      </c>
      <c r="IQQ37" s="990">
        <f t="shared" si="102"/>
        <v>0</v>
      </c>
      <c r="IQR37" s="990">
        <f t="shared" si="102"/>
        <v>0</v>
      </c>
      <c r="IQS37" s="990">
        <f t="shared" si="102"/>
        <v>0</v>
      </c>
      <c r="IQT37" s="990">
        <f t="shared" si="102"/>
        <v>0</v>
      </c>
      <c r="IQU37" s="990">
        <f t="shared" si="102"/>
        <v>0</v>
      </c>
      <c r="IQV37" s="990">
        <f t="shared" si="102"/>
        <v>0</v>
      </c>
      <c r="IQW37" s="990">
        <f t="shared" si="102"/>
        <v>0</v>
      </c>
      <c r="IQX37" s="990">
        <f t="shared" si="102"/>
        <v>0</v>
      </c>
      <c r="IQY37" s="990">
        <f t="shared" si="102"/>
        <v>0</v>
      </c>
      <c r="IQZ37" s="990">
        <f t="shared" si="102"/>
        <v>0</v>
      </c>
      <c r="IRA37" s="990">
        <f t="shared" si="102"/>
        <v>0</v>
      </c>
      <c r="IRB37" s="990">
        <f t="shared" si="102"/>
        <v>0</v>
      </c>
      <c r="IRC37" s="990">
        <f t="shared" si="102"/>
        <v>0</v>
      </c>
      <c r="IRD37" s="990">
        <f t="shared" si="102"/>
        <v>0</v>
      </c>
      <c r="IRE37" s="990">
        <f t="shared" si="102"/>
        <v>0</v>
      </c>
      <c r="IRF37" s="990">
        <f t="shared" si="102"/>
        <v>0</v>
      </c>
      <c r="IRG37" s="990">
        <f t="shared" si="102"/>
        <v>0</v>
      </c>
      <c r="IRH37" s="990">
        <f t="shared" si="102"/>
        <v>0</v>
      </c>
      <c r="IRI37" s="990">
        <f t="shared" si="102"/>
        <v>0</v>
      </c>
      <c r="IRJ37" s="990">
        <f t="shared" si="102"/>
        <v>0</v>
      </c>
      <c r="IRK37" s="990">
        <f t="shared" si="102"/>
        <v>0</v>
      </c>
      <c r="IRL37" s="990">
        <f t="shared" si="102"/>
        <v>0</v>
      </c>
      <c r="IRM37" s="990">
        <f t="shared" si="102"/>
        <v>0</v>
      </c>
      <c r="IRN37" s="990">
        <f t="shared" si="102"/>
        <v>0</v>
      </c>
      <c r="IRO37" s="990">
        <f t="shared" si="102"/>
        <v>0</v>
      </c>
      <c r="IRP37" s="990">
        <f t="shared" si="102"/>
        <v>0</v>
      </c>
      <c r="IRQ37" s="990">
        <f t="shared" si="102"/>
        <v>0</v>
      </c>
      <c r="IRR37" s="990">
        <f t="shared" si="102"/>
        <v>0</v>
      </c>
      <c r="IRS37" s="990">
        <f t="shared" si="102"/>
        <v>0</v>
      </c>
      <c r="IRT37" s="990">
        <f t="shared" si="102"/>
        <v>0</v>
      </c>
      <c r="IRU37" s="990">
        <f t="shared" si="102"/>
        <v>0</v>
      </c>
      <c r="IRV37" s="990">
        <f t="shared" si="102"/>
        <v>0</v>
      </c>
      <c r="IRW37" s="990">
        <f t="shared" si="102"/>
        <v>0</v>
      </c>
      <c r="IRX37" s="990">
        <f t="shared" si="102"/>
        <v>0</v>
      </c>
      <c r="IRY37" s="990">
        <f t="shared" si="102"/>
        <v>0</v>
      </c>
      <c r="IRZ37" s="990">
        <f t="shared" si="102"/>
        <v>0</v>
      </c>
      <c r="ISA37" s="990">
        <f t="shared" si="102"/>
        <v>0</v>
      </c>
      <c r="ISB37" s="990">
        <f t="shared" si="102"/>
        <v>0</v>
      </c>
      <c r="ISC37" s="990">
        <f t="shared" si="102"/>
        <v>0</v>
      </c>
      <c r="ISD37" s="990">
        <f t="shared" si="102"/>
        <v>0</v>
      </c>
      <c r="ISE37" s="990">
        <f t="shared" si="102"/>
        <v>0</v>
      </c>
      <c r="ISF37" s="990">
        <f t="shared" si="102"/>
        <v>0</v>
      </c>
      <c r="ISG37" s="990">
        <f t="shared" si="102"/>
        <v>0</v>
      </c>
      <c r="ISH37" s="990">
        <f t="shared" si="102"/>
        <v>0</v>
      </c>
      <c r="ISI37" s="990">
        <f t="shared" si="102"/>
        <v>0</v>
      </c>
      <c r="ISJ37" s="990">
        <f t="shared" si="102"/>
        <v>0</v>
      </c>
      <c r="ISK37" s="990">
        <f t="shared" si="102"/>
        <v>0</v>
      </c>
      <c r="ISL37" s="990">
        <f t="shared" si="102"/>
        <v>0</v>
      </c>
      <c r="ISM37" s="990">
        <f t="shared" si="102"/>
        <v>0</v>
      </c>
      <c r="ISN37" s="990">
        <f t="shared" si="102"/>
        <v>0</v>
      </c>
      <c r="ISO37" s="990">
        <f t="shared" si="102"/>
        <v>0</v>
      </c>
      <c r="ISP37" s="990">
        <f t="shared" si="102"/>
        <v>0</v>
      </c>
      <c r="ISQ37" s="990">
        <f t="shared" ref="ISQ37:IVB37" si="103">SUM(ISQ16:ISQ32)-ISQ33</f>
        <v>0</v>
      </c>
      <c r="ISR37" s="990">
        <f t="shared" si="103"/>
        <v>0</v>
      </c>
      <c r="ISS37" s="990">
        <f t="shared" si="103"/>
        <v>0</v>
      </c>
      <c r="IST37" s="990">
        <f t="shared" si="103"/>
        <v>0</v>
      </c>
      <c r="ISU37" s="990">
        <f t="shared" si="103"/>
        <v>0</v>
      </c>
      <c r="ISV37" s="990">
        <f t="shared" si="103"/>
        <v>0</v>
      </c>
      <c r="ISW37" s="990">
        <f t="shared" si="103"/>
        <v>0</v>
      </c>
      <c r="ISX37" s="990">
        <f t="shared" si="103"/>
        <v>0</v>
      </c>
      <c r="ISY37" s="990">
        <f t="shared" si="103"/>
        <v>0</v>
      </c>
      <c r="ISZ37" s="990">
        <f t="shared" si="103"/>
        <v>0</v>
      </c>
      <c r="ITA37" s="990">
        <f t="shared" si="103"/>
        <v>0</v>
      </c>
      <c r="ITB37" s="990">
        <f t="shared" si="103"/>
        <v>0</v>
      </c>
      <c r="ITC37" s="990">
        <f t="shared" si="103"/>
        <v>0</v>
      </c>
      <c r="ITD37" s="990">
        <f t="shared" si="103"/>
        <v>0</v>
      </c>
      <c r="ITE37" s="990">
        <f t="shared" si="103"/>
        <v>0</v>
      </c>
      <c r="ITF37" s="990">
        <f t="shared" si="103"/>
        <v>0</v>
      </c>
      <c r="ITG37" s="990">
        <f t="shared" si="103"/>
        <v>0</v>
      </c>
      <c r="ITH37" s="990">
        <f t="shared" si="103"/>
        <v>0</v>
      </c>
      <c r="ITI37" s="990">
        <f t="shared" si="103"/>
        <v>0</v>
      </c>
      <c r="ITJ37" s="990">
        <f t="shared" si="103"/>
        <v>0</v>
      </c>
      <c r="ITK37" s="990">
        <f t="shared" si="103"/>
        <v>0</v>
      </c>
      <c r="ITL37" s="990">
        <f t="shared" si="103"/>
        <v>0</v>
      </c>
      <c r="ITM37" s="990">
        <f t="shared" si="103"/>
        <v>0</v>
      </c>
      <c r="ITN37" s="990">
        <f t="shared" si="103"/>
        <v>0</v>
      </c>
      <c r="ITO37" s="990">
        <f t="shared" si="103"/>
        <v>0</v>
      </c>
      <c r="ITP37" s="990">
        <f t="shared" si="103"/>
        <v>0</v>
      </c>
      <c r="ITQ37" s="990">
        <f t="shared" si="103"/>
        <v>0</v>
      </c>
      <c r="ITR37" s="990">
        <f t="shared" si="103"/>
        <v>0</v>
      </c>
      <c r="ITS37" s="990">
        <f t="shared" si="103"/>
        <v>0</v>
      </c>
      <c r="ITT37" s="990">
        <f t="shared" si="103"/>
        <v>0</v>
      </c>
      <c r="ITU37" s="990">
        <f t="shared" si="103"/>
        <v>0</v>
      </c>
      <c r="ITV37" s="990">
        <f t="shared" si="103"/>
        <v>0</v>
      </c>
      <c r="ITW37" s="990">
        <f t="shared" si="103"/>
        <v>0</v>
      </c>
      <c r="ITX37" s="990">
        <f t="shared" si="103"/>
        <v>0</v>
      </c>
      <c r="ITY37" s="990">
        <f t="shared" si="103"/>
        <v>0</v>
      </c>
      <c r="ITZ37" s="990">
        <f t="shared" si="103"/>
        <v>0</v>
      </c>
      <c r="IUA37" s="990">
        <f t="shared" si="103"/>
        <v>0</v>
      </c>
      <c r="IUB37" s="990">
        <f t="shared" si="103"/>
        <v>0</v>
      </c>
      <c r="IUC37" s="990">
        <f t="shared" si="103"/>
        <v>0</v>
      </c>
      <c r="IUD37" s="990">
        <f t="shared" si="103"/>
        <v>0</v>
      </c>
      <c r="IUE37" s="990">
        <f t="shared" si="103"/>
        <v>0</v>
      </c>
      <c r="IUF37" s="990">
        <f t="shared" si="103"/>
        <v>0</v>
      </c>
      <c r="IUG37" s="990">
        <f t="shared" si="103"/>
        <v>0</v>
      </c>
      <c r="IUH37" s="990">
        <f t="shared" si="103"/>
        <v>0</v>
      </c>
      <c r="IUI37" s="990">
        <f t="shared" si="103"/>
        <v>0</v>
      </c>
      <c r="IUJ37" s="990">
        <f t="shared" si="103"/>
        <v>0</v>
      </c>
      <c r="IUK37" s="990">
        <f t="shared" si="103"/>
        <v>0</v>
      </c>
      <c r="IUL37" s="990">
        <f t="shared" si="103"/>
        <v>0</v>
      </c>
      <c r="IUM37" s="990">
        <f t="shared" si="103"/>
        <v>0</v>
      </c>
      <c r="IUN37" s="990">
        <f t="shared" si="103"/>
        <v>0</v>
      </c>
      <c r="IUO37" s="990">
        <f t="shared" si="103"/>
        <v>0</v>
      </c>
      <c r="IUP37" s="990">
        <f t="shared" si="103"/>
        <v>0</v>
      </c>
      <c r="IUQ37" s="990">
        <f t="shared" si="103"/>
        <v>0</v>
      </c>
      <c r="IUR37" s="990">
        <f t="shared" si="103"/>
        <v>0</v>
      </c>
      <c r="IUS37" s="990">
        <f t="shared" si="103"/>
        <v>0</v>
      </c>
      <c r="IUT37" s="990">
        <f t="shared" si="103"/>
        <v>0</v>
      </c>
      <c r="IUU37" s="990">
        <f t="shared" si="103"/>
        <v>0</v>
      </c>
      <c r="IUV37" s="990">
        <f t="shared" si="103"/>
        <v>0</v>
      </c>
      <c r="IUW37" s="990">
        <f t="shared" si="103"/>
        <v>0</v>
      </c>
      <c r="IUX37" s="990">
        <f t="shared" si="103"/>
        <v>0</v>
      </c>
      <c r="IUY37" s="990">
        <f t="shared" si="103"/>
        <v>0</v>
      </c>
      <c r="IUZ37" s="990">
        <f t="shared" si="103"/>
        <v>0</v>
      </c>
      <c r="IVA37" s="990">
        <f t="shared" si="103"/>
        <v>0</v>
      </c>
      <c r="IVB37" s="990">
        <f t="shared" si="103"/>
        <v>0</v>
      </c>
      <c r="IVC37" s="990">
        <f t="shared" ref="IVC37:IXN37" si="104">SUM(IVC16:IVC32)-IVC33</f>
        <v>0</v>
      </c>
      <c r="IVD37" s="990">
        <f t="shared" si="104"/>
        <v>0</v>
      </c>
      <c r="IVE37" s="990">
        <f t="shared" si="104"/>
        <v>0</v>
      </c>
      <c r="IVF37" s="990">
        <f t="shared" si="104"/>
        <v>0</v>
      </c>
      <c r="IVG37" s="990">
        <f t="shared" si="104"/>
        <v>0</v>
      </c>
      <c r="IVH37" s="990">
        <f t="shared" si="104"/>
        <v>0</v>
      </c>
      <c r="IVI37" s="990">
        <f t="shared" si="104"/>
        <v>0</v>
      </c>
      <c r="IVJ37" s="990">
        <f t="shared" si="104"/>
        <v>0</v>
      </c>
      <c r="IVK37" s="990">
        <f t="shared" si="104"/>
        <v>0</v>
      </c>
      <c r="IVL37" s="990">
        <f t="shared" si="104"/>
        <v>0</v>
      </c>
      <c r="IVM37" s="990">
        <f t="shared" si="104"/>
        <v>0</v>
      </c>
      <c r="IVN37" s="990">
        <f t="shared" si="104"/>
        <v>0</v>
      </c>
      <c r="IVO37" s="990">
        <f t="shared" si="104"/>
        <v>0</v>
      </c>
      <c r="IVP37" s="990">
        <f t="shared" si="104"/>
        <v>0</v>
      </c>
      <c r="IVQ37" s="990">
        <f t="shared" si="104"/>
        <v>0</v>
      </c>
      <c r="IVR37" s="990">
        <f t="shared" si="104"/>
        <v>0</v>
      </c>
      <c r="IVS37" s="990">
        <f t="shared" si="104"/>
        <v>0</v>
      </c>
      <c r="IVT37" s="990">
        <f t="shared" si="104"/>
        <v>0</v>
      </c>
      <c r="IVU37" s="990">
        <f t="shared" si="104"/>
        <v>0</v>
      </c>
      <c r="IVV37" s="990">
        <f t="shared" si="104"/>
        <v>0</v>
      </c>
      <c r="IVW37" s="990">
        <f t="shared" si="104"/>
        <v>0</v>
      </c>
      <c r="IVX37" s="990">
        <f t="shared" si="104"/>
        <v>0</v>
      </c>
      <c r="IVY37" s="990">
        <f t="shared" si="104"/>
        <v>0</v>
      </c>
      <c r="IVZ37" s="990">
        <f t="shared" si="104"/>
        <v>0</v>
      </c>
      <c r="IWA37" s="990">
        <f t="shared" si="104"/>
        <v>0</v>
      </c>
      <c r="IWB37" s="990">
        <f t="shared" si="104"/>
        <v>0</v>
      </c>
      <c r="IWC37" s="990">
        <f t="shared" si="104"/>
        <v>0</v>
      </c>
      <c r="IWD37" s="990">
        <f t="shared" si="104"/>
        <v>0</v>
      </c>
      <c r="IWE37" s="990">
        <f t="shared" si="104"/>
        <v>0</v>
      </c>
      <c r="IWF37" s="990">
        <f t="shared" si="104"/>
        <v>0</v>
      </c>
      <c r="IWG37" s="990">
        <f t="shared" si="104"/>
        <v>0</v>
      </c>
      <c r="IWH37" s="990">
        <f t="shared" si="104"/>
        <v>0</v>
      </c>
      <c r="IWI37" s="990">
        <f t="shared" si="104"/>
        <v>0</v>
      </c>
      <c r="IWJ37" s="990">
        <f t="shared" si="104"/>
        <v>0</v>
      </c>
      <c r="IWK37" s="990">
        <f t="shared" si="104"/>
        <v>0</v>
      </c>
      <c r="IWL37" s="990">
        <f t="shared" si="104"/>
        <v>0</v>
      </c>
      <c r="IWM37" s="990">
        <f t="shared" si="104"/>
        <v>0</v>
      </c>
      <c r="IWN37" s="990">
        <f t="shared" si="104"/>
        <v>0</v>
      </c>
      <c r="IWO37" s="990">
        <f t="shared" si="104"/>
        <v>0</v>
      </c>
      <c r="IWP37" s="990">
        <f t="shared" si="104"/>
        <v>0</v>
      </c>
      <c r="IWQ37" s="990">
        <f t="shared" si="104"/>
        <v>0</v>
      </c>
      <c r="IWR37" s="990">
        <f t="shared" si="104"/>
        <v>0</v>
      </c>
      <c r="IWS37" s="990">
        <f t="shared" si="104"/>
        <v>0</v>
      </c>
      <c r="IWT37" s="990">
        <f t="shared" si="104"/>
        <v>0</v>
      </c>
      <c r="IWU37" s="990">
        <f t="shared" si="104"/>
        <v>0</v>
      </c>
      <c r="IWV37" s="990">
        <f t="shared" si="104"/>
        <v>0</v>
      </c>
      <c r="IWW37" s="990">
        <f t="shared" si="104"/>
        <v>0</v>
      </c>
      <c r="IWX37" s="990">
        <f t="shared" si="104"/>
        <v>0</v>
      </c>
      <c r="IWY37" s="990">
        <f t="shared" si="104"/>
        <v>0</v>
      </c>
      <c r="IWZ37" s="990">
        <f t="shared" si="104"/>
        <v>0</v>
      </c>
      <c r="IXA37" s="990">
        <f t="shared" si="104"/>
        <v>0</v>
      </c>
      <c r="IXB37" s="990">
        <f t="shared" si="104"/>
        <v>0</v>
      </c>
      <c r="IXC37" s="990">
        <f t="shared" si="104"/>
        <v>0</v>
      </c>
      <c r="IXD37" s="990">
        <f t="shared" si="104"/>
        <v>0</v>
      </c>
      <c r="IXE37" s="990">
        <f t="shared" si="104"/>
        <v>0</v>
      </c>
      <c r="IXF37" s="990">
        <f t="shared" si="104"/>
        <v>0</v>
      </c>
      <c r="IXG37" s="990">
        <f t="shared" si="104"/>
        <v>0</v>
      </c>
      <c r="IXH37" s="990">
        <f t="shared" si="104"/>
        <v>0</v>
      </c>
      <c r="IXI37" s="990">
        <f t="shared" si="104"/>
        <v>0</v>
      </c>
      <c r="IXJ37" s="990">
        <f t="shared" si="104"/>
        <v>0</v>
      </c>
      <c r="IXK37" s="990">
        <f t="shared" si="104"/>
        <v>0</v>
      </c>
      <c r="IXL37" s="990">
        <f t="shared" si="104"/>
        <v>0</v>
      </c>
      <c r="IXM37" s="990">
        <f t="shared" si="104"/>
        <v>0</v>
      </c>
      <c r="IXN37" s="990">
        <f t="shared" si="104"/>
        <v>0</v>
      </c>
      <c r="IXO37" s="990">
        <f t="shared" ref="IXO37:IZZ37" si="105">SUM(IXO16:IXO32)-IXO33</f>
        <v>0</v>
      </c>
      <c r="IXP37" s="990">
        <f t="shared" si="105"/>
        <v>0</v>
      </c>
      <c r="IXQ37" s="990">
        <f t="shared" si="105"/>
        <v>0</v>
      </c>
      <c r="IXR37" s="990">
        <f t="shared" si="105"/>
        <v>0</v>
      </c>
      <c r="IXS37" s="990">
        <f t="shared" si="105"/>
        <v>0</v>
      </c>
      <c r="IXT37" s="990">
        <f t="shared" si="105"/>
        <v>0</v>
      </c>
      <c r="IXU37" s="990">
        <f t="shared" si="105"/>
        <v>0</v>
      </c>
      <c r="IXV37" s="990">
        <f t="shared" si="105"/>
        <v>0</v>
      </c>
      <c r="IXW37" s="990">
        <f t="shared" si="105"/>
        <v>0</v>
      </c>
      <c r="IXX37" s="990">
        <f t="shared" si="105"/>
        <v>0</v>
      </c>
      <c r="IXY37" s="990">
        <f t="shared" si="105"/>
        <v>0</v>
      </c>
      <c r="IXZ37" s="990">
        <f t="shared" si="105"/>
        <v>0</v>
      </c>
      <c r="IYA37" s="990">
        <f t="shared" si="105"/>
        <v>0</v>
      </c>
      <c r="IYB37" s="990">
        <f t="shared" si="105"/>
        <v>0</v>
      </c>
      <c r="IYC37" s="990">
        <f t="shared" si="105"/>
        <v>0</v>
      </c>
      <c r="IYD37" s="990">
        <f t="shared" si="105"/>
        <v>0</v>
      </c>
      <c r="IYE37" s="990">
        <f t="shared" si="105"/>
        <v>0</v>
      </c>
      <c r="IYF37" s="990">
        <f t="shared" si="105"/>
        <v>0</v>
      </c>
      <c r="IYG37" s="990">
        <f t="shared" si="105"/>
        <v>0</v>
      </c>
      <c r="IYH37" s="990">
        <f t="shared" si="105"/>
        <v>0</v>
      </c>
      <c r="IYI37" s="990">
        <f t="shared" si="105"/>
        <v>0</v>
      </c>
      <c r="IYJ37" s="990">
        <f t="shared" si="105"/>
        <v>0</v>
      </c>
      <c r="IYK37" s="990">
        <f t="shared" si="105"/>
        <v>0</v>
      </c>
      <c r="IYL37" s="990">
        <f t="shared" si="105"/>
        <v>0</v>
      </c>
      <c r="IYM37" s="990">
        <f t="shared" si="105"/>
        <v>0</v>
      </c>
      <c r="IYN37" s="990">
        <f t="shared" si="105"/>
        <v>0</v>
      </c>
      <c r="IYO37" s="990">
        <f t="shared" si="105"/>
        <v>0</v>
      </c>
      <c r="IYP37" s="990">
        <f t="shared" si="105"/>
        <v>0</v>
      </c>
      <c r="IYQ37" s="990">
        <f t="shared" si="105"/>
        <v>0</v>
      </c>
      <c r="IYR37" s="990">
        <f t="shared" si="105"/>
        <v>0</v>
      </c>
      <c r="IYS37" s="990">
        <f t="shared" si="105"/>
        <v>0</v>
      </c>
      <c r="IYT37" s="990">
        <f t="shared" si="105"/>
        <v>0</v>
      </c>
      <c r="IYU37" s="990">
        <f t="shared" si="105"/>
        <v>0</v>
      </c>
      <c r="IYV37" s="990">
        <f t="shared" si="105"/>
        <v>0</v>
      </c>
      <c r="IYW37" s="990">
        <f t="shared" si="105"/>
        <v>0</v>
      </c>
      <c r="IYX37" s="990">
        <f t="shared" si="105"/>
        <v>0</v>
      </c>
      <c r="IYY37" s="990">
        <f t="shared" si="105"/>
        <v>0</v>
      </c>
      <c r="IYZ37" s="990">
        <f t="shared" si="105"/>
        <v>0</v>
      </c>
      <c r="IZA37" s="990">
        <f t="shared" si="105"/>
        <v>0</v>
      </c>
      <c r="IZB37" s="990">
        <f t="shared" si="105"/>
        <v>0</v>
      </c>
      <c r="IZC37" s="990">
        <f t="shared" si="105"/>
        <v>0</v>
      </c>
      <c r="IZD37" s="990">
        <f t="shared" si="105"/>
        <v>0</v>
      </c>
      <c r="IZE37" s="990">
        <f t="shared" si="105"/>
        <v>0</v>
      </c>
      <c r="IZF37" s="990">
        <f t="shared" si="105"/>
        <v>0</v>
      </c>
      <c r="IZG37" s="990">
        <f t="shared" si="105"/>
        <v>0</v>
      </c>
      <c r="IZH37" s="990">
        <f t="shared" si="105"/>
        <v>0</v>
      </c>
      <c r="IZI37" s="990">
        <f t="shared" si="105"/>
        <v>0</v>
      </c>
      <c r="IZJ37" s="990">
        <f t="shared" si="105"/>
        <v>0</v>
      </c>
      <c r="IZK37" s="990">
        <f t="shared" si="105"/>
        <v>0</v>
      </c>
      <c r="IZL37" s="990">
        <f t="shared" si="105"/>
        <v>0</v>
      </c>
      <c r="IZM37" s="990">
        <f t="shared" si="105"/>
        <v>0</v>
      </c>
      <c r="IZN37" s="990">
        <f t="shared" si="105"/>
        <v>0</v>
      </c>
      <c r="IZO37" s="990">
        <f t="shared" si="105"/>
        <v>0</v>
      </c>
      <c r="IZP37" s="990">
        <f t="shared" si="105"/>
        <v>0</v>
      </c>
      <c r="IZQ37" s="990">
        <f t="shared" si="105"/>
        <v>0</v>
      </c>
      <c r="IZR37" s="990">
        <f t="shared" si="105"/>
        <v>0</v>
      </c>
      <c r="IZS37" s="990">
        <f t="shared" si="105"/>
        <v>0</v>
      </c>
      <c r="IZT37" s="990">
        <f t="shared" si="105"/>
        <v>0</v>
      </c>
      <c r="IZU37" s="990">
        <f t="shared" si="105"/>
        <v>0</v>
      </c>
      <c r="IZV37" s="990">
        <f t="shared" si="105"/>
        <v>0</v>
      </c>
      <c r="IZW37" s="990">
        <f t="shared" si="105"/>
        <v>0</v>
      </c>
      <c r="IZX37" s="990">
        <f t="shared" si="105"/>
        <v>0</v>
      </c>
      <c r="IZY37" s="990">
        <f t="shared" si="105"/>
        <v>0</v>
      </c>
      <c r="IZZ37" s="990">
        <f t="shared" si="105"/>
        <v>0</v>
      </c>
      <c r="JAA37" s="990">
        <f t="shared" ref="JAA37:JCL37" si="106">SUM(JAA16:JAA32)-JAA33</f>
        <v>0</v>
      </c>
      <c r="JAB37" s="990">
        <f t="shared" si="106"/>
        <v>0</v>
      </c>
      <c r="JAC37" s="990">
        <f t="shared" si="106"/>
        <v>0</v>
      </c>
      <c r="JAD37" s="990">
        <f t="shared" si="106"/>
        <v>0</v>
      </c>
      <c r="JAE37" s="990">
        <f t="shared" si="106"/>
        <v>0</v>
      </c>
      <c r="JAF37" s="990">
        <f t="shared" si="106"/>
        <v>0</v>
      </c>
      <c r="JAG37" s="990">
        <f t="shared" si="106"/>
        <v>0</v>
      </c>
      <c r="JAH37" s="990">
        <f t="shared" si="106"/>
        <v>0</v>
      </c>
      <c r="JAI37" s="990">
        <f t="shared" si="106"/>
        <v>0</v>
      </c>
      <c r="JAJ37" s="990">
        <f t="shared" si="106"/>
        <v>0</v>
      </c>
      <c r="JAK37" s="990">
        <f t="shared" si="106"/>
        <v>0</v>
      </c>
      <c r="JAL37" s="990">
        <f t="shared" si="106"/>
        <v>0</v>
      </c>
      <c r="JAM37" s="990">
        <f t="shared" si="106"/>
        <v>0</v>
      </c>
      <c r="JAN37" s="990">
        <f t="shared" si="106"/>
        <v>0</v>
      </c>
      <c r="JAO37" s="990">
        <f t="shared" si="106"/>
        <v>0</v>
      </c>
      <c r="JAP37" s="990">
        <f t="shared" si="106"/>
        <v>0</v>
      </c>
      <c r="JAQ37" s="990">
        <f t="shared" si="106"/>
        <v>0</v>
      </c>
      <c r="JAR37" s="990">
        <f t="shared" si="106"/>
        <v>0</v>
      </c>
      <c r="JAS37" s="990">
        <f t="shared" si="106"/>
        <v>0</v>
      </c>
      <c r="JAT37" s="990">
        <f t="shared" si="106"/>
        <v>0</v>
      </c>
      <c r="JAU37" s="990">
        <f t="shared" si="106"/>
        <v>0</v>
      </c>
      <c r="JAV37" s="990">
        <f t="shared" si="106"/>
        <v>0</v>
      </c>
      <c r="JAW37" s="990">
        <f t="shared" si="106"/>
        <v>0</v>
      </c>
      <c r="JAX37" s="990">
        <f t="shared" si="106"/>
        <v>0</v>
      </c>
      <c r="JAY37" s="990">
        <f t="shared" si="106"/>
        <v>0</v>
      </c>
      <c r="JAZ37" s="990">
        <f t="shared" si="106"/>
        <v>0</v>
      </c>
      <c r="JBA37" s="990">
        <f t="shared" si="106"/>
        <v>0</v>
      </c>
      <c r="JBB37" s="990">
        <f t="shared" si="106"/>
        <v>0</v>
      </c>
      <c r="JBC37" s="990">
        <f t="shared" si="106"/>
        <v>0</v>
      </c>
      <c r="JBD37" s="990">
        <f t="shared" si="106"/>
        <v>0</v>
      </c>
      <c r="JBE37" s="990">
        <f t="shared" si="106"/>
        <v>0</v>
      </c>
      <c r="JBF37" s="990">
        <f t="shared" si="106"/>
        <v>0</v>
      </c>
      <c r="JBG37" s="990">
        <f t="shared" si="106"/>
        <v>0</v>
      </c>
      <c r="JBH37" s="990">
        <f t="shared" si="106"/>
        <v>0</v>
      </c>
      <c r="JBI37" s="990">
        <f t="shared" si="106"/>
        <v>0</v>
      </c>
      <c r="JBJ37" s="990">
        <f t="shared" si="106"/>
        <v>0</v>
      </c>
      <c r="JBK37" s="990">
        <f t="shared" si="106"/>
        <v>0</v>
      </c>
      <c r="JBL37" s="990">
        <f t="shared" si="106"/>
        <v>0</v>
      </c>
      <c r="JBM37" s="990">
        <f t="shared" si="106"/>
        <v>0</v>
      </c>
      <c r="JBN37" s="990">
        <f t="shared" si="106"/>
        <v>0</v>
      </c>
      <c r="JBO37" s="990">
        <f t="shared" si="106"/>
        <v>0</v>
      </c>
      <c r="JBP37" s="990">
        <f t="shared" si="106"/>
        <v>0</v>
      </c>
      <c r="JBQ37" s="990">
        <f t="shared" si="106"/>
        <v>0</v>
      </c>
      <c r="JBR37" s="990">
        <f t="shared" si="106"/>
        <v>0</v>
      </c>
      <c r="JBS37" s="990">
        <f t="shared" si="106"/>
        <v>0</v>
      </c>
      <c r="JBT37" s="990">
        <f t="shared" si="106"/>
        <v>0</v>
      </c>
      <c r="JBU37" s="990">
        <f t="shared" si="106"/>
        <v>0</v>
      </c>
      <c r="JBV37" s="990">
        <f t="shared" si="106"/>
        <v>0</v>
      </c>
      <c r="JBW37" s="990">
        <f t="shared" si="106"/>
        <v>0</v>
      </c>
      <c r="JBX37" s="990">
        <f t="shared" si="106"/>
        <v>0</v>
      </c>
      <c r="JBY37" s="990">
        <f t="shared" si="106"/>
        <v>0</v>
      </c>
      <c r="JBZ37" s="990">
        <f t="shared" si="106"/>
        <v>0</v>
      </c>
      <c r="JCA37" s="990">
        <f t="shared" si="106"/>
        <v>0</v>
      </c>
      <c r="JCB37" s="990">
        <f t="shared" si="106"/>
        <v>0</v>
      </c>
      <c r="JCC37" s="990">
        <f t="shared" si="106"/>
        <v>0</v>
      </c>
      <c r="JCD37" s="990">
        <f t="shared" si="106"/>
        <v>0</v>
      </c>
      <c r="JCE37" s="990">
        <f t="shared" si="106"/>
        <v>0</v>
      </c>
      <c r="JCF37" s="990">
        <f t="shared" si="106"/>
        <v>0</v>
      </c>
      <c r="JCG37" s="990">
        <f t="shared" si="106"/>
        <v>0</v>
      </c>
      <c r="JCH37" s="990">
        <f t="shared" si="106"/>
        <v>0</v>
      </c>
      <c r="JCI37" s="990">
        <f t="shared" si="106"/>
        <v>0</v>
      </c>
      <c r="JCJ37" s="990">
        <f t="shared" si="106"/>
        <v>0</v>
      </c>
      <c r="JCK37" s="990">
        <f t="shared" si="106"/>
        <v>0</v>
      </c>
      <c r="JCL37" s="990">
        <f t="shared" si="106"/>
        <v>0</v>
      </c>
      <c r="JCM37" s="990">
        <f t="shared" ref="JCM37:JEX37" si="107">SUM(JCM16:JCM32)-JCM33</f>
        <v>0</v>
      </c>
      <c r="JCN37" s="990">
        <f t="shared" si="107"/>
        <v>0</v>
      </c>
      <c r="JCO37" s="990">
        <f t="shared" si="107"/>
        <v>0</v>
      </c>
      <c r="JCP37" s="990">
        <f t="shared" si="107"/>
        <v>0</v>
      </c>
      <c r="JCQ37" s="990">
        <f t="shared" si="107"/>
        <v>0</v>
      </c>
      <c r="JCR37" s="990">
        <f t="shared" si="107"/>
        <v>0</v>
      </c>
      <c r="JCS37" s="990">
        <f t="shared" si="107"/>
        <v>0</v>
      </c>
      <c r="JCT37" s="990">
        <f t="shared" si="107"/>
        <v>0</v>
      </c>
      <c r="JCU37" s="990">
        <f t="shared" si="107"/>
        <v>0</v>
      </c>
      <c r="JCV37" s="990">
        <f t="shared" si="107"/>
        <v>0</v>
      </c>
      <c r="JCW37" s="990">
        <f t="shared" si="107"/>
        <v>0</v>
      </c>
      <c r="JCX37" s="990">
        <f t="shared" si="107"/>
        <v>0</v>
      </c>
      <c r="JCY37" s="990">
        <f t="shared" si="107"/>
        <v>0</v>
      </c>
      <c r="JCZ37" s="990">
        <f t="shared" si="107"/>
        <v>0</v>
      </c>
      <c r="JDA37" s="990">
        <f t="shared" si="107"/>
        <v>0</v>
      </c>
      <c r="JDB37" s="990">
        <f t="shared" si="107"/>
        <v>0</v>
      </c>
      <c r="JDC37" s="990">
        <f t="shared" si="107"/>
        <v>0</v>
      </c>
      <c r="JDD37" s="990">
        <f t="shared" si="107"/>
        <v>0</v>
      </c>
      <c r="JDE37" s="990">
        <f t="shared" si="107"/>
        <v>0</v>
      </c>
      <c r="JDF37" s="990">
        <f t="shared" si="107"/>
        <v>0</v>
      </c>
      <c r="JDG37" s="990">
        <f t="shared" si="107"/>
        <v>0</v>
      </c>
      <c r="JDH37" s="990">
        <f t="shared" si="107"/>
        <v>0</v>
      </c>
      <c r="JDI37" s="990">
        <f t="shared" si="107"/>
        <v>0</v>
      </c>
      <c r="JDJ37" s="990">
        <f t="shared" si="107"/>
        <v>0</v>
      </c>
      <c r="JDK37" s="990">
        <f t="shared" si="107"/>
        <v>0</v>
      </c>
      <c r="JDL37" s="990">
        <f t="shared" si="107"/>
        <v>0</v>
      </c>
      <c r="JDM37" s="990">
        <f t="shared" si="107"/>
        <v>0</v>
      </c>
      <c r="JDN37" s="990">
        <f t="shared" si="107"/>
        <v>0</v>
      </c>
      <c r="JDO37" s="990">
        <f t="shared" si="107"/>
        <v>0</v>
      </c>
      <c r="JDP37" s="990">
        <f t="shared" si="107"/>
        <v>0</v>
      </c>
      <c r="JDQ37" s="990">
        <f t="shared" si="107"/>
        <v>0</v>
      </c>
      <c r="JDR37" s="990">
        <f t="shared" si="107"/>
        <v>0</v>
      </c>
      <c r="JDS37" s="990">
        <f t="shared" si="107"/>
        <v>0</v>
      </c>
      <c r="JDT37" s="990">
        <f t="shared" si="107"/>
        <v>0</v>
      </c>
      <c r="JDU37" s="990">
        <f t="shared" si="107"/>
        <v>0</v>
      </c>
      <c r="JDV37" s="990">
        <f t="shared" si="107"/>
        <v>0</v>
      </c>
      <c r="JDW37" s="990">
        <f t="shared" si="107"/>
        <v>0</v>
      </c>
      <c r="JDX37" s="990">
        <f t="shared" si="107"/>
        <v>0</v>
      </c>
      <c r="JDY37" s="990">
        <f t="shared" si="107"/>
        <v>0</v>
      </c>
      <c r="JDZ37" s="990">
        <f t="shared" si="107"/>
        <v>0</v>
      </c>
      <c r="JEA37" s="990">
        <f t="shared" si="107"/>
        <v>0</v>
      </c>
      <c r="JEB37" s="990">
        <f t="shared" si="107"/>
        <v>0</v>
      </c>
      <c r="JEC37" s="990">
        <f t="shared" si="107"/>
        <v>0</v>
      </c>
      <c r="JED37" s="990">
        <f t="shared" si="107"/>
        <v>0</v>
      </c>
      <c r="JEE37" s="990">
        <f t="shared" si="107"/>
        <v>0</v>
      </c>
      <c r="JEF37" s="990">
        <f t="shared" si="107"/>
        <v>0</v>
      </c>
      <c r="JEG37" s="990">
        <f t="shared" si="107"/>
        <v>0</v>
      </c>
      <c r="JEH37" s="990">
        <f t="shared" si="107"/>
        <v>0</v>
      </c>
      <c r="JEI37" s="990">
        <f t="shared" si="107"/>
        <v>0</v>
      </c>
      <c r="JEJ37" s="990">
        <f t="shared" si="107"/>
        <v>0</v>
      </c>
      <c r="JEK37" s="990">
        <f t="shared" si="107"/>
        <v>0</v>
      </c>
      <c r="JEL37" s="990">
        <f t="shared" si="107"/>
        <v>0</v>
      </c>
      <c r="JEM37" s="990">
        <f t="shared" si="107"/>
        <v>0</v>
      </c>
      <c r="JEN37" s="990">
        <f t="shared" si="107"/>
        <v>0</v>
      </c>
      <c r="JEO37" s="990">
        <f t="shared" si="107"/>
        <v>0</v>
      </c>
      <c r="JEP37" s="990">
        <f t="shared" si="107"/>
        <v>0</v>
      </c>
      <c r="JEQ37" s="990">
        <f t="shared" si="107"/>
        <v>0</v>
      </c>
      <c r="JER37" s="990">
        <f t="shared" si="107"/>
        <v>0</v>
      </c>
      <c r="JES37" s="990">
        <f t="shared" si="107"/>
        <v>0</v>
      </c>
      <c r="JET37" s="990">
        <f t="shared" si="107"/>
        <v>0</v>
      </c>
      <c r="JEU37" s="990">
        <f t="shared" si="107"/>
        <v>0</v>
      </c>
      <c r="JEV37" s="990">
        <f t="shared" si="107"/>
        <v>0</v>
      </c>
      <c r="JEW37" s="990">
        <f t="shared" si="107"/>
        <v>0</v>
      </c>
      <c r="JEX37" s="990">
        <f t="shared" si="107"/>
        <v>0</v>
      </c>
      <c r="JEY37" s="990">
        <f t="shared" ref="JEY37:JHJ37" si="108">SUM(JEY16:JEY32)-JEY33</f>
        <v>0</v>
      </c>
      <c r="JEZ37" s="990">
        <f t="shared" si="108"/>
        <v>0</v>
      </c>
      <c r="JFA37" s="990">
        <f t="shared" si="108"/>
        <v>0</v>
      </c>
      <c r="JFB37" s="990">
        <f t="shared" si="108"/>
        <v>0</v>
      </c>
      <c r="JFC37" s="990">
        <f t="shared" si="108"/>
        <v>0</v>
      </c>
      <c r="JFD37" s="990">
        <f t="shared" si="108"/>
        <v>0</v>
      </c>
      <c r="JFE37" s="990">
        <f t="shared" si="108"/>
        <v>0</v>
      </c>
      <c r="JFF37" s="990">
        <f t="shared" si="108"/>
        <v>0</v>
      </c>
      <c r="JFG37" s="990">
        <f t="shared" si="108"/>
        <v>0</v>
      </c>
      <c r="JFH37" s="990">
        <f t="shared" si="108"/>
        <v>0</v>
      </c>
      <c r="JFI37" s="990">
        <f t="shared" si="108"/>
        <v>0</v>
      </c>
      <c r="JFJ37" s="990">
        <f t="shared" si="108"/>
        <v>0</v>
      </c>
      <c r="JFK37" s="990">
        <f t="shared" si="108"/>
        <v>0</v>
      </c>
      <c r="JFL37" s="990">
        <f t="shared" si="108"/>
        <v>0</v>
      </c>
      <c r="JFM37" s="990">
        <f t="shared" si="108"/>
        <v>0</v>
      </c>
      <c r="JFN37" s="990">
        <f t="shared" si="108"/>
        <v>0</v>
      </c>
      <c r="JFO37" s="990">
        <f t="shared" si="108"/>
        <v>0</v>
      </c>
      <c r="JFP37" s="990">
        <f t="shared" si="108"/>
        <v>0</v>
      </c>
      <c r="JFQ37" s="990">
        <f t="shared" si="108"/>
        <v>0</v>
      </c>
      <c r="JFR37" s="990">
        <f t="shared" si="108"/>
        <v>0</v>
      </c>
      <c r="JFS37" s="990">
        <f t="shared" si="108"/>
        <v>0</v>
      </c>
      <c r="JFT37" s="990">
        <f t="shared" si="108"/>
        <v>0</v>
      </c>
      <c r="JFU37" s="990">
        <f t="shared" si="108"/>
        <v>0</v>
      </c>
      <c r="JFV37" s="990">
        <f t="shared" si="108"/>
        <v>0</v>
      </c>
      <c r="JFW37" s="990">
        <f t="shared" si="108"/>
        <v>0</v>
      </c>
      <c r="JFX37" s="990">
        <f t="shared" si="108"/>
        <v>0</v>
      </c>
      <c r="JFY37" s="990">
        <f t="shared" si="108"/>
        <v>0</v>
      </c>
      <c r="JFZ37" s="990">
        <f t="shared" si="108"/>
        <v>0</v>
      </c>
      <c r="JGA37" s="990">
        <f t="shared" si="108"/>
        <v>0</v>
      </c>
      <c r="JGB37" s="990">
        <f t="shared" si="108"/>
        <v>0</v>
      </c>
      <c r="JGC37" s="990">
        <f t="shared" si="108"/>
        <v>0</v>
      </c>
      <c r="JGD37" s="990">
        <f t="shared" si="108"/>
        <v>0</v>
      </c>
      <c r="JGE37" s="990">
        <f t="shared" si="108"/>
        <v>0</v>
      </c>
      <c r="JGF37" s="990">
        <f t="shared" si="108"/>
        <v>0</v>
      </c>
      <c r="JGG37" s="990">
        <f t="shared" si="108"/>
        <v>0</v>
      </c>
      <c r="JGH37" s="990">
        <f t="shared" si="108"/>
        <v>0</v>
      </c>
      <c r="JGI37" s="990">
        <f t="shared" si="108"/>
        <v>0</v>
      </c>
      <c r="JGJ37" s="990">
        <f t="shared" si="108"/>
        <v>0</v>
      </c>
      <c r="JGK37" s="990">
        <f t="shared" si="108"/>
        <v>0</v>
      </c>
      <c r="JGL37" s="990">
        <f t="shared" si="108"/>
        <v>0</v>
      </c>
      <c r="JGM37" s="990">
        <f t="shared" si="108"/>
        <v>0</v>
      </c>
      <c r="JGN37" s="990">
        <f t="shared" si="108"/>
        <v>0</v>
      </c>
      <c r="JGO37" s="990">
        <f t="shared" si="108"/>
        <v>0</v>
      </c>
      <c r="JGP37" s="990">
        <f t="shared" si="108"/>
        <v>0</v>
      </c>
      <c r="JGQ37" s="990">
        <f t="shared" si="108"/>
        <v>0</v>
      </c>
      <c r="JGR37" s="990">
        <f t="shared" si="108"/>
        <v>0</v>
      </c>
      <c r="JGS37" s="990">
        <f t="shared" si="108"/>
        <v>0</v>
      </c>
      <c r="JGT37" s="990">
        <f t="shared" si="108"/>
        <v>0</v>
      </c>
      <c r="JGU37" s="990">
        <f t="shared" si="108"/>
        <v>0</v>
      </c>
      <c r="JGV37" s="990">
        <f t="shared" si="108"/>
        <v>0</v>
      </c>
      <c r="JGW37" s="990">
        <f t="shared" si="108"/>
        <v>0</v>
      </c>
      <c r="JGX37" s="990">
        <f t="shared" si="108"/>
        <v>0</v>
      </c>
      <c r="JGY37" s="990">
        <f t="shared" si="108"/>
        <v>0</v>
      </c>
      <c r="JGZ37" s="990">
        <f t="shared" si="108"/>
        <v>0</v>
      </c>
      <c r="JHA37" s="990">
        <f t="shared" si="108"/>
        <v>0</v>
      </c>
      <c r="JHB37" s="990">
        <f t="shared" si="108"/>
        <v>0</v>
      </c>
      <c r="JHC37" s="990">
        <f t="shared" si="108"/>
        <v>0</v>
      </c>
      <c r="JHD37" s="990">
        <f t="shared" si="108"/>
        <v>0</v>
      </c>
      <c r="JHE37" s="990">
        <f t="shared" si="108"/>
        <v>0</v>
      </c>
      <c r="JHF37" s="990">
        <f t="shared" si="108"/>
        <v>0</v>
      </c>
      <c r="JHG37" s="990">
        <f t="shared" si="108"/>
        <v>0</v>
      </c>
      <c r="JHH37" s="990">
        <f t="shared" si="108"/>
        <v>0</v>
      </c>
      <c r="JHI37" s="990">
        <f t="shared" si="108"/>
        <v>0</v>
      </c>
      <c r="JHJ37" s="990">
        <f t="shared" si="108"/>
        <v>0</v>
      </c>
      <c r="JHK37" s="990">
        <f t="shared" ref="JHK37:JJV37" si="109">SUM(JHK16:JHK32)-JHK33</f>
        <v>0</v>
      </c>
      <c r="JHL37" s="990">
        <f t="shared" si="109"/>
        <v>0</v>
      </c>
      <c r="JHM37" s="990">
        <f t="shared" si="109"/>
        <v>0</v>
      </c>
      <c r="JHN37" s="990">
        <f t="shared" si="109"/>
        <v>0</v>
      </c>
      <c r="JHO37" s="990">
        <f t="shared" si="109"/>
        <v>0</v>
      </c>
      <c r="JHP37" s="990">
        <f t="shared" si="109"/>
        <v>0</v>
      </c>
      <c r="JHQ37" s="990">
        <f t="shared" si="109"/>
        <v>0</v>
      </c>
      <c r="JHR37" s="990">
        <f t="shared" si="109"/>
        <v>0</v>
      </c>
      <c r="JHS37" s="990">
        <f t="shared" si="109"/>
        <v>0</v>
      </c>
      <c r="JHT37" s="990">
        <f t="shared" si="109"/>
        <v>0</v>
      </c>
      <c r="JHU37" s="990">
        <f t="shared" si="109"/>
        <v>0</v>
      </c>
      <c r="JHV37" s="990">
        <f t="shared" si="109"/>
        <v>0</v>
      </c>
      <c r="JHW37" s="990">
        <f t="shared" si="109"/>
        <v>0</v>
      </c>
      <c r="JHX37" s="990">
        <f t="shared" si="109"/>
        <v>0</v>
      </c>
      <c r="JHY37" s="990">
        <f t="shared" si="109"/>
        <v>0</v>
      </c>
      <c r="JHZ37" s="990">
        <f t="shared" si="109"/>
        <v>0</v>
      </c>
      <c r="JIA37" s="990">
        <f t="shared" si="109"/>
        <v>0</v>
      </c>
      <c r="JIB37" s="990">
        <f t="shared" si="109"/>
        <v>0</v>
      </c>
      <c r="JIC37" s="990">
        <f t="shared" si="109"/>
        <v>0</v>
      </c>
      <c r="JID37" s="990">
        <f t="shared" si="109"/>
        <v>0</v>
      </c>
      <c r="JIE37" s="990">
        <f t="shared" si="109"/>
        <v>0</v>
      </c>
      <c r="JIF37" s="990">
        <f t="shared" si="109"/>
        <v>0</v>
      </c>
      <c r="JIG37" s="990">
        <f t="shared" si="109"/>
        <v>0</v>
      </c>
      <c r="JIH37" s="990">
        <f t="shared" si="109"/>
        <v>0</v>
      </c>
      <c r="JII37" s="990">
        <f t="shared" si="109"/>
        <v>0</v>
      </c>
      <c r="JIJ37" s="990">
        <f t="shared" si="109"/>
        <v>0</v>
      </c>
      <c r="JIK37" s="990">
        <f t="shared" si="109"/>
        <v>0</v>
      </c>
      <c r="JIL37" s="990">
        <f t="shared" si="109"/>
        <v>0</v>
      </c>
      <c r="JIM37" s="990">
        <f t="shared" si="109"/>
        <v>0</v>
      </c>
      <c r="JIN37" s="990">
        <f t="shared" si="109"/>
        <v>0</v>
      </c>
      <c r="JIO37" s="990">
        <f t="shared" si="109"/>
        <v>0</v>
      </c>
      <c r="JIP37" s="990">
        <f t="shared" si="109"/>
        <v>0</v>
      </c>
      <c r="JIQ37" s="990">
        <f t="shared" si="109"/>
        <v>0</v>
      </c>
      <c r="JIR37" s="990">
        <f t="shared" si="109"/>
        <v>0</v>
      </c>
      <c r="JIS37" s="990">
        <f t="shared" si="109"/>
        <v>0</v>
      </c>
      <c r="JIT37" s="990">
        <f t="shared" si="109"/>
        <v>0</v>
      </c>
      <c r="JIU37" s="990">
        <f t="shared" si="109"/>
        <v>0</v>
      </c>
      <c r="JIV37" s="990">
        <f t="shared" si="109"/>
        <v>0</v>
      </c>
      <c r="JIW37" s="990">
        <f t="shared" si="109"/>
        <v>0</v>
      </c>
      <c r="JIX37" s="990">
        <f t="shared" si="109"/>
        <v>0</v>
      </c>
      <c r="JIY37" s="990">
        <f t="shared" si="109"/>
        <v>0</v>
      </c>
      <c r="JIZ37" s="990">
        <f t="shared" si="109"/>
        <v>0</v>
      </c>
      <c r="JJA37" s="990">
        <f t="shared" si="109"/>
        <v>0</v>
      </c>
      <c r="JJB37" s="990">
        <f t="shared" si="109"/>
        <v>0</v>
      </c>
      <c r="JJC37" s="990">
        <f t="shared" si="109"/>
        <v>0</v>
      </c>
      <c r="JJD37" s="990">
        <f t="shared" si="109"/>
        <v>0</v>
      </c>
      <c r="JJE37" s="990">
        <f t="shared" si="109"/>
        <v>0</v>
      </c>
      <c r="JJF37" s="990">
        <f t="shared" si="109"/>
        <v>0</v>
      </c>
      <c r="JJG37" s="990">
        <f t="shared" si="109"/>
        <v>0</v>
      </c>
      <c r="JJH37" s="990">
        <f t="shared" si="109"/>
        <v>0</v>
      </c>
      <c r="JJI37" s="990">
        <f t="shared" si="109"/>
        <v>0</v>
      </c>
      <c r="JJJ37" s="990">
        <f t="shared" si="109"/>
        <v>0</v>
      </c>
      <c r="JJK37" s="990">
        <f t="shared" si="109"/>
        <v>0</v>
      </c>
      <c r="JJL37" s="990">
        <f t="shared" si="109"/>
        <v>0</v>
      </c>
      <c r="JJM37" s="990">
        <f t="shared" si="109"/>
        <v>0</v>
      </c>
      <c r="JJN37" s="990">
        <f t="shared" si="109"/>
        <v>0</v>
      </c>
      <c r="JJO37" s="990">
        <f t="shared" si="109"/>
        <v>0</v>
      </c>
      <c r="JJP37" s="990">
        <f t="shared" si="109"/>
        <v>0</v>
      </c>
      <c r="JJQ37" s="990">
        <f t="shared" si="109"/>
        <v>0</v>
      </c>
      <c r="JJR37" s="990">
        <f t="shared" si="109"/>
        <v>0</v>
      </c>
      <c r="JJS37" s="990">
        <f t="shared" si="109"/>
        <v>0</v>
      </c>
      <c r="JJT37" s="990">
        <f t="shared" si="109"/>
        <v>0</v>
      </c>
      <c r="JJU37" s="990">
        <f t="shared" si="109"/>
        <v>0</v>
      </c>
      <c r="JJV37" s="990">
        <f t="shared" si="109"/>
        <v>0</v>
      </c>
      <c r="JJW37" s="990">
        <f t="shared" ref="JJW37:JMH37" si="110">SUM(JJW16:JJW32)-JJW33</f>
        <v>0</v>
      </c>
      <c r="JJX37" s="990">
        <f t="shared" si="110"/>
        <v>0</v>
      </c>
      <c r="JJY37" s="990">
        <f t="shared" si="110"/>
        <v>0</v>
      </c>
      <c r="JJZ37" s="990">
        <f t="shared" si="110"/>
        <v>0</v>
      </c>
      <c r="JKA37" s="990">
        <f t="shared" si="110"/>
        <v>0</v>
      </c>
      <c r="JKB37" s="990">
        <f t="shared" si="110"/>
        <v>0</v>
      </c>
      <c r="JKC37" s="990">
        <f t="shared" si="110"/>
        <v>0</v>
      </c>
      <c r="JKD37" s="990">
        <f t="shared" si="110"/>
        <v>0</v>
      </c>
      <c r="JKE37" s="990">
        <f t="shared" si="110"/>
        <v>0</v>
      </c>
      <c r="JKF37" s="990">
        <f t="shared" si="110"/>
        <v>0</v>
      </c>
      <c r="JKG37" s="990">
        <f t="shared" si="110"/>
        <v>0</v>
      </c>
      <c r="JKH37" s="990">
        <f t="shared" si="110"/>
        <v>0</v>
      </c>
      <c r="JKI37" s="990">
        <f t="shared" si="110"/>
        <v>0</v>
      </c>
      <c r="JKJ37" s="990">
        <f t="shared" si="110"/>
        <v>0</v>
      </c>
      <c r="JKK37" s="990">
        <f t="shared" si="110"/>
        <v>0</v>
      </c>
      <c r="JKL37" s="990">
        <f t="shared" si="110"/>
        <v>0</v>
      </c>
      <c r="JKM37" s="990">
        <f t="shared" si="110"/>
        <v>0</v>
      </c>
      <c r="JKN37" s="990">
        <f t="shared" si="110"/>
        <v>0</v>
      </c>
      <c r="JKO37" s="990">
        <f t="shared" si="110"/>
        <v>0</v>
      </c>
      <c r="JKP37" s="990">
        <f t="shared" si="110"/>
        <v>0</v>
      </c>
      <c r="JKQ37" s="990">
        <f t="shared" si="110"/>
        <v>0</v>
      </c>
      <c r="JKR37" s="990">
        <f t="shared" si="110"/>
        <v>0</v>
      </c>
      <c r="JKS37" s="990">
        <f t="shared" si="110"/>
        <v>0</v>
      </c>
      <c r="JKT37" s="990">
        <f t="shared" si="110"/>
        <v>0</v>
      </c>
      <c r="JKU37" s="990">
        <f t="shared" si="110"/>
        <v>0</v>
      </c>
      <c r="JKV37" s="990">
        <f t="shared" si="110"/>
        <v>0</v>
      </c>
      <c r="JKW37" s="990">
        <f t="shared" si="110"/>
        <v>0</v>
      </c>
      <c r="JKX37" s="990">
        <f t="shared" si="110"/>
        <v>0</v>
      </c>
      <c r="JKY37" s="990">
        <f t="shared" si="110"/>
        <v>0</v>
      </c>
      <c r="JKZ37" s="990">
        <f t="shared" si="110"/>
        <v>0</v>
      </c>
      <c r="JLA37" s="990">
        <f t="shared" si="110"/>
        <v>0</v>
      </c>
      <c r="JLB37" s="990">
        <f t="shared" si="110"/>
        <v>0</v>
      </c>
      <c r="JLC37" s="990">
        <f t="shared" si="110"/>
        <v>0</v>
      </c>
      <c r="JLD37" s="990">
        <f t="shared" si="110"/>
        <v>0</v>
      </c>
      <c r="JLE37" s="990">
        <f t="shared" si="110"/>
        <v>0</v>
      </c>
      <c r="JLF37" s="990">
        <f t="shared" si="110"/>
        <v>0</v>
      </c>
      <c r="JLG37" s="990">
        <f t="shared" si="110"/>
        <v>0</v>
      </c>
      <c r="JLH37" s="990">
        <f t="shared" si="110"/>
        <v>0</v>
      </c>
      <c r="JLI37" s="990">
        <f t="shared" si="110"/>
        <v>0</v>
      </c>
      <c r="JLJ37" s="990">
        <f t="shared" si="110"/>
        <v>0</v>
      </c>
      <c r="JLK37" s="990">
        <f t="shared" si="110"/>
        <v>0</v>
      </c>
      <c r="JLL37" s="990">
        <f t="shared" si="110"/>
        <v>0</v>
      </c>
      <c r="JLM37" s="990">
        <f t="shared" si="110"/>
        <v>0</v>
      </c>
      <c r="JLN37" s="990">
        <f t="shared" si="110"/>
        <v>0</v>
      </c>
      <c r="JLO37" s="990">
        <f t="shared" si="110"/>
        <v>0</v>
      </c>
      <c r="JLP37" s="990">
        <f t="shared" si="110"/>
        <v>0</v>
      </c>
      <c r="JLQ37" s="990">
        <f t="shared" si="110"/>
        <v>0</v>
      </c>
      <c r="JLR37" s="990">
        <f t="shared" si="110"/>
        <v>0</v>
      </c>
      <c r="JLS37" s="990">
        <f t="shared" si="110"/>
        <v>0</v>
      </c>
      <c r="JLT37" s="990">
        <f t="shared" si="110"/>
        <v>0</v>
      </c>
      <c r="JLU37" s="990">
        <f t="shared" si="110"/>
        <v>0</v>
      </c>
      <c r="JLV37" s="990">
        <f t="shared" si="110"/>
        <v>0</v>
      </c>
      <c r="JLW37" s="990">
        <f t="shared" si="110"/>
        <v>0</v>
      </c>
      <c r="JLX37" s="990">
        <f t="shared" si="110"/>
        <v>0</v>
      </c>
      <c r="JLY37" s="990">
        <f t="shared" si="110"/>
        <v>0</v>
      </c>
      <c r="JLZ37" s="990">
        <f t="shared" si="110"/>
        <v>0</v>
      </c>
      <c r="JMA37" s="990">
        <f t="shared" si="110"/>
        <v>0</v>
      </c>
      <c r="JMB37" s="990">
        <f t="shared" si="110"/>
        <v>0</v>
      </c>
      <c r="JMC37" s="990">
        <f t="shared" si="110"/>
        <v>0</v>
      </c>
      <c r="JMD37" s="990">
        <f t="shared" si="110"/>
        <v>0</v>
      </c>
      <c r="JME37" s="990">
        <f t="shared" si="110"/>
        <v>0</v>
      </c>
      <c r="JMF37" s="990">
        <f t="shared" si="110"/>
        <v>0</v>
      </c>
      <c r="JMG37" s="990">
        <f t="shared" si="110"/>
        <v>0</v>
      </c>
      <c r="JMH37" s="990">
        <f t="shared" si="110"/>
        <v>0</v>
      </c>
      <c r="JMI37" s="990">
        <f t="shared" ref="JMI37:JOT37" si="111">SUM(JMI16:JMI32)-JMI33</f>
        <v>0</v>
      </c>
      <c r="JMJ37" s="990">
        <f t="shared" si="111"/>
        <v>0</v>
      </c>
      <c r="JMK37" s="990">
        <f t="shared" si="111"/>
        <v>0</v>
      </c>
      <c r="JML37" s="990">
        <f t="shared" si="111"/>
        <v>0</v>
      </c>
      <c r="JMM37" s="990">
        <f t="shared" si="111"/>
        <v>0</v>
      </c>
      <c r="JMN37" s="990">
        <f t="shared" si="111"/>
        <v>0</v>
      </c>
      <c r="JMO37" s="990">
        <f t="shared" si="111"/>
        <v>0</v>
      </c>
      <c r="JMP37" s="990">
        <f t="shared" si="111"/>
        <v>0</v>
      </c>
      <c r="JMQ37" s="990">
        <f t="shared" si="111"/>
        <v>0</v>
      </c>
      <c r="JMR37" s="990">
        <f t="shared" si="111"/>
        <v>0</v>
      </c>
      <c r="JMS37" s="990">
        <f t="shared" si="111"/>
        <v>0</v>
      </c>
      <c r="JMT37" s="990">
        <f t="shared" si="111"/>
        <v>0</v>
      </c>
      <c r="JMU37" s="990">
        <f t="shared" si="111"/>
        <v>0</v>
      </c>
      <c r="JMV37" s="990">
        <f t="shared" si="111"/>
        <v>0</v>
      </c>
      <c r="JMW37" s="990">
        <f t="shared" si="111"/>
        <v>0</v>
      </c>
      <c r="JMX37" s="990">
        <f t="shared" si="111"/>
        <v>0</v>
      </c>
      <c r="JMY37" s="990">
        <f t="shared" si="111"/>
        <v>0</v>
      </c>
      <c r="JMZ37" s="990">
        <f t="shared" si="111"/>
        <v>0</v>
      </c>
      <c r="JNA37" s="990">
        <f t="shared" si="111"/>
        <v>0</v>
      </c>
      <c r="JNB37" s="990">
        <f t="shared" si="111"/>
        <v>0</v>
      </c>
      <c r="JNC37" s="990">
        <f t="shared" si="111"/>
        <v>0</v>
      </c>
      <c r="JND37" s="990">
        <f t="shared" si="111"/>
        <v>0</v>
      </c>
      <c r="JNE37" s="990">
        <f t="shared" si="111"/>
        <v>0</v>
      </c>
      <c r="JNF37" s="990">
        <f t="shared" si="111"/>
        <v>0</v>
      </c>
      <c r="JNG37" s="990">
        <f t="shared" si="111"/>
        <v>0</v>
      </c>
      <c r="JNH37" s="990">
        <f t="shared" si="111"/>
        <v>0</v>
      </c>
      <c r="JNI37" s="990">
        <f t="shared" si="111"/>
        <v>0</v>
      </c>
      <c r="JNJ37" s="990">
        <f t="shared" si="111"/>
        <v>0</v>
      </c>
      <c r="JNK37" s="990">
        <f t="shared" si="111"/>
        <v>0</v>
      </c>
      <c r="JNL37" s="990">
        <f t="shared" si="111"/>
        <v>0</v>
      </c>
      <c r="JNM37" s="990">
        <f t="shared" si="111"/>
        <v>0</v>
      </c>
      <c r="JNN37" s="990">
        <f t="shared" si="111"/>
        <v>0</v>
      </c>
      <c r="JNO37" s="990">
        <f t="shared" si="111"/>
        <v>0</v>
      </c>
      <c r="JNP37" s="990">
        <f t="shared" si="111"/>
        <v>0</v>
      </c>
      <c r="JNQ37" s="990">
        <f t="shared" si="111"/>
        <v>0</v>
      </c>
      <c r="JNR37" s="990">
        <f t="shared" si="111"/>
        <v>0</v>
      </c>
      <c r="JNS37" s="990">
        <f t="shared" si="111"/>
        <v>0</v>
      </c>
      <c r="JNT37" s="990">
        <f t="shared" si="111"/>
        <v>0</v>
      </c>
      <c r="JNU37" s="990">
        <f t="shared" si="111"/>
        <v>0</v>
      </c>
      <c r="JNV37" s="990">
        <f t="shared" si="111"/>
        <v>0</v>
      </c>
      <c r="JNW37" s="990">
        <f t="shared" si="111"/>
        <v>0</v>
      </c>
      <c r="JNX37" s="990">
        <f t="shared" si="111"/>
        <v>0</v>
      </c>
      <c r="JNY37" s="990">
        <f t="shared" si="111"/>
        <v>0</v>
      </c>
      <c r="JNZ37" s="990">
        <f t="shared" si="111"/>
        <v>0</v>
      </c>
      <c r="JOA37" s="990">
        <f t="shared" si="111"/>
        <v>0</v>
      </c>
      <c r="JOB37" s="990">
        <f t="shared" si="111"/>
        <v>0</v>
      </c>
      <c r="JOC37" s="990">
        <f t="shared" si="111"/>
        <v>0</v>
      </c>
      <c r="JOD37" s="990">
        <f t="shared" si="111"/>
        <v>0</v>
      </c>
      <c r="JOE37" s="990">
        <f t="shared" si="111"/>
        <v>0</v>
      </c>
      <c r="JOF37" s="990">
        <f t="shared" si="111"/>
        <v>0</v>
      </c>
      <c r="JOG37" s="990">
        <f t="shared" si="111"/>
        <v>0</v>
      </c>
      <c r="JOH37" s="990">
        <f t="shared" si="111"/>
        <v>0</v>
      </c>
      <c r="JOI37" s="990">
        <f t="shared" si="111"/>
        <v>0</v>
      </c>
      <c r="JOJ37" s="990">
        <f t="shared" si="111"/>
        <v>0</v>
      </c>
      <c r="JOK37" s="990">
        <f t="shared" si="111"/>
        <v>0</v>
      </c>
      <c r="JOL37" s="990">
        <f t="shared" si="111"/>
        <v>0</v>
      </c>
      <c r="JOM37" s="990">
        <f t="shared" si="111"/>
        <v>0</v>
      </c>
      <c r="JON37" s="990">
        <f t="shared" si="111"/>
        <v>0</v>
      </c>
      <c r="JOO37" s="990">
        <f t="shared" si="111"/>
        <v>0</v>
      </c>
      <c r="JOP37" s="990">
        <f t="shared" si="111"/>
        <v>0</v>
      </c>
      <c r="JOQ37" s="990">
        <f t="shared" si="111"/>
        <v>0</v>
      </c>
      <c r="JOR37" s="990">
        <f t="shared" si="111"/>
        <v>0</v>
      </c>
      <c r="JOS37" s="990">
        <f t="shared" si="111"/>
        <v>0</v>
      </c>
      <c r="JOT37" s="990">
        <f t="shared" si="111"/>
        <v>0</v>
      </c>
      <c r="JOU37" s="990">
        <f t="shared" ref="JOU37:JRF37" si="112">SUM(JOU16:JOU32)-JOU33</f>
        <v>0</v>
      </c>
      <c r="JOV37" s="990">
        <f t="shared" si="112"/>
        <v>0</v>
      </c>
      <c r="JOW37" s="990">
        <f t="shared" si="112"/>
        <v>0</v>
      </c>
      <c r="JOX37" s="990">
        <f t="shared" si="112"/>
        <v>0</v>
      </c>
      <c r="JOY37" s="990">
        <f t="shared" si="112"/>
        <v>0</v>
      </c>
      <c r="JOZ37" s="990">
        <f t="shared" si="112"/>
        <v>0</v>
      </c>
      <c r="JPA37" s="990">
        <f t="shared" si="112"/>
        <v>0</v>
      </c>
      <c r="JPB37" s="990">
        <f t="shared" si="112"/>
        <v>0</v>
      </c>
      <c r="JPC37" s="990">
        <f t="shared" si="112"/>
        <v>0</v>
      </c>
      <c r="JPD37" s="990">
        <f t="shared" si="112"/>
        <v>0</v>
      </c>
      <c r="JPE37" s="990">
        <f t="shared" si="112"/>
        <v>0</v>
      </c>
      <c r="JPF37" s="990">
        <f t="shared" si="112"/>
        <v>0</v>
      </c>
      <c r="JPG37" s="990">
        <f t="shared" si="112"/>
        <v>0</v>
      </c>
      <c r="JPH37" s="990">
        <f t="shared" si="112"/>
        <v>0</v>
      </c>
      <c r="JPI37" s="990">
        <f t="shared" si="112"/>
        <v>0</v>
      </c>
      <c r="JPJ37" s="990">
        <f t="shared" si="112"/>
        <v>0</v>
      </c>
      <c r="JPK37" s="990">
        <f t="shared" si="112"/>
        <v>0</v>
      </c>
      <c r="JPL37" s="990">
        <f t="shared" si="112"/>
        <v>0</v>
      </c>
      <c r="JPM37" s="990">
        <f t="shared" si="112"/>
        <v>0</v>
      </c>
      <c r="JPN37" s="990">
        <f t="shared" si="112"/>
        <v>0</v>
      </c>
      <c r="JPO37" s="990">
        <f t="shared" si="112"/>
        <v>0</v>
      </c>
      <c r="JPP37" s="990">
        <f t="shared" si="112"/>
        <v>0</v>
      </c>
      <c r="JPQ37" s="990">
        <f t="shared" si="112"/>
        <v>0</v>
      </c>
      <c r="JPR37" s="990">
        <f t="shared" si="112"/>
        <v>0</v>
      </c>
      <c r="JPS37" s="990">
        <f t="shared" si="112"/>
        <v>0</v>
      </c>
      <c r="JPT37" s="990">
        <f t="shared" si="112"/>
        <v>0</v>
      </c>
      <c r="JPU37" s="990">
        <f t="shared" si="112"/>
        <v>0</v>
      </c>
      <c r="JPV37" s="990">
        <f t="shared" si="112"/>
        <v>0</v>
      </c>
      <c r="JPW37" s="990">
        <f t="shared" si="112"/>
        <v>0</v>
      </c>
      <c r="JPX37" s="990">
        <f t="shared" si="112"/>
        <v>0</v>
      </c>
      <c r="JPY37" s="990">
        <f t="shared" si="112"/>
        <v>0</v>
      </c>
      <c r="JPZ37" s="990">
        <f t="shared" si="112"/>
        <v>0</v>
      </c>
      <c r="JQA37" s="990">
        <f t="shared" si="112"/>
        <v>0</v>
      </c>
      <c r="JQB37" s="990">
        <f t="shared" si="112"/>
        <v>0</v>
      </c>
      <c r="JQC37" s="990">
        <f t="shared" si="112"/>
        <v>0</v>
      </c>
      <c r="JQD37" s="990">
        <f t="shared" si="112"/>
        <v>0</v>
      </c>
      <c r="JQE37" s="990">
        <f t="shared" si="112"/>
        <v>0</v>
      </c>
      <c r="JQF37" s="990">
        <f t="shared" si="112"/>
        <v>0</v>
      </c>
      <c r="JQG37" s="990">
        <f t="shared" si="112"/>
        <v>0</v>
      </c>
      <c r="JQH37" s="990">
        <f t="shared" si="112"/>
        <v>0</v>
      </c>
      <c r="JQI37" s="990">
        <f t="shared" si="112"/>
        <v>0</v>
      </c>
      <c r="JQJ37" s="990">
        <f t="shared" si="112"/>
        <v>0</v>
      </c>
      <c r="JQK37" s="990">
        <f t="shared" si="112"/>
        <v>0</v>
      </c>
      <c r="JQL37" s="990">
        <f t="shared" si="112"/>
        <v>0</v>
      </c>
      <c r="JQM37" s="990">
        <f t="shared" si="112"/>
        <v>0</v>
      </c>
      <c r="JQN37" s="990">
        <f t="shared" si="112"/>
        <v>0</v>
      </c>
      <c r="JQO37" s="990">
        <f t="shared" si="112"/>
        <v>0</v>
      </c>
      <c r="JQP37" s="990">
        <f t="shared" si="112"/>
        <v>0</v>
      </c>
      <c r="JQQ37" s="990">
        <f t="shared" si="112"/>
        <v>0</v>
      </c>
      <c r="JQR37" s="990">
        <f t="shared" si="112"/>
        <v>0</v>
      </c>
      <c r="JQS37" s="990">
        <f t="shared" si="112"/>
        <v>0</v>
      </c>
      <c r="JQT37" s="990">
        <f t="shared" si="112"/>
        <v>0</v>
      </c>
      <c r="JQU37" s="990">
        <f t="shared" si="112"/>
        <v>0</v>
      </c>
      <c r="JQV37" s="990">
        <f t="shared" si="112"/>
        <v>0</v>
      </c>
      <c r="JQW37" s="990">
        <f t="shared" si="112"/>
        <v>0</v>
      </c>
      <c r="JQX37" s="990">
        <f t="shared" si="112"/>
        <v>0</v>
      </c>
      <c r="JQY37" s="990">
        <f t="shared" si="112"/>
        <v>0</v>
      </c>
      <c r="JQZ37" s="990">
        <f t="shared" si="112"/>
        <v>0</v>
      </c>
      <c r="JRA37" s="990">
        <f t="shared" si="112"/>
        <v>0</v>
      </c>
      <c r="JRB37" s="990">
        <f t="shared" si="112"/>
        <v>0</v>
      </c>
      <c r="JRC37" s="990">
        <f t="shared" si="112"/>
        <v>0</v>
      </c>
      <c r="JRD37" s="990">
        <f t="shared" si="112"/>
        <v>0</v>
      </c>
      <c r="JRE37" s="990">
        <f t="shared" si="112"/>
        <v>0</v>
      </c>
      <c r="JRF37" s="990">
        <f t="shared" si="112"/>
        <v>0</v>
      </c>
      <c r="JRG37" s="990">
        <f t="shared" ref="JRG37:JTR37" si="113">SUM(JRG16:JRG32)-JRG33</f>
        <v>0</v>
      </c>
      <c r="JRH37" s="990">
        <f t="shared" si="113"/>
        <v>0</v>
      </c>
      <c r="JRI37" s="990">
        <f t="shared" si="113"/>
        <v>0</v>
      </c>
      <c r="JRJ37" s="990">
        <f t="shared" si="113"/>
        <v>0</v>
      </c>
      <c r="JRK37" s="990">
        <f t="shared" si="113"/>
        <v>0</v>
      </c>
      <c r="JRL37" s="990">
        <f t="shared" si="113"/>
        <v>0</v>
      </c>
      <c r="JRM37" s="990">
        <f t="shared" si="113"/>
        <v>0</v>
      </c>
      <c r="JRN37" s="990">
        <f t="shared" si="113"/>
        <v>0</v>
      </c>
      <c r="JRO37" s="990">
        <f t="shared" si="113"/>
        <v>0</v>
      </c>
      <c r="JRP37" s="990">
        <f t="shared" si="113"/>
        <v>0</v>
      </c>
      <c r="JRQ37" s="990">
        <f t="shared" si="113"/>
        <v>0</v>
      </c>
      <c r="JRR37" s="990">
        <f t="shared" si="113"/>
        <v>0</v>
      </c>
      <c r="JRS37" s="990">
        <f t="shared" si="113"/>
        <v>0</v>
      </c>
      <c r="JRT37" s="990">
        <f t="shared" si="113"/>
        <v>0</v>
      </c>
      <c r="JRU37" s="990">
        <f t="shared" si="113"/>
        <v>0</v>
      </c>
      <c r="JRV37" s="990">
        <f t="shared" si="113"/>
        <v>0</v>
      </c>
      <c r="JRW37" s="990">
        <f t="shared" si="113"/>
        <v>0</v>
      </c>
      <c r="JRX37" s="990">
        <f t="shared" si="113"/>
        <v>0</v>
      </c>
      <c r="JRY37" s="990">
        <f t="shared" si="113"/>
        <v>0</v>
      </c>
      <c r="JRZ37" s="990">
        <f t="shared" si="113"/>
        <v>0</v>
      </c>
      <c r="JSA37" s="990">
        <f t="shared" si="113"/>
        <v>0</v>
      </c>
      <c r="JSB37" s="990">
        <f t="shared" si="113"/>
        <v>0</v>
      </c>
      <c r="JSC37" s="990">
        <f t="shared" si="113"/>
        <v>0</v>
      </c>
      <c r="JSD37" s="990">
        <f t="shared" si="113"/>
        <v>0</v>
      </c>
      <c r="JSE37" s="990">
        <f t="shared" si="113"/>
        <v>0</v>
      </c>
      <c r="JSF37" s="990">
        <f t="shared" si="113"/>
        <v>0</v>
      </c>
      <c r="JSG37" s="990">
        <f t="shared" si="113"/>
        <v>0</v>
      </c>
      <c r="JSH37" s="990">
        <f t="shared" si="113"/>
        <v>0</v>
      </c>
      <c r="JSI37" s="990">
        <f t="shared" si="113"/>
        <v>0</v>
      </c>
      <c r="JSJ37" s="990">
        <f t="shared" si="113"/>
        <v>0</v>
      </c>
      <c r="JSK37" s="990">
        <f t="shared" si="113"/>
        <v>0</v>
      </c>
      <c r="JSL37" s="990">
        <f t="shared" si="113"/>
        <v>0</v>
      </c>
      <c r="JSM37" s="990">
        <f t="shared" si="113"/>
        <v>0</v>
      </c>
      <c r="JSN37" s="990">
        <f t="shared" si="113"/>
        <v>0</v>
      </c>
      <c r="JSO37" s="990">
        <f t="shared" si="113"/>
        <v>0</v>
      </c>
      <c r="JSP37" s="990">
        <f t="shared" si="113"/>
        <v>0</v>
      </c>
      <c r="JSQ37" s="990">
        <f t="shared" si="113"/>
        <v>0</v>
      </c>
      <c r="JSR37" s="990">
        <f t="shared" si="113"/>
        <v>0</v>
      </c>
      <c r="JSS37" s="990">
        <f t="shared" si="113"/>
        <v>0</v>
      </c>
      <c r="JST37" s="990">
        <f t="shared" si="113"/>
        <v>0</v>
      </c>
      <c r="JSU37" s="990">
        <f t="shared" si="113"/>
        <v>0</v>
      </c>
      <c r="JSV37" s="990">
        <f t="shared" si="113"/>
        <v>0</v>
      </c>
      <c r="JSW37" s="990">
        <f t="shared" si="113"/>
        <v>0</v>
      </c>
      <c r="JSX37" s="990">
        <f t="shared" si="113"/>
        <v>0</v>
      </c>
      <c r="JSY37" s="990">
        <f t="shared" si="113"/>
        <v>0</v>
      </c>
      <c r="JSZ37" s="990">
        <f t="shared" si="113"/>
        <v>0</v>
      </c>
      <c r="JTA37" s="990">
        <f t="shared" si="113"/>
        <v>0</v>
      </c>
      <c r="JTB37" s="990">
        <f t="shared" si="113"/>
        <v>0</v>
      </c>
      <c r="JTC37" s="990">
        <f t="shared" si="113"/>
        <v>0</v>
      </c>
      <c r="JTD37" s="990">
        <f t="shared" si="113"/>
        <v>0</v>
      </c>
      <c r="JTE37" s="990">
        <f t="shared" si="113"/>
        <v>0</v>
      </c>
      <c r="JTF37" s="990">
        <f t="shared" si="113"/>
        <v>0</v>
      </c>
      <c r="JTG37" s="990">
        <f t="shared" si="113"/>
        <v>0</v>
      </c>
      <c r="JTH37" s="990">
        <f t="shared" si="113"/>
        <v>0</v>
      </c>
      <c r="JTI37" s="990">
        <f t="shared" si="113"/>
        <v>0</v>
      </c>
      <c r="JTJ37" s="990">
        <f t="shared" si="113"/>
        <v>0</v>
      </c>
      <c r="JTK37" s="990">
        <f t="shared" si="113"/>
        <v>0</v>
      </c>
      <c r="JTL37" s="990">
        <f t="shared" si="113"/>
        <v>0</v>
      </c>
      <c r="JTM37" s="990">
        <f t="shared" si="113"/>
        <v>0</v>
      </c>
      <c r="JTN37" s="990">
        <f t="shared" si="113"/>
        <v>0</v>
      </c>
      <c r="JTO37" s="990">
        <f t="shared" si="113"/>
        <v>0</v>
      </c>
      <c r="JTP37" s="990">
        <f t="shared" si="113"/>
        <v>0</v>
      </c>
      <c r="JTQ37" s="990">
        <f t="shared" si="113"/>
        <v>0</v>
      </c>
      <c r="JTR37" s="990">
        <f t="shared" si="113"/>
        <v>0</v>
      </c>
      <c r="JTS37" s="990">
        <f t="shared" ref="JTS37:JWD37" si="114">SUM(JTS16:JTS32)-JTS33</f>
        <v>0</v>
      </c>
      <c r="JTT37" s="990">
        <f t="shared" si="114"/>
        <v>0</v>
      </c>
      <c r="JTU37" s="990">
        <f t="shared" si="114"/>
        <v>0</v>
      </c>
      <c r="JTV37" s="990">
        <f t="shared" si="114"/>
        <v>0</v>
      </c>
      <c r="JTW37" s="990">
        <f t="shared" si="114"/>
        <v>0</v>
      </c>
      <c r="JTX37" s="990">
        <f t="shared" si="114"/>
        <v>0</v>
      </c>
      <c r="JTY37" s="990">
        <f t="shared" si="114"/>
        <v>0</v>
      </c>
      <c r="JTZ37" s="990">
        <f t="shared" si="114"/>
        <v>0</v>
      </c>
      <c r="JUA37" s="990">
        <f t="shared" si="114"/>
        <v>0</v>
      </c>
      <c r="JUB37" s="990">
        <f t="shared" si="114"/>
        <v>0</v>
      </c>
      <c r="JUC37" s="990">
        <f t="shared" si="114"/>
        <v>0</v>
      </c>
      <c r="JUD37" s="990">
        <f t="shared" si="114"/>
        <v>0</v>
      </c>
      <c r="JUE37" s="990">
        <f t="shared" si="114"/>
        <v>0</v>
      </c>
      <c r="JUF37" s="990">
        <f t="shared" si="114"/>
        <v>0</v>
      </c>
      <c r="JUG37" s="990">
        <f t="shared" si="114"/>
        <v>0</v>
      </c>
      <c r="JUH37" s="990">
        <f t="shared" si="114"/>
        <v>0</v>
      </c>
      <c r="JUI37" s="990">
        <f t="shared" si="114"/>
        <v>0</v>
      </c>
      <c r="JUJ37" s="990">
        <f t="shared" si="114"/>
        <v>0</v>
      </c>
      <c r="JUK37" s="990">
        <f t="shared" si="114"/>
        <v>0</v>
      </c>
      <c r="JUL37" s="990">
        <f t="shared" si="114"/>
        <v>0</v>
      </c>
      <c r="JUM37" s="990">
        <f t="shared" si="114"/>
        <v>0</v>
      </c>
      <c r="JUN37" s="990">
        <f t="shared" si="114"/>
        <v>0</v>
      </c>
      <c r="JUO37" s="990">
        <f t="shared" si="114"/>
        <v>0</v>
      </c>
      <c r="JUP37" s="990">
        <f t="shared" si="114"/>
        <v>0</v>
      </c>
      <c r="JUQ37" s="990">
        <f t="shared" si="114"/>
        <v>0</v>
      </c>
      <c r="JUR37" s="990">
        <f t="shared" si="114"/>
        <v>0</v>
      </c>
      <c r="JUS37" s="990">
        <f t="shared" si="114"/>
        <v>0</v>
      </c>
      <c r="JUT37" s="990">
        <f t="shared" si="114"/>
        <v>0</v>
      </c>
      <c r="JUU37" s="990">
        <f t="shared" si="114"/>
        <v>0</v>
      </c>
      <c r="JUV37" s="990">
        <f t="shared" si="114"/>
        <v>0</v>
      </c>
      <c r="JUW37" s="990">
        <f t="shared" si="114"/>
        <v>0</v>
      </c>
      <c r="JUX37" s="990">
        <f t="shared" si="114"/>
        <v>0</v>
      </c>
      <c r="JUY37" s="990">
        <f t="shared" si="114"/>
        <v>0</v>
      </c>
      <c r="JUZ37" s="990">
        <f t="shared" si="114"/>
        <v>0</v>
      </c>
      <c r="JVA37" s="990">
        <f t="shared" si="114"/>
        <v>0</v>
      </c>
      <c r="JVB37" s="990">
        <f t="shared" si="114"/>
        <v>0</v>
      </c>
      <c r="JVC37" s="990">
        <f t="shared" si="114"/>
        <v>0</v>
      </c>
      <c r="JVD37" s="990">
        <f t="shared" si="114"/>
        <v>0</v>
      </c>
      <c r="JVE37" s="990">
        <f t="shared" si="114"/>
        <v>0</v>
      </c>
      <c r="JVF37" s="990">
        <f t="shared" si="114"/>
        <v>0</v>
      </c>
      <c r="JVG37" s="990">
        <f t="shared" si="114"/>
        <v>0</v>
      </c>
      <c r="JVH37" s="990">
        <f t="shared" si="114"/>
        <v>0</v>
      </c>
      <c r="JVI37" s="990">
        <f t="shared" si="114"/>
        <v>0</v>
      </c>
      <c r="JVJ37" s="990">
        <f t="shared" si="114"/>
        <v>0</v>
      </c>
      <c r="JVK37" s="990">
        <f t="shared" si="114"/>
        <v>0</v>
      </c>
      <c r="JVL37" s="990">
        <f t="shared" si="114"/>
        <v>0</v>
      </c>
      <c r="JVM37" s="990">
        <f t="shared" si="114"/>
        <v>0</v>
      </c>
      <c r="JVN37" s="990">
        <f t="shared" si="114"/>
        <v>0</v>
      </c>
      <c r="JVO37" s="990">
        <f t="shared" si="114"/>
        <v>0</v>
      </c>
      <c r="JVP37" s="990">
        <f t="shared" si="114"/>
        <v>0</v>
      </c>
      <c r="JVQ37" s="990">
        <f t="shared" si="114"/>
        <v>0</v>
      </c>
      <c r="JVR37" s="990">
        <f t="shared" si="114"/>
        <v>0</v>
      </c>
      <c r="JVS37" s="990">
        <f t="shared" si="114"/>
        <v>0</v>
      </c>
      <c r="JVT37" s="990">
        <f t="shared" si="114"/>
        <v>0</v>
      </c>
      <c r="JVU37" s="990">
        <f t="shared" si="114"/>
        <v>0</v>
      </c>
      <c r="JVV37" s="990">
        <f t="shared" si="114"/>
        <v>0</v>
      </c>
      <c r="JVW37" s="990">
        <f t="shared" si="114"/>
        <v>0</v>
      </c>
      <c r="JVX37" s="990">
        <f t="shared" si="114"/>
        <v>0</v>
      </c>
      <c r="JVY37" s="990">
        <f t="shared" si="114"/>
        <v>0</v>
      </c>
      <c r="JVZ37" s="990">
        <f t="shared" si="114"/>
        <v>0</v>
      </c>
      <c r="JWA37" s="990">
        <f t="shared" si="114"/>
        <v>0</v>
      </c>
      <c r="JWB37" s="990">
        <f t="shared" si="114"/>
        <v>0</v>
      </c>
      <c r="JWC37" s="990">
        <f t="shared" si="114"/>
        <v>0</v>
      </c>
      <c r="JWD37" s="990">
        <f t="shared" si="114"/>
        <v>0</v>
      </c>
      <c r="JWE37" s="990">
        <f t="shared" ref="JWE37:JYP37" si="115">SUM(JWE16:JWE32)-JWE33</f>
        <v>0</v>
      </c>
      <c r="JWF37" s="990">
        <f t="shared" si="115"/>
        <v>0</v>
      </c>
      <c r="JWG37" s="990">
        <f t="shared" si="115"/>
        <v>0</v>
      </c>
      <c r="JWH37" s="990">
        <f t="shared" si="115"/>
        <v>0</v>
      </c>
      <c r="JWI37" s="990">
        <f t="shared" si="115"/>
        <v>0</v>
      </c>
      <c r="JWJ37" s="990">
        <f t="shared" si="115"/>
        <v>0</v>
      </c>
      <c r="JWK37" s="990">
        <f t="shared" si="115"/>
        <v>0</v>
      </c>
      <c r="JWL37" s="990">
        <f t="shared" si="115"/>
        <v>0</v>
      </c>
      <c r="JWM37" s="990">
        <f t="shared" si="115"/>
        <v>0</v>
      </c>
      <c r="JWN37" s="990">
        <f t="shared" si="115"/>
        <v>0</v>
      </c>
      <c r="JWO37" s="990">
        <f t="shared" si="115"/>
        <v>0</v>
      </c>
      <c r="JWP37" s="990">
        <f t="shared" si="115"/>
        <v>0</v>
      </c>
      <c r="JWQ37" s="990">
        <f t="shared" si="115"/>
        <v>0</v>
      </c>
      <c r="JWR37" s="990">
        <f t="shared" si="115"/>
        <v>0</v>
      </c>
      <c r="JWS37" s="990">
        <f t="shared" si="115"/>
        <v>0</v>
      </c>
      <c r="JWT37" s="990">
        <f t="shared" si="115"/>
        <v>0</v>
      </c>
      <c r="JWU37" s="990">
        <f t="shared" si="115"/>
        <v>0</v>
      </c>
      <c r="JWV37" s="990">
        <f t="shared" si="115"/>
        <v>0</v>
      </c>
      <c r="JWW37" s="990">
        <f t="shared" si="115"/>
        <v>0</v>
      </c>
      <c r="JWX37" s="990">
        <f t="shared" si="115"/>
        <v>0</v>
      </c>
      <c r="JWY37" s="990">
        <f t="shared" si="115"/>
        <v>0</v>
      </c>
      <c r="JWZ37" s="990">
        <f t="shared" si="115"/>
        <v>0</v>
      </c>
      <c r="JXA37" s="990">
        <f t="shared" si="115"/>
        <v>0</v>
      </c>
      <c r="JXB37" s="990">
        <f t="shared" si="115"/>
        <v>0</v>
      </c>
      <c r="JXC37" s="990">
        <f t="shared" si="115"/>
        <v>0</v>
      </c>
      <c r="JXD37" s="990">
        <f t="shared" si="115"/>
        <v>0</v>
      </c>
      <c r="JXE37" s="990">
        <f t="shared" si="115"/>
        <v>0</v>
      </c>
      <c r="JXF37" s="990">
        <f t="shared" si="115"/>
        <v>0</v>
      </c>
      <c r="JXG37" s="990">
        <f t="shared" si="115"/>
        <v>0</v>
      </c>
      <c r="JXH37" s="990">
        <f t="shared" si="115"/>
        <v>0</v>
      </c>
      <c r="JXI37" s="990">
        <f t="shared" si="115"/>
        <v>0</v>
      </c>
      <c r="JXJ37" s="990">
        <f t="shared" si="115"/>
        <v>0</v>
      </c>
      <c r="JXK37" s="990">
        <f t="shared" si="115"/>
        <v>0</v>
      </c>
      <c r="JXL37" s="990">
        <f t="shared" si="115"/>
        <v>0</v>
      </c>
      <c r="JXM37" s="990">
        <f t="shared" si="115"/>
        <v>0</v>
      </c>
      <c r="JXN37" s="990">
        <f t="shared" si="115"/>
        <v>0</v>
      </c>
      <c r="JXO37" s="990">
        <f t="shared" si="115"/>
        <v>0</v>
      </c>
      <c r="JXP37" s="990">
        <f t="shared" si="115"/>
        <v>0</v>
      </c>
      <c r="JXQ37" s="990">
        <f t="shared" si="115"/>
        <v>0</v>
      </c>
      <c r="JXR37" s="990">
        <f t="shared" si="115"/>
        <v>0</v>
      </c>
      <c r="JXS37" s="990">
        <f t="shared" si="115"/>
        <v>0</v>
      </c>
      <c r="JXT37" s="990">
        <f t="shared" si="115"/>
        <v>0</v>
      </c>
      <c r="JXU37" s="990">
        <f t="shared" si="115"/>
        <v>0</v>
      </c>
      <c r="JXV37" s="990">
        <f t="shared" si="115"/>
        <v>0</v>
      </c>
      <c r="JXW37" s="990">
        <f t="shared" si="115"/>
        <v>0</v>
      </c>
      <c r="JXX37" s="990">
        <f t="shared" si="115"/>
        <v>0</v>
      </c>
      <c r="JXY37" s="990">
        <f t="shared" si="115"/>
        <v>0</v>
      </c>
      <c r="JXZ37" s="990">
        <f t="shared" si="115"/>
        <v>0</v>
      </c>
      <c r="JYA37" s="990">
        <f t="shared" si="115"/>
        <v>0</v>
      </c>
      <c r="JYB37" s="990">
        <f t="shared" si="115"/>
        <v>0</v>
      </c>
      <c r="JYC37" s="990">
        <f t="shared" si="115"/>
        <v>0</v>
      </c>
      <c r="JYD37" s="990">
        <f t="shared" si="115"/>
        <v>0</v>
      </c>
      <c r="JYE37" s="990">
        <f t="shared" si="115"/>
        <v>0</v>
      </c>
      <c r="JYF37" s="990">
        <f t="shared" si="115"/>
        <v>0</v>
      </c>
      <c r="JYG37" s="990">
        <f t="shared" si="115"/>
        <v>0</v>
      </c>
      <c r="JYH37" s="990">
        <f t="shared" si="115"/>
        <v>0</v>
      </c>
      <c r="JYI37" s="990">
        <f t="shared" si="115"/>
        <v>0</v>
      </c>
      <c r="JYJ37" s="990">
        <f t="shared" si="115"/>
        <v>0</v>
      </c>
      <c r="JYK37" s="990">
        <f t="shared" si="115"/>
        <v>0</v>
      </c>
      <c r="JYL37" s="990">
        <f t="shared" si="115"/>
        <v>0</v>
      </c>
      <c r="JYM37" s="990">
        <f t="shared" si="115"/>
        <v>0</v>
      </c>
      <c r="JYN37" s="990">
        <f t="shared" si="115"/>
        <v>0</v>
      </c>
      <c r="JYO37" s="990">
        <f t="shared" si="115"/>
        <v>0</v>
      </c>
      <c r="JYP37" s="990">
        <f t="shared" si="115"/>
        <v>0</v>
      </c>
      <c r="JYQ37" s="990">
        <f t="shared" ref="JYQ37:KBB37" si="116">SUM(JYQ16:JYQ32)-JYQ33</f>
        <v>0</v>
      </c>
      <c r="JYR37" s="990">
        <f t="shared" si="116"/>
        <v>0</v>
      </c>
      <c r="JYS37" s="990">
        <f t="shared" si="116"/>
        <v>0</v>
      </c>
      <c r="JYT37" s="990">
        <f t="shared" si="116"/>
        <v>0</v>
      </c>
      <c r="JYU37" s="990">
        <f t="shared" si="116"/>
        <v>0</v>
      </c>
      <c r="JYV37" s="990">
        <f t="shared" si="116"/>
        <v>0</v>
      </c>
      <c r="JYW37" s="990">
        <f t="shared" si="116"/>
        <v>0</v>
      </c>
      <c r="JYX37" s="990">
        <f t="shared" si="116"/>
        <v>0</v>
      </c>
      <c r="JYY37" s="990">
        <f t="shared" si="116"/>
        <v>0</v>
      </c>
      <c r="JYZ37" s="990">
        <f t="shared" si="116"/>
        <v>0</v>
      </c>
      <c r="JZA37" s="990">
        <f t="shared" si="116"/>
        <v>0</v>
      </c>
      <c r="JZB37" s="990">
        <f t="shared" si="116"/>
        <v>0</v>
      </c>
      <c r="JZC37" s="990">
        <f t="shared" si="116"/>
        <v>0</v>
      </c>
      <c r="JZD37" s="990">
        <f t="shared" si="116"/>
        <v>0</v>
      </c>
      <c r="JZE37" s="990">
        <f t="shared" si="116"/>
        <v>0</v>
      </c>
      <c r="JZF37" s="990">
        <f t="shared" si="116"/>
        <v>0</v>
      </c>
      <c r="JZG37" s="990">
        <f t="shared" si="116"/>
        <v>0</v>
      </c>
      <c r="JZH37" s="990">
        <f t="shared" si="116"/>
        <v>0</v>
      </c>
      <c r="JZI37" s="990">
        <f t="shared" si="116"/>
        <v>0</v>
      </c>
      <c r="JZJ37" s="990">
        <f t="shared" si="116"/>
        <v>0</v>
      </c>
      <c r="JZK37" s="990">
        <f t="shared" si="116"/>
        <v>0</v>
      </c>
      <c r="JZL37" s="990">
        <f t="shared" si="116"/>
        <v>0</v>
      </c>
      <c r="JZM37" s="990">
        <f t="shared" si="116"/>
        <v>0</v>
      </c>
      <c r="JZN37" s="990">
        <f t="shared" si="116"/>
        <v>0</v>
      </c>
      <c r="JZO37" s="990">
        <f t="shared" si="116"/>
        <v>0</v>
      </c>
      <c r="JZP37" s="990">
        <f t="shared" si="116"/>
        <v>0</v>
      </c>
      <c r="JZQ37" s="990">
        <f t="shared" si="116"/>
        <v>0</v>
      </c>
      <c r="JZR37" s="990">
        <f t="shared" si="116"/>
        <v>0</v>
      </c>
      <c r="JZS37" s="990">
        <f t="shared" si="116"/>
        <v>0</v>
      </c>
      <c r="JZT37" s="990">
        <f t="shared" si="116"/>
        <v>0</v>
      </c>
      <c r="JZU37" s="990">
        <f t="shared" si="116"/>
        <v>0</v>
      </c>
      <c r="JZV37" s="990">
        <f t="shared" si="116"/>
        <v>0</v>
      </c>
      <c r="JZW37" s="990">
        <f t="shared" si="116"/>
        <v>0</v>
      </c>
      <c r="JZX37" s="990">
        <f t="shared" si="116"/>
        <v>0</v>
      </c>
      <c r="JZY37" s="990">
        <f t="shared" si="116"/>
        <v>0</v>
      </c>
      <c r="JZZ37" s="990">
        <f t="shared" si="116"/>
        <v>0</v>
      </c>
      <c r="KAA37" s="990">
        <f t="shared" si="116"/>
        <v>0</v>
      </c>
      <c r="KAB37" s="990">
        <f t="shared" si="116"/>
        <v>0</v>
      </c>
      <c r="KAC37" s="990">
        <f t="shared" si="116"/>
        <v>0</v>
      </c>
      <c r="KAD37" s="990">
        <f t="shared" si="116"/>
        <v>0</v>
      </c>
      <c r="KAE37" s="990">
        <f t="shared" si="116"/>
        <v>0</v>
      </c>
      <c r="KAF37" s="990">
        <f t="shared" si="116"/>
        <v>0</v>
      </c>
      <c r="KAG37" s="990">
        <f t="shared" si="116"/>
        <v>0</v>
      </c>
      <c r="KAH37" s="990">
        <f t="shared" si="116"/>
        <v>0</v>
      </c>
      <c r="KAI37" s="990">
        <f t="shared" si="116"/>
        <v>0</v>
      </c>
      <c r="KAJ37" s="990">
        <f t="shared" si="116"/>
        <v>0</v>
      </c>
      <c r="KAK37" s="990">
        <f t="shared" si="116"/>
        <v>0</v>
      </c>
      <c r="KAL37" s="990">
        <f t="shared" si="116"/>
        <v>0</v>
      </c>
      <c r="KAM37" s="990">
        <f t="shared" si="116"/>
        <v>0</v>
      </c>
      <c r="KAN37" s="990">
        <f t="shared" si="116"/>
        <v>0</v>
      </c>
      <c r="KAO37" s="990">
        <f t="shared" si="116"/>
        <v>0</v>
      </c>
      <c r="KAP37" s="990">
        <f t="shared" si="116"/>
        <v>0</v>
      </c>
      <c r="KAQ37" s="990">
        <f t="shared" si="116"/>
        <v>0</v>
      </c>
      <c r="KAR37" s="990">
        <f t="shared" si="116"/>
        <v>0</v>
      </c>
      <c r="KAS37" s="990">
        <f t="shared" si="116"/>
        <v>0</v>
      </c>
      <c r="KAT37" s="990">
        <f t="shared" si="116"/>
        <v>0</v>
      </c>
      <c r="KAU37" s="990">
        <f t="shared" si="116"/>
        <v>0</v>
      </c>
      <c r="KAV37" s="990">
        <f t="shared" si="116"/>
        <v>0</v>
      </c>
      <c r="KAW37" s="990">
        <f t="shared" si="116"/>
        <v>0</v>
      </c>
      <c r="KAX37" s="990">
        <f t="shared" si="116"/>
        <v>0</v>
      </c>
      <c r="KAY37" s="990">
        <f t="shared" si="116"/>
        <v>0</v>
      </c>
      <c r="KAZ37" s="990">
        <f t="shared" si="116"/>
        <v>0</v>
      </c>
      <c r="KBA37" s="990">
        <f t="shared" si="116"/>
        <v>0</v>
      </c>
      <c r="KBB37" s="990">
        <f t="shared" si="116"/>
        <v>0</v>
      </c>
      <c r="KBC37" s="990">
        <f t="shared" ref="KBC37:KDN37" si="117">SUM(KBC16:KBC32)-KBC33</f>
        <v>0</v>
      </c>
      <c r="KBD37" s="990">
        <f t="shared" si="117"/>
        <v>0</v>
      </c>
      <c r="KBE37" s="990">
        <f t="shared" si="117"/>
        <v>0</v>
      </c>
      <c r="KBF37" s="990">
        <f t="shared" si="117"/>
        <v>0</v>
      </c>
      <c r="KBG37" s="990">
        <f t="shared" si="117"/>
        <v>0</v>
      </c>
      <c r="KBH37" s="990">
        <f t="shared" si="117"/>
        <v>0</v>
      </c>
      <c r="KBI37" s="990">
        <f t="shared" si="117"/>
        <v>0</v>
      </c>
      <c r="KBJ37" s="990">
        <f t="shared" si="117"/>
        <v>0</v>
      </c>
      <c r="KBK37" s="990">
        <f t="shared" si="117"/>
        <v>0</v>
      </c>
      <c r="KBL37" s="990">
        <f t="shared" si="117"/>
        <v>0</v>
      </c>
      <c r="KBM37" s="990">
        <f t="shared" si="117"/>
        <v>0</v>
      </c>
      <c r="KBN37" s="990">
        <f t="shared" si="117"/>
        <v>0</v>
      </c>
      <c r="KBO37" s="990">
        <f t="shared" si="117"/>
        <v>0</v>
      </c>
      <c r="KBP37" s="990">
        <f t="shared" si="117"/>
        <v>0</v>
      </c>
      <c r="KBQ37" s="990">
        <f t="shared" si="117"/>
        <v>0</v>
      </c>
      <c r="KBR37" s="990">
        <f t="shared" si="117"/>
        <v>0</v>
      </c>
      <c r="KBS37" s="990">
        <f t="shared" si="117"/>
        <v>0</v>
      </c>
      <c r="KBT37" s="990">
        <f t="shared" si="117"/>
        <v>0</v>
      </c>
      <c r="KBU37" s="990">
        <f t="shared" si="117"/>
        <v>0</v>
      </c>
      <c r="KBV37" s="990">
        <f t="shared" si="117"/>
        <v>0</v>
      </c>
      <c r="KBW37" s="990">
        <f t="shared" si="117"/>
        <v>0</v>
      </c>
      <c r="KBX37" s="990">
        <f t="shared" si="117"/>
        <v>0</v>
      </c>
      <c r="KBY37" s="990">
        <f t="shared" si="117"/>
        <v>0</v>
      </c>
      <c r="KBZ37" s="990">
        <f t="shared" si="117"/>
        <v>0</v>
      </c>
      <c r="KCA37" s="990">
        <f t="shared" si="117"/>
        <v>0</v>
      </c>
      <c r="KCB37" s="990">
        <f t="shared" si="117"/>
        <v>0</v>
      </c>
      <c r="KCC37" s="990">
        <f t="shared" si="117"/>
        <v>0</v>
      </c>
      <c r="KCD37" s="990">
        <f t="shared" si="117"/>
        <v>0</v>
      </c>
      <c r="KCE37" s="990">
        <f t="shared" si="117"/>
        <v>0</v>
      </c>
      <c r="KCF37" s="990">
        <f t="shared" si="117"/>
        <v>0</v>
      </c>
      <c r="KCG37" s="990">
        <f t="shared" si="117"/>
        <v>0</v>
      </c>
      <c r="KCH37" s="990">
        <f t="shared" si="117"/>
        <v>0</v>
      </c>
      <c r="KCI37" s="990">
        <f t="shared" si="117"/>
        <v>0</v>
      </c>
      <c r="KCJ37" s="990">
        <f t="shared" si="117"/>
        <v>0</v>
      </c>
      <c r="KCK37" s="990">
        <f t="shared" si="117"/>
        <v>0</v>
      </c>
      <c r="KCL37" s="990">
        <f t="shared" si="117"/>
        <v>0</v>
      </c>
      <c r="KCM37" s="990">
        <f t="shared" si="117"/>
        <v>0</v>
      </c>
      <c r="KCN37" s="990">
        <f t="shared" si="117"/>
        <v>0</v>
      </c>
      <c r="KCO37" s="990">
        <f t="shared" si="117"/>
        <v>0</v>
      </c>
      <c r="KCP37" s="990">
        <f t="shared" si="117"/>
        <v>0</v>
      </c>
      <c r="KCQ37" s="990">
        <f t="shared" si="117"/>
        <v>0</v>
      </c>
      <c r="KCR37" s="990">
        <f t="shared" si="117"/>
        <v>0</v>
      </c>
      <c r="KCS37" s="990">
        <f t="shared" si="117"/>
        <v>0</v>
      </c>
      <c r="KCT37" s="990">
        <f t="shared" si="117"/>
        <v>0</v>
      </c>
      <c r="KCU37" s="990">
        <f t="shared" si="117"/>
        <v>0</v>
      </c>
      <c r="KCV37" s="990">
        <f t="shared" si="117"/>
        <v>0</v>
      </c>
      <c r="KCW37" s="990">
        <f t="shared" si="117"/>
        <v>0</v>
      </c>
      <c r="KCX37" s="990">
        <f t="shared" si="117"/>
        <v>0</v>
      </c>
      <c r="KCY37" s="990">
        <f t="shared" si="117"/>
        <v>0</v>
      </c>
      <c r="KCZ37" s="990">
        <f t="shared" si="117"/>
        <v>0</v>
      </c>
      <c r="KDA37" s="990">
        <f t="shared" si="117"/>
        <v>0</v>
      </c>
      <c r="KDB37" s="990">
        <f t="shared" si="117"/>
        <v>0</v>
      </c>
      <c r="KDC37" s="990">
        <f t="shared" si="117"/>
        <v>0</v>
      </c>
      <c r="KDD37" s="990">
        <f t="shared" si="117"/>
        <v>0</v>
      </c>
      <c r="KDE37" s="990">
        <f t="shared" si="117"/>
        <v>0</v>
      </c>
      <c r="KDF37" s="990">
        <f t="shared" si="117"/>
        <v>0</v>
      </c>
      <c r="KDG37" s="990">
        <f t="shared" si="117"/>
        <v>0</v>
      </c>
      <c r="KDH37" s="990">
        <f t="shared" si="117"/>
        <v>0</v>
      </c>
      <c r="KDI37" s="990">
        <f t="shared" si="117"/>
        <v>0</v>
      </c>
      <c r="KDJ37" s="990">
        <f t="shared" si="117"/>
        <v>0</v>
      </c>
      <c r="KDK37" s="990">
        <f t="shared" si="117"/>
        <v>0</v>
      </c>
      <c r="KDL37" s="990">
        <f t="shared" si="117"/>
        <v>0</v>
      </c>
      <c r="KDM37" s="990">
        <f t="shared" si="117"/>
        <v>0</v>
      </c>
      <c r="KDN37" s="990">
        <f t="shared" si="117"/>
        <v>0</v>
      </c>
      <c r="KDO37" s="990">
        <f t="shared" ref="KDO37:KFZ37" si="118">SUM(KDO16:KDO32)-KDO33</f>
        <v>0</v>
      </c>
      <c r="KDP37" s="990">
        <f t="shared" si="118"/>
        <v>0</v>
      </c>
      <c r="KDQ37" s="990">
        <f t="shared" si="118"/>
        <v>0</v>
      </c>
      <c r="KDR37" s="990">
        <f t="shared" si="118"/>
        <v>0</v>
      </c>
      <c r="KDS37" s="990">
        <f t="shared" si="118"/>
        <v>0</v>
      </c>
      <c r="KDT37" s="990">
        <f t="shared" si="118"/>
        <v>0</v>
      </c>
      <c r="KDU37" s="990">
        <f t="shared" si="118"/>
        <v>0</v>
      </c>
      <c r="KDV37" s="990">
        <f t="shared" si="118"/>
        <v>0</v>
      </c>
      <c r="KDW37" s="990">
        <f t="shared" si="118"/>
        <v>0</v>
      </c>
      <c r="KDX37" s="990">
        <f t="shared" si="118"/>
        <v>0</v>
      </c>
      <c r="KDY37" s="990">
        <f t="shared" si="118"/>
        <v>0</v>
      </c>
      <c r="KDZ37" s="990">
        <f t="shared" si="118"/>
        <v>0</v>
      </c>
      <c r="KEA37" s="990">
        <f t="shared" si="118"/>
        <v>0</v>
      </c>
      <c r="KEB37" s="990">
        <f t="shared" si="118"/>
        <v>0</v>
      </c>
      <c r="KEC37" s="990">
        <f t="shared" si="118"/>
        <v>0</v>
      </c>
      <c r="KED37" s="990">
        <f t="shared" si="118"/>
        <v>0</v>
      </c>
      <c r="KEE37" s="990">
        <f t="shared" si="118"/>
        <v>0</v>
      </c>
      <c r="KEF37" s="990">
        <f t="shared" si="118"/>
        <v>0</v>
      </c>
      <c r="KEG37" s="990">
        <f t="shared" si="118"/>
        <v>0</v>
      </c>
      <c r="KEH37" s="990">
        <f t="shared" si="118"/>
        <v>0</v>
      </c>
      <c r="KEI37" s="990">
        <f t="shared" si="118"/>
        <v>0</v>
      </c>
      <c r="KEJ37" s="990">
        <f t="shared" si="118"/>
        <v>0</v>
      </c>
      <c r="KEK37" s="990">
        <f t="shared" si="118"/>
        <v>0</v>
      </c>
      <c r="KEL37" s="990">
        <f t="shared" si="118"/>
        <v>0</v>
      </c>
      <c r="KEM37" s="990">
        <f t="shared" si="118"/>
        <v>0</v>
      </c>
      <c r="KEN37" s="990">
        <f t="shared" si="118"/>
        <v>0</v>
      </c>
      <c r="KEO37" s="990">
        <f t="shared" si="118"/>
        <v>0</v>
      </c>
      <c r="KEP37" s="990">
        <f t="shared" si="118"/>
        <v>0</v>
      </c>
      <c r="KEQ37" s="990">
        <f t="shared" si="118"/>
        <v>0</v>
      </c>
      <c r="KER37" s="990">
        <f t="shared" si="118"/>
        <v>0</v>
      </c>
      <c r="KES37" s="990">
        <f t="shared" si="118"/>
        <v>0</v>
      </c>
      <c r="KET37" s="990">
        <f t="shared" si="118"/>
        <v>0</v>
      </c>
      <c r="KEU37" s="990">
        <f t="shared" si="118"/>
        <v>0</v>
      </c>
      <c r="KEV37" s="990">
        <f t="shared" si="118"/>
        <v>0</v>
      </c>
      <c r="KEW37" s="990">
        <f t="shared" si="118"/>
        <v>0</v>
      </c>
      <c r="KEX37" s="990">
        <f t="shared" si="118"/>
        <v>0</v>
      </c>
      <c r="KEY37" s="990">
        <f t="shared" si="118"/>
        <v>0</v>
      </c>
      <c r="KEZ37" s="990">
        <f t="shared" si="118"/>
        <v>0</v>
      </c>
      <c r="KFA37" s="990">
        <f t="shared" si="118"/>
        <v>0</v>
      </c>
      <c r="KFB37" s="990">
        <f t="shared" si="118"/>
        <v>0</v>
      </c>
      <c r="KFC37" s="990">
        <f t="shared" si="118"/>
        <v>0</v>
      </c>
      <c r="KFD37" s="990">
        <f t="shared" si="118"/>
        <v>0</v>
      </c>
      <c r="KFE37" s="990">
        <f t="shared" si="118"/>
        <v>0</v>
      </c>
      <c r="KFF37" s="990">
        <f t="shared" si="118"/>
        <v>0</v>
      </c>
      <c r="KFG37" s="990">
        <f t="shared" si="118"/>
        <v>0</v>
      </c>
      <c r="KFH37" s="990">
        <f t="shared" si="118"/>
        <v>0</v>
      </c>
      <c r="KFI37" s="990">
        <f t="shared" si="118"/>
        <v>0</v>
      </c>
      <c r="KFJ37" s="990">
        <f t="shared" si="118"/>
        <v>0</v>
      </c>
      <c r="KFK37" s="990">
        <f t="shared" si="118"/>
        <v>0</v>
      </c>
      <c r="KFL37" s="990">
        <f t="shared" si="118"/>
        <v>0</v>
      </c>
      <c r="KFM37" s="990">
        <f t="shared" si="118"/>
        <v>0</v>
      </c>
      <c r="KFN37" s="990">
        <f t="shared" si="118"/>
        <v>0</v>
      </c>
      <c r="KFO37" s="990">
        <f t="shared" si="118"/>
        <v>0</v>
      </c>
      <c r="KFP37" s="990">
        <f t="shared" si="118"/>
        <v>0</v>
      </c>
      <c r="KFQ37" s="990">
        <f t="shared" si="118"/>
        <v>0</v>
      </c>
      <c r="KFR37" s="990">
        <f t="shared" si="118"/>
        <v>0</v>
      </c>
      <c r="KFS37" s="990">
        <f t="shared" si="118"/>
        <v>0</v>
      </c>
      <c r="KFT37" s="990">
        <f t="shared" si="118"/>
        <v>0</v>
      </c>
      <c r="KFU37" s="990">
        <f t="shared" si="118"/>
        <v>0</v>
      </c>
      <c r="KFV37" s="990">
        <f t="shared" si="118"/>
        <v>0</v>
      </c>
      <c r="KFW37" s="990">
        <f t="shared" si="118"/>
        <v>0</v>
      </c>
      <c r="KFX37" s="990">
        <f t="shared" si="118"/>
        <v>0</v>
      </c>
      <c r="KFY37" s="990">
        <f t="shared" si="118"/>
        <v>0</v>
      </c>
      <c r="KFZ37" s="990">
        <f t="shared" si="118"/>
        <v>0</v>
      </c>
      <c r="KGA37" s="990">
        <f t="shared" ref="KGA37:KIL37" si="119">SUM(KGA16:KGA32)-KGA33</f>
        <v>0</v>
      </c>
      <c r="KGB37" s="990">
        <f t="shared" si="119"/>
        <v>0</v>
      </c>
      <c r="KGC37" s="990">
        <f t="shared" si="119"/>
        <v>0</v>
      </c>
      <c r="KGD37" s="990">
        <f t="shared" si="119"/>
        <v>0</v>
      </c>
      <c r="KGE37" s="990">
        <f t="shared" si="119"/>
        <v>0</v>
      </c>
      <c r="KGF37" s="990">
        <f t="shared" si="119"/>
        <v>0</v>
      </c>
      <c r="KGG37" s="990">
        <f t="shared" si="119"/>
        <v>0</v>
      </c>
      <c r="KGH37" s="990">
        <f t="shared" si="119"/>
        <v>0</v>
      </c>
      <c r="KGI37" s="990">
        <f t="shared" si="119"/>
        <v>0</v>
      </c>
      <c r="KGJ37" s="990">
        <f t="shared" si="119"/>
        <v>0</v>
      </c>
      <c r="KGK37" s="990">
        <f t="shared" si="119"/>
        <v>0</v>
      </c>
      <c r="KGL37" s="990">
        <f t="shared" si="119"/>
        <v>0</v>
      </c>
      <c r="KGM37" s="990">
        <f t="shared" si="119"/>
        <v>0</v>
      </c>
      <c r="KGN37" s="990">
        <f t="shared" si="119"/>
        <v>0</v>
      </c>
      <c r="KGO37" s="990">
        <f t="shared" si="119"/>
        <v>0</v>
      </c>
      <c r="KGP37" s="990">
        <f t="shared" si="119"/>
        <v>0</v>
      </c>
      <c r="KGQ37" s="990">
        <f t="shared" si="119"/>
        <v>0</v>
      </c>
      <c r="KGR37" s="990">
        <f t="shared" si="119"/>
        <v>0</v>
      </c>
      <c r="KGS37" s="990">
        <f t="shared" si="119"/>
        <v>0</v>
      </c>
      <c r="KGT37" s="990">
        <f t="shared" si="119"/>
        <v>0</v>
      </c>
      <c r="KGU37" s="990">
        <f t="shared" si="119"/>
        <v>0</v>
      </c>
      <c r="KGV37" s="990">
        <f t="shared" si="119"/>
        <v>0</v>
      </c>
      <c r="KGW37" s="990">
        <f t="shared" si="119"/>
        <v>0</v>
      </c>
      <c r="KGX37" s="990">
        <f t="shared" si="119"/>
        <v>0</v>
      </c>
      <c r="KGY37" s="990">
        <f t="shared" si="119"/>
        <v>0</v>
      </c>
      <c r="KGZ37" s="990">
        <f t="shared" si="119"/>
        <v>0</v>
      </c>
      <c r="KHA37" s="990">
        <f t="shared" si="119"/>
        <v>0</v>
      </c>
      <c r="KHB37" s="990">
        <f t="shared" si="119"/>
        <v>0</v>
      </c>
      <c r="KHC37" s="990">
        <f t="shared" si="119"/>
        <v>0</v>
      </c>
      <c r="KHD37" s="990">
        <f t="shared" si="119"/>
        <v>0</v>
      </c>
      <c r="KHE37" s="990">
        <f t="shared" si="119"/>
        <v>0</v>
      </c>
      <c r="KHF37" s="990">
        <f t="shared" si="119"/>
        <v>0</v>
      </c>
      <c r="KHG37" s="990">
        <f t="shared" si="119"/>
        <v>0</v>
      </c>
      <c r="KHH37" s="990">
        <f t="shared" si="119"/>
        <v>0</v>
      </c>
      <c r="KHI37" s="990">
        <f t="shared" si="119"/>
        <v>0</v>
      </c>
      <c r="KHJ37" s="990">
        <f t="shared" si="119"/>
        <v>0</v>
      </c>
      <c r="KHK37" s="990">
        <f t="shared" si="119"/>
        <v>0</v>
      </c>
      <c r="KHL37" s="990">
        <f t="shared" si="119"/>
        <v>0</v>
      </c>
      <c r="KHM37" s="990">
        <f t="shared" si="119"/>
        <v>0</v>
      </c>
      <c r="KHN37" s="990">
        <f t="shared" si="119"/>
        <v>0</v>
      </c>
      <c r="KHO37" s="990">
        <f t="shared" si="119"/>
        <v>0</v>
      </c>
      <c r="KHP37" s="990">
        <f t="shared" si="119"/>
        <v>0</v>
      </c>
      <c r="KHQ37" s="990">
        <f t="shared" si="119"/>
        <v>0</v>
      </c>
      <c r="KHR37" s="990">
        <f t="shared" si="119"/>
        <v>0</v>
      </c>
      <c r="KHS37" s="990">
        <f t="shared" si="119"/>
        <v>0</v>
      </c>
      <c r="KHT37" s="990">
        <f t="shared" si="119"/>
        <v>0</v>
      </c>
      <c r="KHU37" s="990">
        <f t="shared" si="119"/>
        <v>0</v>
      </c>
      <c r="KHV37" s="990">
        <f t="shared" si="119"/>
        <v>0</v>
      </c>
      <c r="KHW37" s="990">
        <f t="shared" si="119"/>
        <v>0</v>
      </c>
      <c r="KHX37" s="990">
        <f t="shared" si="119"/>
        <v>0</v>
      </c>
      <c r="KHY37" s="990">
        <f t="shared" si="119"/>
        <v>0</v>
      </c>
      <c r="KHZ37" s="990">
        <f t="shared" si="119"/>
        <v>0</v>
      </c>
      <c r="KIA37" s="990">
        <f t="shared" si="119"/>
        <v>0</v>
      </c>
      <c r="KIB37" s="990">
        <f t="shared" si="119"/>
        <v>0</v>
      </c>
      <c r="KIC37" s="990">
        <f t="shared" si="119"/>
        <v>0</v>
      </c>
      <c r="KID37" s="990">
        <f t="shared" si="119"/>
        <v>0</v>
      </c>
      <c r="KIE37" s="990">
        <f t="shared" si="119"/>
        <v>0</v>
      </c>
      <c r="KIF37" s="990">
        <f t="shared" si="119"/>
        <v>0</v>
      </c>
      <c r="KIG37" s="990">
        <f t="shared" si="119"/>
        <v>0</v>
      </c>
      <c r="KIH37" s="990">
        <f t="shared" si="119"/>
        <v>0</v>
      </c>
      <c r="KII37" s="990">
        <f t="shared" si="119"/>
        <v>0</v>
      </c>
      <c r="KIJ37" s="990">
        <f t="shared" si="119"/>
        <v>0</v>
      </c>
      <c r="KIK37" s="990">
        <f t="shared" si="119"/>
        <v>0</v>
      </c>
      <c r="KIL37" s="990">
        <f t="shared" si="119"/>
        <v>0</v>
      </c>
      <c r="KIM37" s="990">
        <f t="shared" ref="KIM37:KKX37" si="120">SUM(KIM16:KIM32)-KIM33</f>
        <v>0</v>
      </c>
      <c r="KIN37" s="990">
        <f t="shared" si="120"/>
        <v>0</v>
      </c>
      <c r="KIO37" s="990">
        <f t="shared" si="120"/>
        <v>0</v>
      </c>
      <c r="KIP37" s="990">
        <f t="shared" si="120"/>
        <v>0</v>
      </c>
      <c r="KIQ37" s="990">
        <f t="shared" si="120"/>
        <v>0</v>
      </c>
      <c r="KIR37" s="990">
        <f t="shared" si="120"/>
        <v>0</v>
      </c>
      <c r="KIS37" s="990">
        <f t="shared" si="120"/>
        <v>0</v>
      </c>
      <c r="KIT37" s="990">
        <f t="shared" si="120"/>
        <v>0</v>
      </c>
      <c r="KIU37" s="990">
        <f t="shared" si="120"/>
        <v>0</v>
      </c>
      <c r="KIV37" s="990">
        <f t="shared" si="120"/>
        <v>0</v>
      </c>
      <c r="KIW37" s="990">
        <f t="shared" si="120"/>
        <v>0</v>
      </c>
      <c r="KIX37" s="990">
        <f t="shared" si="120"/>
        <v>0</v>
      </c>
      <c r="KIY37" s="990">
        <f t="shared" si="120"/>
        <v>0</v>
      </c>
      <c r="KIZ37" s="990">
        <f t="shared" si="120"/>
        <v>0</v>
      </c>
      <c r="KJA37" s="990">
        <f t="shared" si="120"/>
        <v>0</v>
      </c>
      <c r="KJB37" s="990">
        <f t="shared" si="120"/>
        <v>0</v>
      </c>
      <c r="KJC37" s="990">
        <f t="shared" si="120"/>
        <v>0</v>
      </c>
      <c r="KJD37" s="990">
        <f t="shared" si="120"/>
        <v>0</v>
      </c>
      <c r="KJE37" s="990">
        <f t="shared" si="120"/>
        <v>0</v>
      </c>
      <c r="KJF37" s="990">
        <f t="shared" si="120"/>
        <v>0</v>
      </c>
      <c r="KJG37" s="990">
        <f t="shared" si="120"/>
        <v>0</v>
      </c>
      <c r="KJH37" s="990">
        <f t="shared" si="120"/>
        <v>0</v>
      </c>
      <c r="KJI37" s="990">
        <f t="shared" si="120"/>
        <v>0</v>
      </c>
      <c r="KJJ37" s="990">
        <f t="shared" si="120"/>
        <v>0</v>
      </c>
      <c r="KJK37" s="990">
        <f t="shared" si="120"/>
        <v>0</v>
      </c>
      <c r="KJL37" s="990">
        <f t="shared" si="120"/>
        <v>0</v>
      </c>
      <c r="KJM37" s="990">
        <f t="shared" si="120"/>
        <v>0</v>
      </c>
      <c r="KJN37" s="990">
        <f t="shared" si="120"/>
        <v>0</v>
      </c>
      <c r="KJO37" s="990">
        <f t="shared" si="120"/>
        <v>0</v>
      </c>
      <c r="KJP37" s="990">
        <f t="shared" si="120"/>
        <v>0</v>
      </c>
      <c r="KJQ37" s="990">
        <f t="shared" si="120"/>
        <v>0</v>
      </c>
      <c r="KJR37" s="990">
        <f t="shared" si="120"/>
        <v>0</v>
      </c>
      <c r="KJS37" s="990">
        <f t="shared" si="120"/>
        <v>0</v>
      </c>
      <c r="KJT37" s="990">
        <f t="shared" si="120"/>
        <v>0</v>
      </c>
      <c r="KJU37" s="990">
        <f t="shared" si="120"/>
        <v>0</v>
      </c>
      <c r="KJV37" s="990">
        <f t="shared" si="120"/>
        <v>0</v>
      </c>
      <c r="KJW37" s="990">
        <f t="shared" si="120"/>
        <v>0</v>
      </c>
      <c r="KJX37" s="990">
        <f t="shared" si="120"/>
        <v>0</v>
      </c>
      <c r="KJY37" s="990">
        <f t="shared" si="120"/>
        <v>0</v>
      </c>
      <c r="KJZ37" s="990">
        <f t="shared" si="120"/>
        <v>0</v>
      </c>
      <c r="KKA37" s="990">
        <f t="shared" si="120"/>
        <v>0</v>
      </c>
      <c r="KKB37" s="990">
        <f t="shared" si="120"/>
        <v>0</v>
      </c>
      <c r="KKC37" s="990">
        <f t="shared" si="120"/>
        <v>0</v>
      </c>
      <c r="KKD37" s="990">
        <f t="shared" si="120"/>
        <v>0</v>
      </c>
      <c r="KKE37" s="990">
        <f t="shared" si="120"/>
        <v>0</v>
      </c>
      <c r="KKF37" s="990">
        <f t="shared" si="120"/>
        <v>0</v>
      </c>
      <c r="KKG37" s="990">
        <f t="shared" si="120"/>
        <v>0</v>
      </c>
      <c r="KKH37" s="990">
        <f t="shared" si="120"/>
        <v>0</v>
      </c>
      <c r="KKI37" s="990">
        <f t="shared" si="120"/>
        <v>0</v>
      </c>
      <c r="KKJ37" s="990">
        <f t="shared" si="120"/>
        <v>0</v>
      </c>
      <c r="KKK37" s="990">
        <f t="shared" si="120"/>
        <v>0</v>
      </c>
      <c r="KKL37" s="990">
        <f t="shared" si="120"/>
        <v>0</v>
      </c>
      <c r="KKM37" s="990">
        <f t="shared" si="120"/>
        <v>0</v>
      </c>
      <c r="KKN37" s="990">
        <f t="shared" si="120"/>
        <v>0</v>
      </c>
      <c r="KKO37" s="990">
        <f t="shared" si="120"/>
        <v>0</v>
      </c>
      <c r="KKP37" s="990">
        <f t="shared" si="120"/>
        <v>0</v>
      </c>
      <c r="KKQ37" s="990">
        <f t="shared" si="120"/>
        <v>0</v>
      </c>
      <c r="KKR37" s="990">
        <f t="shared" si="120"/>
        <v>0</v>
      </c>
      <c r="KKS37" s="990">
        <f t="shared" si="120"/>
        <v>0</v>
      </c>
      <c r="KKT37" s="990">
        <f t="shared" si="120"/>
        <v>0</v>
      </c>
      <c r="KKU37" s="990">
        <f t="shared" si="120"/>
        <v>0</v>
      </c>
      <c r="KKV37" s="990">
        <f t="shared" si="120"/>
        <v>0</v>
      </c>
      <c r="KKW37" s="990">
        <f t="shared" si="120"/>
        <v>0</v>
      </c>
      <c r="KKX37" s="990">
        <f t="shared" si="120"/>
        <v>0</v>
      </c>
      <c r="KKY37" s="990">
        <f t="shared" ref="KKY37:KNJ37" si="121">SUM(KKY16:KKY32)-KKY33</f>
        <v>0</v>
      </c>
      <c r="KKZ37" s="990">
        <f t="shared" si="121"/>
        <v>0</v>
      </c>
      <c r="KLA37" s="990">
        <f t="shared" si="121"/>
        <v>0</v>
      </c>
      <c r="KLB37" s="990">
        <f t="shared" si="121"/>
        <v>0</v>
      </c>
      <c r="KLC37" s="990">
        <f t="shared" si="121"/>
        <v>0</v>
      </c>
      <c r="KLD37" s="990">
        <f t="shared" si="121"/>
        <v>0</v>
      </c>
      <c r="KLE37" s="990">
        <f t="shared" si="121"/>
        <v>0</v>
      </c>
      <c r="KLF37" s="990">
        <f t="shared" si="121"/>
        <v>0</v>
      </c>
      <c r="KLG37" s="990">
        <f t="shared" si="121"/>
        <v>0</v>
      </c>
      <c r="KLH37" s="990">
        <f t="shared" si="121"/>
        <v>0</v>
      </c>
      <c r="KLI37" s="990">
        <f t="shared" si="121"/>
        <v>0</v>
      </c>
      <c r="KLJ37" s="990">
        <f t="shared" si="121"/>
        <v>0</v>
      </c>
      <c r="KLK37" s="990">
        <f t="shared" si="121"/>
        <v>0</v>
      </c>
      <c r="KLL37" s="990">
        <f t="shared" si="121"/>
        <v>0</v>
      </c>
      <c r="KLM37" s="990">
        <f t="shared" si="121"/>
        <v>0</v>
      </c>
      <c r="KLN37" s="990">
        <f t="shared" si="121"/>
        <v>0</v>
      </c>
      <c r="KLO37" s="990">
        <f t="shared" si="121"/>
        <v>0</v>
      </c>
      <c r="KLP37" s="990">
        <f t="shared" si="121"/>
        <v>0</v>
      </c>
      <c r="KLQ37" s="990">
        <f t="shared" si="121"/>
        <v>0</v>
      </c>
      <c r="KLR37" s="990">
        <f t="shared" si="121"/>
        <v>0</v>
      </c>
      <c r="KLS37" s="990">
        <f t="shared" si="121"/>
        <v>0</v>
      </c>
      <c r="KLT37" s="990">
        <f t="shared" si="121"/>
        <v>0</v>
      </c>
      <c r="KLU37" s="990">
        <f t="shared" si="121"/>
        <v>0</v>
      </c>
      <c r="KLV37" s="990">
        <f t="shared" si="121"/>
        <v>0</v>
      </c>
      <c r="KLW37" s="990">
        <f t="shared" si="121"/>
        <v>0</v>
      </c>
      <c r="KLX37" s="990">
        <f t="shared" si="121"/>
        <v>0</v>
      </c>
      <c r="KLY37" s="990">
        <f t="shared" si="121"/>
        <v>0</v>
      </c>
      <c r="KLZ37" s="990">
        <f t="shared" si="121"/>
        <v>0</v>
      </c>
      <c r="KMA37" s="990">
        <f t="shared" si="121"/>
        <v>0</v>
      </c>
      <c r="KMB37" s="990">
        <f t="shared" si="121"/>
        <v>0</v>
      </c>
      <c r="KMC37" s="990">
        <f t="shared" si="121"/>
        <v>0</v>
      </c>
      <c r="KMD37" s="990">
        <f t="shared" si="121"/>
        <v>0</v>
      </c>
      <c r="KME37" s="990">
        <f t="shared" si="121"/>
        <v>0</v>
      </c>
      <c r="KMF37" s="990">
        <f t="shared" si="121"/>
        <v>0</v>
      </c>
      <c r="KMG37" s="990">
        <f t="shared" si="121"/>
        <v>0</v>
      </c>
      <c r="KMH37" s="990">
        <f t="shared" si="121"/>
        <v>0</v>
      </c>
      <c r="KMI37" s="990">
        <f t="shared" si="121"/>
        <v>0</v>
      </c>
      <c r="KMJ37" s="990">
        <f t="shared" si="121"/>
        <v>0</v>
      </c>
      <c r="KMK37" s="990">
        <f t="shared" si="121"/>
        <v>0</v>
      </c>
      <c r="KML37" s="990">
        <f t="shared" si="121"/>
        <v>0</v>
      </c>
      <c r="KMM37" s="990">
        <f t="shared" si="121"/>
        <v>0</v>
      </c>
      <c r="KMN37" s="990">
        <f t="shared" si="121"/>
        <v>0</v>
      </c>
      <c r="KMO37" s="990">
        <f t="shared" si="121"/>
        <v>0</v>
      </c>
      <c r="KMP37" s="990">
        <f t="shared" si="121"/>
        <v>0</v>
      </c>
      <c r="KMQ37" s="990">
        <f t="shared" si="121"/>
        <v>0</v>
      </c>
      <c r="KMR37" s="990">
        <f t="shared" si="121"/>
        <v>0</v>
      </c>
      <c r="KMS37" s="990">
        <f t="shared" si="121"/>
        <v>0</v>
      </c>
      <c r="KMT37" s="990">
        <f t="shared" si="121"/>
        <v>0</v>
      </c>
      <c r="KMU37" s="990">
        <f t="shared" si="121"/>
        <v>0</v>
      </c>
      <c r="KMV37" s="990">
        <f t="shared" si="121"/>
        <v>0</v>
      </c>
      <c r="KMW37" s="990">
        <f t="shared" si="121"/>
        <v>0</v>
      </c>
      <c r="KMX37" s="990">
        <f t="shared" si="121"/>
        <v>0</v>
      </c>
      <c r="KMY37" s="990">
        <f t="shared" si="121"/>
        <v>0</v>
      </c>
      <c r="KMZ37" s="990">
        <f t="shared" si="121"/>
        <v>0</v>
      </c>
      <c r="KNA37" s="990">
        <f t="shared" si="121"/>
        <v>0</v>
      </c>
      <c r="KNB37" s="990">
        <f t="shared" si="121"/>
        <v>0</v>
      </c>
      <c r="KNC37" s="990">
        <f t="shared" si="121"/>
        <v>0</v>
      </c>
      <c r="KND37" s="990">
        <f t="shared" si="121"/>
        <v>0</v>
      </c>
      <c r="KNE37" s="990">
        <f t="shared" si="121"/>
        <v>0</v>
      </c>
      <c r="KNF37" s="990">
        <f t="shared" si="121"/>
        <v>0</v>
      </c>
      <c r="KNG37" s="990">
        <f t="shared" si="121"/>
        <v>0</v>
      </c>
      <c r="KNH37" s="990">
        <f t="shared" si="121"/>
        <v>0</v>
      </c>
      <c r="KNI37" s="990">
        <f t="shared" si="121"/>
        <v>0</v>
      </c>
      <c r="KNJ37" s="990">
        <f t="shared" si="121"/>
        <v>0</v>
      </c>
      <c r="KNK37" s="990">
        <f t="shared" ref="KNK37:KPV37" si="122">SUM(KNK16:KNK32)-KNK33</f>
        <v>0</v>
      </c>
      <c r="KNL37" s="990">
        <f t="shared" si="122"/>
        <v>0</v>
      </c>
      <c r="KNM37" s="990">
        <f t="shared" si="122"/>
        <v>0</v>
      </c>
      <c r="KNN37" s="990">
        <f t="shared" si="122"/>
        <v>0</v>
      </c>
      <c r="KNO37" s="990">
        <f t="shared" si="122"/>
        <v>0</v>
      </c>
      <c r="KNP37" s="990">
        <f t="shared" si="122"/>
        <v>0</v>
      </c>
      <c r="KNQ37" s="990">
        <f t="shared" si="122"/>
        <v>0</v>
      </c>
      <c r="KNR37" s="990">
        <f t="shared" si="122"/>
        <v>0</v>
      </c>
      <c r="KNS37" s="990">
        <f t="shared" si="122"/>
        <v>0</v>
      </c>
      <c r="KNT37" s="990">
        <f t="shared" si="122"/>
        <v>0</v>
      </c>
      <c r="KNU37" s="990">
        <f t="shared" si="122"/>
        <v>0</v>
      </c>
      <c r="KNV37" s="990">
        <f t="shared" si="122"/>
        <v>0</v>
      </c>
      <c r="KNW37" s="990">
        <f t="shared" si="122"/>
        <v>0</v>
      </c>
      <c r="KNX37" s="990">
        <f t="shared" si="122"/>
        <v>0</v>
      </c>
      <c r="KNY37" s="990">
        <f t="shared" si="122"/>
        <v>0</v>
      </c>
      <c r="KNZ37" s="990">
        <f t="shared" si="122"/>
        <v>0</v>
      </c>
      <c r="KOA37" s="990">
        <f t="shared" si="122"/>
        <v>0</v>
      </c>
      <c r="KOB37" s="990">
        <f t="shared" si="122"/>
        <v>0</v>
      </c>
      <c r="KOC37" s="990">
        <f t="shared" si="122"/>
        <v>0</v>
      </c>
      <c r="KOD37" s="990">
        <f t="shared" si="122"/>
        <v>0</v>
      </c>
      <c r="KOE37" s="990">
        <f t="shared" si="122"/>
        <v>0</v>
      </c>
      <c r="KOF37" s="990">
        <f t="shared" si="122"/>
        <v>0</v>
      </c>
      <c r="KOG37" s="990">
        <f t="shared" si="122"/>
        <v>0</v>
      </c>
      <c r="KOH37" s="990">
        <f t="shared" si="122"/>
        <v>0</v>
      </c>
      <c r="KOI37" s="990">
        <f t="shared" si="122"/>
        <v>0</v>
      </c>
      <c r="KOJ37" s="990">
        <f t="shared" si="122"/>
        <v>0</v>
      </c>
      <c r="KOK37" s="990">
        <f t="shared" si="122"/>
        <v>0</v>
      </c>
      <c r="KOL37" s="990">
        <f t="shared" si="122"/>
        <v>0</v>
      </c>
      <c r="KOM37" s="990">
        <f t="shared" si="122"/>
        <v>0</v>
      </c>
      <c r="KON37" s="990">
        <f t="shared" si="122"/>
        <v>0</v>
      </c>
      <c r="KOO37" s="990">
        <f t="shared" si="122"/>
        <v>0</v>
      </c>
      <c r="KOP37" s="990">
        <f t="shared" si="122"/>
        <v>0</v>
      </c>
      <c r="KOQ37" s="990">
        <f t="shared" si="122"/>
        <v>0</v>
      </c>
      <c r="KOR37" s="990">
        <f t="shared" si="122"/>
        <v>0</v>
      </c>
      <c r="KOS37" s="990">
        <f t="shared" si="122"/>
        <v>0</v>
      </c>
      <c r="KOT37" s="990">
        <f t="shared" si="122"/>
        <v>0</v>
      </c>
      <c r="KOU37" s="990">
        <f t="shared" si="122"/>
        <v>0</v>
      </c>
      <c r="KOV37" s="990">
        <f t="shared" si="122"/>
        <v>0</v>
      </c>
      <c r="KOW37" s="990">
        <f t="shared" si="122"/>
        <v>0</v>
      </c>
      <c r="KOX37" s="990">
        <f t="shared" si="122"/>
        <v>0</v>
      </c>
      <c r="KOY37" s="990">
        <f t="shared" si="122"/>
        <v>0</v>
      </c>
      <c r="KOZ37" s="990">
        <f t="shared" si="122"/>
        <v>0</v>
      </c>
      <c r="KPA37" s="990">
        <f t="shared" si="122"/>
        <v>0</v>
      </c>
      <c r="KPB37" s="990">
        <f t="shared" si="122"/>
        <v>0</v>
      </c>
      <c r="KPC37" s="990">
        <f t="shared" si="122"/>
        <v>0</v>
      </c>
      <c r="KPD37" s="990">
        <f t="shared" si="122"/>
        <v>0</v>
      </c>
      <c r="KPE37" s="990">
        <f t="shared" si="122"/>
        <v>0</v>
      </c>
      <c r="KPF37" s="990">
        <f t="shared" si="122"/>
        <v>0</v>
      </c>
      <c r="KPG37" s="990">
        <f t="shared" si="122"/>
        <v>0</v>
      </c>
      <c r="KPH37" s="990">
        <f t="shared" si="122"/>
        <v>0</v>
      </c>
      <c r="KPI37" s="990">
        <f t="shared" si="122"/>
        <v>0</v>
      </c>
      <c r="KPJ37" s="990">
        <f t="shared" si="122"/>
        <v>0</v>
      </c>
      <c r="KPK37" s="990">
        <f t="shared" si="122"/>
        <v>0</v>
      </c>
      <c r="KPL37" s="990">
        <f t="shared" si="122"/>
        <v>0</v>
      </c>
      <c r="KPM37" s="990">
        <f t="shared" si="122"/>
        <v>0</v>
      </c>
      <c r="KPN37" s="990">
        <f t="shared" si="122"/>
        <v>0</v>
      </c>
      <c r="KPO37" s="990">
        <f t="shared" si="122"/>
        <v>0</v>
      </c>
      <c r="KPP37" s="990">
        <f t="shared" si="122"/>
        <v>0</v>
      </c>
      <c r="KPQ37" s="990">
        <f t="shared" si="122"/>
        <v>0</v>
      </c>
      <c r="KPR37" s="990">
        <f t="shared" si="122"/>
        <v>0</v>
      </c>
      <c r="KPS37" s="990">
        <f t="shared" si="122"/>
        <v>0</v>
      </c>
      <c r="KPT37" s="990">
        <f t="shared" si="122"/>
        <v>0</v>
      </c>
      <c r="KPU37" s="990">
        <f t="shared" si="122"/>
        <v>0</v>
      </c>
      <c r="KPV37" s="990">
        <f t="shared" si="122"/>
        <v>0</v>
      </c>
      <c r="KPW37" s="990">
        <f t="shared" ref="KPW37:KSH37" si="123">SUM(KPW16:KPW32)-KPW33</f>
        <v>0</v>
      </c>
      <c r="KPX37" s="990">
        <f t="shared" si="123"/>
        <v>0</v>
      </c>
      <c r="KPY37" s="990">
        <f t="shared" si="123"/>
        <v>0</v>
      </c>
      <c r="KPZ37" s="990">
        <f t="shared" si="123"/>
        <v>0</v>
      </c>
      <c r="KQA37" s="990">
        <f t="shared" si="123"/>
        <v>0</v>
      </c>
      <c r="KQB37" s="990">
        <f t="shared" si="123"/>
        <v>0</v>
      </c>
      <c r="KQC37" s="990">
        <f t="shared" si="123"/>
        <v>0</v>
      </c>
      <c r="KQD37" s="990">
        <f t="shared" si="123"/>
        <v>0</v>
      </c>
      <c r="KQE37" s="990">
        <f t="shared" si="123"/>
        <v>0</v>
      </c>
      <c r="KQF37" s="990">
        <f t="shared" si="123"/>
        <v>0</v>
      </c>
      <c r="KQG37" s="990">
        <f t="shared" si="123"/>
        <v>0</v>
      </c>
      <c r="KQH37" s="990">
        <f t="shared" si="123"/>
        <v>0</v>
      </c>
      <c r="KQI37" s="990">
        <f t="shared" si="123"/>
        <v>0</v>
      </c>
      <c r="KQJ37" s="990">
        <f t="shared" si="123"/>
        <v>0</v>
      </c>
      <c r="KQK37" s="990">
        <f t="shared" si="123"/>
        <v>0</v>
      </c>
      <c r="KQL37" s="990">
        <f t="shared" si="123"/>
        <v>0</v>
      </c>
      <c r="KQM37" s="990">
        <f t="shared" si="123"/>
        <v>0</v>
      </c>
      <c r="KQN37" s="990">
        <f t="shared" si="123"/>
        <v>0</v>
      </c>
      <c r="KQO37" s="990">
        <f t="shared" si="123"/>
        <v>0</v>
      </c>
      <c r="KQP37" s="990">
        <f t="shared" si="123"/>
        <v>0</v>
      </c>
      <c r="KQQ37" s="990">
        <f t="shared" si="123"/>
        <v>0</v>
      </c>
      <c r="KQR37" s="990">
        <f t="shared" si="123"/>
        <v>0</v>
      </c>
      <c r="KQS37" s="990">
        <f t="shared" si="123"/>
        <v>0</v>
      </c>
      <c r="KQT37" s="990">
        <f t="shared" si="123"/>
        <v>0</v>
      </c>
      <c r="KQU37" s="990">
        <f t="shared" si="123"/>
        <v>0</v>
      </c>
      <c r="KQV37" s="990">
        <f t="shared" si="123"/>
        <v>0</v>
      </c>
      <c r="KQW37" s="990">
        <f t="shared" si="123"/>
        <v>0</v>
      </c>
      <c r="KQX37" s="990">
        <f t="shared" si="123"/>
        <v>0</v>
      </c>
      <c r="KQY37" s="990">
        <f t="shared" si="123"/>
        <v>0</v>
      </c>
      <c r="KQZ37" s="990">
        <f t="shared" si="123"/>
        <v>0</v>
      </c>
      <c r="KRA37" s="990">
        <f t="shared" si="123"/>
        <v>0</v>
      </c>
      <c r="KRB37" s="990">
        <f t="shared" si="123"/>
        <v>0</v>
      </c>
      <c r="KRC37" s="990">
        <f t="shared" si="123"/>
        <v>0</v>
      </c>
      <c r="KRD37" s="990">
        <f t="shared" si="123"/>
        <v>0</v>
      </c>
      <c r="KRE37" s="990">
        <f t="shared" si="123"/>
        <v>0</v>
      </c>
      <c r="KRF37" s="990">
        <f t="shared" si="123"/>
        <v>0</v>
      </c>
      <c r="KRG37" s="990">
        <f t="shared" si="123"/>
        <v>0</v>
      </c>
      <c r="KRH37" s="990">
        <f t="shared" si="123"/>
        <v>0</v>
      </c>
      <c r="KRI37" s="990">
        <f t="shared" si="123"/>
        <v>0</v>
      </c>
      <c r="KRJ37" s="990">
        <f t="shared" si="123"/>
        <v>0</v>
      </c>
      <c r="KRK37" s="990">
        <f t="shared" si="123"/>
        <v>0</v>
      </c>
      <c r="KRL37" s="990">
        <f t="shared" si="123"/>
        <v>0</v>
      </c>
      <c r="KRM37" s="990">
        <f t="shared" si="123"/>
        <v>0</v>
      </c>
      <c r="KRN37" s="990">
        <f t="shared" si="123"/>
        <v>0</v>
      </c>
      <c r="KRO37" s="990">
        <f t="shared" si="123"/>
        <v>0</v>
      </c>
      <c r="KRP37" s="990">
        <f t="shared" si="123"/>
        <v>0</v>
      </c>
      <c r="KRQ37" s="990">
        <f t="shared" si="123"/>
        <v>0</v>
      </c>
      <c r="KRR37" s="990">
        <f t="shared" si="123"/>
        <v>0</v>
      </c>
      <c r="KRS37" s="990">
        <f t="shared" si="123"/>
        <v>0</v>
      </c>
      <c r="KRT37" s="990">
        <f t="shared" si="123"/>
        <v>0</v>
      </c>
      <c r="KRU37" s="990">
        <f t="shared" si="123"/>
        <v>0</v>
      </c>
      <c r="KRV37" s="990">
        <f t="shared" si="123"/>
        <v>0</v>
      </c>
      <c r="KRW37" s="990">
        <f t="shared" si="123"/>
        <v>0</v>
      </c>
      <c r="KRX37" s="990">
        <f t="shared" si="123"/>
        <v>0</v>
      </c>
      <c r="KRY37" s="990">
        <f t="shared" si="123"/>
        <v>0</v>
      </c>
      <c r="KRZ37" s="990">
        <f t="shared" si="123"/>
        <v>0</v>
      </c>
      <c r="KSA37" s="990">
        <f t="shared" si="123"/>
        <v>0</v>
      </c>
      <c r="KSB37" s="990">
        <f t="shared" si="123"/>
        <v>0</v>
      </c>
      <c r="KSC37" s="990">
        <f t="shared" si="123"/>
        <v>0</v>
      </c>
      <c r="KSD37" s="990">
        <f t="shared" si="123"/>
        <v>0</v>
      </c>
      <c r="KSE37" s="990">
        <f t="shared" si="123"/>
        <v>0</v>
      </c>
      <c r="KSF37" s="990">
        <f t="shared" si="123"/>
        <v>0</v>
      </c>
      <c r="KSG37" s="990">
        <f t="shared" si="123"/>
        <v>0</v>
      </c>
      <c r="KSH37" s="990">
        <f t="shared" si="123"/>
        <v>0</v>
      </c>
      <c r="KSI37" s="990">
        <f t="shared" ref="KSI37:KUT37" si="124">SUM(KSI16:KSI32)-KSI33</f>
        <v>0</v>
      </c>
      <c r="KSJ37" s="990">
        <f t="shared" si="124"/>
        <v>0</v>
      </c>
      <c r="KSK37" s="990">
        <f t="shared" si="124"/>
        <v>0</v>
      </c>
      <c r="KSL37" s="990">
        <f t="shared" si="124"/>
        <v>0</v>
      </c>
      <c r="KSM37" s="990">
        <f t="shared" si="124"/>
        <v>0</v>
      </c>
      <c r="KSN37" s="990">
        <f t="shared" si="124"/>
        <v>0</v>
      </c>
      <c r="KSO37" s="990">
        <f t="shared" si="124"/>
        <v>0</v>
      </c>
      <c r="KSP37" s="990">
        <f t="shared" si="124"/>
        <v>0</v>
      </c>
      <c r="KSQ37" s="990">
        <f t="shared" si="124"/>
        <v>0</v>
      </c>
      <c r="KSR37" s="990">
        <f t="shared" si="124"/>
        <v>0</v>
      </c>
      <c r="KSS37" s="990">
        <f t="shared" si="124"/>
        <v>0</v>
      </c>
      <c r="KST37" s="990">
        <f t="shared" si="124"/>
        <v>0</v>
      </c>
      <c r="KSU37" s="990">
        <f t="shared" si="124"/>
        <v>0</v>
      </c>
      <c r="KSV37" s="990">
        <f t="shared" si="124"/>
        <v>0</v>
      </c>
      <c r="KSW37" s="990">
        <f t="shared" si="124"/>
        <v>0</v>
      </c>
      <c r="KSX37" s="990">
        <f t="shared" si="124"/>
        <v>0</v>
      </c>
      <c r="KSY37" s="990">
        <f t="shared" si="124"/>
        <v>0</v>
      </c>
      <c r="KSZ37" s="990">
        <f t="shared" si="124"/>
        <v>0</v>
      </c>
      <c r="KTA37" s="990">
        <f t="shared" si="124"/>
        <v>0</v>
      </c>
      <c r="KTB37" s="990">
        <f t="shared" si="124"/>
        <v>0</v>
      </c>
      <c r="KTC37" s="990">
        <f t="shared" si="124"/>
        <v>0</v>
      </c>
      <c r="KTD37" s="990">
        <f t="shared" si="124"/>
        <v>0</v>
      </c>
      <c r="KTE37" s="990">
        <f t="shared" si="124"/>
        <v>0</v>
      </c>
      <c r="KTF37" s="990">
        <f t="shared" si="124"/>
        <v>0</v>
      </c>
      <c r="KTG37" s="990">
        <f t="shared" si="124"/>
        <v>0</v>
      </c>
      <c r="KTH37" s="990">
        <f t="shared" si="124"/>
        <v>0</v>
      </c>
      <c r="KTI37" s="990">
        <f t="shared" si="124"/>
        <v>0</v>
      </c>
      <c r="KTJ37" s="990">
        <f t="shared" si="124"/>
        <v>0</v>
      </c>
      <c r="KTK37" s="990">
        <f t="shared" si="124"/>
        <v>0</v>
      </c>
      <c r="KTL37" s="990">
        <f t="shared" si="124"/>
        <v>0</v>
      </c>
      <c r="KTM37" s="990">
        <f t="shared" si="124"/>
        <v>0</v>
      </c>
      <c r="KTN37" s="990">
        <f t="shared" si="124"/>
        <v>0</v>
      </c>
      <c r="KTO37" s="990">
        <f t="shared" si="124"/>
        <v>0</v>
      </c>
      <c r="KTP37" s="990">
        <f t="shared" si="124"/>
        <v>0</v>
      </c>
      <c r="KTQ37" s="990">
        <f t="shared" si="124"/>
        <v>0</v>
      </c>
      <c r="KTR37" s="990">
        <f t="shared" si="124"/>
        <v>0</v>
      </c>
      <c r="KTS37" s="990">
        <f t="shared" si="124"/>
        <v>0</v>
      </c>
      <c r="KTT37" s="990">
        <f t="shared" si="124"/>
        <v>0</v>
      </c>
      <c r="KTU37" s="990">
        <f t="shared" si="124"/>
        <v>0</v>
      </c>
      <c r="KTV37" s="990">
        <f t="shared" si="124"/>
        <v>0</v>
      </c>
      <c r="KTW37" s="990">
        <f t="shared" si="124"/>
        <v>0</v>
      </c>
      <c r="KTX37" s="990">
        <f t="shared" si="124"/>
        <v>0</v>
      </c>
      <c r="KTY37" s="990">
        <f t="shared" si="124"/>
        <v>0</v>
      </c>
      <c r="KTZ37" s="990">
        <f t="shared" si="124"/>
        <v>0</v>
      </c>
      <c r="KUA37" s="990">
        <f t="shared" si="124"/>
        <v>0</v>
      </c>
      <c r="KUB37" s="990">
        <f t="shared" si="124"/>
        <v>0</v>
      </c>
      <c r="KUC37" s="990">
        <f t="shared" si="124"/>
        <v>0</v>
      </c>
      <c r="KUD37" s="990">
        <f t="shared" si="124"/>
        <v>0</v>
      </c>
      <c r="KUE37" s="990">
        <f t="shared" si="124"/>
        <v>0</v>
      </c>
      <c r="KUF37" s="990">
        <f t="shared" si="124"/>
        <v>0</v>
      </c>
      <c r="KUG37" s="990">
        <f t="shared" si="124"/>
        <v>0</v>
      </c>
      <c r="KUH37" s="990">
        <f t="shared" si="124"/>
        <v>0</v>
      </c>
      <c r="KUI37" s="990">
        <f t="shared" si="124"/>
        <v>0</v>
      </c>
      <c r="KUJ37" s="990">
        <f t="shared" si="124"/>
        <v>0</v>
      </c>
      <c r="KUK37" s="990">
        <f t="shared" si="124"/>
        <v>0</v>
      </c>
      <c r="KUL37" s="990">
        <f t="shared" si="124"/>
        <v>0</v>
      </c>
      <c r="KUM37" s="990">
        <f t="shared" si="124"/>
        <v>0</v>
      </c>
      <c r="KUN37" s="990">
        <f t="shared" si="124"/>
        <v>0</v>
      </c>
      <c r="KUO37" s="990">
        <f t="shared" si="124"/>
        <v>0</v>
      </c>
      <c r="KUP37" s="990">
        <f t="shared" si="124"/>
        <v>0</v>
      </c>
      <c r="KUQ37" s="990">
        <f t="shared" si="124"/>
        <v>0</v>
      </c>
      <c r="KUR37" s="990">
        <f t="shared" si="124"/>
        <v>0</v>
      </c>
      <c r="KUS37" s="990">
        <f t="shared" si="124"/>
        <v>0</v>
      </c>
      <c r="KUT37" s="990">
        <f t="shared" si="124"/>
        <v>0</v>
      </c>
      <c r="KUU37" s="990">
        <f t="shared" ref="KUU37:KXF37" si="125">SUM(KUU16:KUU32)-KUU33</f>
        <v>0</v>
      </c>
      <c r="KUV37" s="990">
        <f t="shared" si="125"/>
        <v>0</v>
      </c>
      <c r="KUW37" s="990">
        <f t="shared" si="125"/>
        <v>0</v>
      </c>
      <c r="KUX37" s="990">
        <f t="shared" si="125"/>
        <v>0</v>
      </c>
      <c r="KUY37" s="990">
        <f t="shared" si="125"/>
        <v>0</v>
      </c>
      <c r="KUZ37" s="990">
        <f t="shared" si="125"/>
        <v>0</v>
      </c>
      <c r="KVA37" s="990">
        <f t="shared" si="125"/>
        <v>0</v>
      </c>
      <c r="KVB37" s="990">
        <f t="shared" si="125"/>
        <v>0</v>
      </c>
      <c r="KVC37" s="990">
        <f t="shared" si="125"/>
        <v>0</v>
      </c>
      <c r="KVD37" s="990">
        <f t="shared" si="125"/>
        <v>0</v>
      </c>
      <c r="KVE37" s="990">
        <f t="shared" si="125"/>
        <v>0</v>
      </c>
      <c r="KVF37" s="990">
        <f t="shared" si="125"/>
        <v>0</v>
      </c>
      <c r="KVG37" s="990">
        <f t="shared" si="125"/>
        <v>0</v>
      </c>
      <c r="KVH37" s="990">
        <f t="shared" si="125"/>
        <v>0</v>
      </c>
      <c r="KVI37" s="990">
        <f t="shared" si="125"/>
        <v>0</v>
      </c>
      <c r="KVJ37" s="990">
        <f t="shared" si="125"/>
        <v>0</v>
      </c>
      <c r="KVK37" s="990">
        <f t="shared" si="125"/>
        <v>0</v>
      </c>
      <c r="KVL37" s="990">
        <f t="shared" si="125"/>
        <v>0</v>
      </c>
      <c r="KVM37" s="990">
        <f t="shared" si="125"/>
        <v>0</v>
      </c>
      <c r="KVN37" s="990">
        <f t="shared" si="125"/>
        <v>0</v>
      </c>
      <c r="KVO37" s="990">
        <f t="shared" si="125"/>
        <v>0</v>
      </c>
      <c r="KVP37" s="990">
        <f t="shared" si="125"/>
        <v>0</v>
      </c>
      <c r="KVQ37" s="990">
        <f t="shared" si="125"/>
        <v>0</v>
      </c>
      <c r="KVR37" s="990">
        <f t="shared" si="125"/>
        <v>0</v>
      </c>
      <c r="KVS37" s="990">
        <f t="shared" si="125"/>
        <v>0</v>
      </c>
      <c r="KVT37" s="990">
        <f t="shared" si="125"/>
        <v>0</v>
      </c>
      <c r="KVU37" s="990">
        <f t="shared" si="125"/>
        <v>0</v>
      </c>
      <c r="KVV37" s="990">
        <f t="shared" si="125"/>
        <v>0</v>
      </c>
      <c r="KVW37" s="990">
        <f t="shared" si="125"/>
        <v>0</v>
      </c>
      <c r="KVX37" s="990">
        <f t="shared" si="125"/>
        <v>0</v>
      </c>
      <c r="KVY37" s="990">
        <f t="shared" si="125"/>
        <v>0</v>
      </c>
      <c r="KVZ37" s="990">
        <f t="shared" si="125"/>
        <v>0</v>
      </c>
      <c r="KWA37" s="990">
        <f t="shared" si="125"/>
        <v>0</v>
      </c>
      <c r="KWB37" s="990">
        <f t="shared" si="125"/>
        <v>0</v>
      </c>
      <c r="KWC37" s="990">
        <f t="shared" si="125"/>
        <v>0</v>
      </c>
      <c r="KWD37" s="990">
        <f t="shared" si="125"/>
        <v>0</v>
      </c>
      <c r="KWE37" s="990">
        <f t="shared" si="125"/>
        <v>0</v>
      </c>
      <c r="KWF37" s="990">
        <f t="shared" si="125"/>
        <v>0</v>
      </c>
      <c r="KWG37" s="990">
        <f t="shared" si="125"/>
        <v>0</v>
      </c>
      <c r="KWH37" s="990">
        <f t="shared" si="125"/>
        <v>0</v>
      </c>
      <c r="KWI37" s="990">
        <f t="shared" si="125"/>
        <v>0</v>
      </c>
      <c r="KWJ37" s="990">
        <f t="shared" si="125"/>
        <v>0</v>
      </c>
      <c r="KWK37" s="990">
        <f t="shared" si="125"/>
        <v>0</v>
      </c>
      <c r="KWL37" s="990">
        <f t="shared" si="125"/>
        <v>0</v>
      </c>
      <c r="KWM37" s="990">
        <f t="shared" si="125"/>
        <v>0</v>
      </c>
      <c r="KWN37" s="990">
        <f t="shared" si="125"/>
        <v>0</v>
      </c>
      <c r="KWO37" s="990">
        <f t="shared" si="125"/>
        <v>0</v>
      </c>
      <c r="KWP37" s="990">
        <f t="shared" si="125"/>
        <v>0</v>
      </c>
      <c r="KWQ37" s="990">
        <f t="shared" si="125"/>
        <v>0</v>
      </c>
      <c r="KWR37" s="990">
        <f t="shared" si="125"/>
        <v>0</v>
      </c>
      <c r="KWS37" s="990">
        <f t="shared" si="125"/>
        <v>0</v>
      </c>
      <c r="KWT37" s="990">
        <f t="shared" si="125"/>
        <v>0</v>
      </c>
      <c r="KWU37" s="990">
        <f t="shared" si="125"/>
        <v>0</v>
      </c>
      <c r="KWV37" s="990">
        <f t="shared" si="125"/>
        <v>0</v>
      </c>
      <c r="KWW37" s="990">
        <f t="shared" si="125"/>
        <v>0</v>
      </c>
      <c r="KWX37" s="990">
        <f t="shared" si="125"/>
        <v>0</v>
      </c>
      <c r="KWY37" s="990">
        <f t="shared" si="125"/>
        <v>0</v>
      </c>
      <c r="KWZ37" s="990">
        <f t="shared" si="125"/>
        <v>0</v>
      </c>
      <c r="KXA37" s="990">
        <f t="shared" si="125"/>
        <v>0</v>
      </c>
      <c r="KXB37" s="990">
        <f t="shared" si="125"/>
        <v>0</v>
      </c>
      <c r="KXC37" s="990">
        <f t="shared" si="125"/>
        <v>0</v>
      </c>
      <c r="KXD37" s="990">
        <f t="shared" si="125"/>
        <v>0</v>
      </c>
      <c r="KXE37" s="990">
        <f t="shared" si="125"/>
        <v>0</v>
      </c>
      <c r="KXF37" s="990">
        <f t="shared" si="125"/>
        <v>0</v>
      </c>
      <c r="KXG37" s="990">
        <f t="shared" ref="KXG37:KZR37" si="126">SUM(KXG16:KXG32)-KXG33</f>
        <v>0</v>
      </c>
      <c r="KXH37" s="990">
        <f t="shared" si="126"/>
        <v>0</v>
      </c>
      <c r="KXI37" s="990">
        <f t="shared" si="126"/>
        <v>0</v>
      </c>
      <c r="KXJ37" s="990">
        <f t="shared" si="126"/>
        <v>0</v>
      </c>
      <c r="KXK37" s="990">
        <f t="shared" si="126"/>
        <v>0</v>
      </c>
      <c r="KXL37" s="990">
        <f t="shared" si="126"/>
        <v>0</v>
      </c>
      <c r="KXM37" s="990">
        <f t="shared" si="126"/>
        <v>0</v>
      </c>
      <c r="KXN37" s="990">
        <f t="shared" si="126"/>
        <v>0</v>
      </c>
      <c r="KXO37" s="990">
        <f t="shared" si="126"/>
        <v>0</v>
      </c>
      <c r="KXP37" s="990">
        <f t="shared" si="126"/>
        <v>0</v>
      </c>
      <c r="KXQ37" s="990">
        <f t="shared" si="126"/>
        <v>0</v>
      </c>
      <c r="KXR37" s="990">
        <f t="shared" si="126"/>
        <v>0</v>
      </c>
      <c r="KXS37" s="990">
        <f t="shared" si="126"/>
        <v>0</v>
      </c>
      <c r="KXT37" s="990">
        <f t="shared" si="126"/>
        <v>0</v>
      </c>
      <c r="KXU37" s="990">
        <f t="shared" si="126"/>
        <v>0</v>
      </c>
      <c r="KXV37" s="990">
        <f t="shared" si="126"/>
        <v>0</v>
      </c>
      <c r="KXW37" s="990">
        <f t="shared" si="126"/>
        <v>0</v>
      </c>
      <c r="KXX37" s="990">
        <f t="shared" si="126"/>
        <v>0</v>
      </c>
      <c r="KXY37" s="990">
        <f t="shared" si="126"/>
        <v>0</v>
      </c>
      <c r="KXZ37" s="990">
        <f t="shared" si="126"/>
        <v>0</v>
      </c>
      <c r="KYA37" s="990">
        <f t="shared" si="126"/>
        <v>0</v>
      </c>
      <c r="KYB37" s="990">
        <f t="shared" si="126"/>
        <v>0</v>
      </c>
      <c r="KYC37" s="990">
        <f t="shared" si="126"/>
        <v>0</v>
      </c>
      <c r="KYD37" s="990">
        <f t="shared" si="126"/>
        <v>0</v>
      </c>
      <c r="KYE37" s="990">
        <f t="shared" si="126"/>
        <v>0</v>
      </c>
      <c r="KYF37" s="990">
        <f t="shared" si="126"/>
        <v>0</v>
      </c>
      <c r="KYG37" s="990">
        <f t="shared" si="126"/>
        <v>0</v>
      </c>
      <c r="KYH37" s="990">
        <f t="shared" si="126"/>
        <v>0</v>
      </c>
      <c r="KYI37" s="990">
        <f t="shared" si="126"/>
        <v>0</v>
      </c>
      <c r="KYJ37" s="990">
        <f t="shared" si="126"/>
        <v>0</v>
      </c>
      <c r="KYK37" s="990">
        <f t="shared" si="126"/>
        <v>0</v>
      </c>
      <c r="KYL37" s="990">
        <f t="shared" si="126"/>
        <v>0</v>
      </c>
      <c r="KYM37" s="990">
        <f t="shared" si="126"/>
        <v>0</v>
      </c>
      <c r="KYN37" s="990">
        <f t="shared" si="126"/>
        <v>0</v>
      </c>
      <c r="KYO37" s="990">
        <f t="shared" si="126"/>
        <v>0</v>
      </c>
      <c r="KYP37" s="990">
        <f t="shared" si="126"/>
        <v>0</v>
      </c>
      <c r="KYQ37" s="990">
        <f t="shared" si="126"/>
        <v>0</v>
      </c>
      <c r="KYR37" s="990">
        <f t="shared" si="126"/>
        <v>0</v>
      </c>
      <c r="KYS37" s="990">
        <f t="shared" si="126"/>
        <v>0</v>
      </c>
      <c r="KYT37" s="990">
        <f t="shared" si="126"/>
        <v>0</v>
      </c>
      <c r="KYU37" s="990">
        <f t="shared" si="126"/>
        <v>0</v>
      </c>
      <c r="KYV37" s="990">
        <f t="shared" si="126"/>
        <v>0</v>
      </c>
      <c r="KYW37" s="990">
        <f t="shared" si="126"/>
        <v>0</v>
      </c>
      <c r="KYX37" s="990">
        <f t="shared" si="126"/>
        <v>0</v>
      </c>
      <c r="KYY37" s="990">
        <f t="shared" si="126"/>
        <v>0</v>
      </c>
      <c r="KYZ37" s="990">
        <f t="shared" si="126"/>
        <v>0</v>
      </c>
      <c r="KZA37" s="990">
        <f t="shared" si="126"/>
        <v>0</v>
      </c>
      <c r="KZB37" s="990">
        <f t="shared" si="126"/>
        <v>0</v>
      </c>
      <c r="KZC37" s="990">
        <f t="shared" si="126"/>
        <v>0</v>
      </c>
      <c r="KZD37" s="990">
        <f t="shared" si="126"/>
        <v>0</v>
      </c>
      <c r="KZE37" s="990">
        <f t="shared" si="126"/>
        <v>0</v>
      </c>
      <c r="KZF37" s="990">
        <f t="shared" si="126"/>
        <v>0</v>
      </c>
      <c r="KZG37" s="990">
        <f t="shared" si="126"/>
        <v>0</v>
      </c>
      <c r="KZH37" s="990">
        <f t="shared" si="126"/>
        <v>0</v>
      </c>
      <c r="KZI37" s="990">
        <f t="shared" si="126"/>
        <v>0</v>
      </c>
      <c r="KZJ37" s="990">
        <f t="shared" si="126"/>
        <v>0</v>
      </c>
      <c r="KZK37" s="990">
        <f t="shared" si="126"/>
        <v>0</v>
      </c>
      <c r="KZL37" s="990">
        <f t="shared" si="126"/>
        <v>0</v>
      </c>
      <c r="KZM37" s="990">
        <f t="shared" si="126"/>
        <v>0</v>
      </c>
      <c r="KZN37" s="990">
        <f t="shared" si="126"/>
        <v>0</v>
      </c>
      <c r="KZO37" s="990">
        <f t="shared" si="126"/>
        <v>0</v>
      </c>
      <c r="KZP37" s="990">
        <f t="shared" si="126"/>
        <v>0</v>
      </c>
      <c r="KZQ37" s="990">
        <f t="shared" si="126"/>
        <v>0</v>
      </c>
      <c r="KZR37" s="990">
        <f t="shared" si="126"/>
        <v>0</v>
      </c>
      <c r="KZS37" s="990">
        <f t="shared" ref="KZS37:LCD37" si="127">SUM(KZS16:KZS32)-KZS33</f>
        <v>0</v>
      </c>
      <c r="KZT37" s="990">
        <f t="shared" si="127"/>
        <v>0</v>
      </c>
      <c r="KZU37" s="990">
        <f t="shared" si="127"/>
        <v>0</v>
      </c>
      <c r="KZV37" s="990">
        <f t="shared" si="127"/>
        <v>0</v>
      </c>
      <c r="KZW37" s="990">
        <f t="shared" si="127"/>
        <v>0</v>
      </c>
      <c r="KZX37" s="990">
        <f t="shared" si="127"/>
        <v>0</v>
      </c>
      <c r="KZY37" s="990">
        <f t="shared" si="127"/>
        <v>0</v>
      </c>
      <c r="KZZ37" s="990">
        <f t="shared" si="127"/>
        <v>0</v>
      </c>
      <c r="LAA37" s="990">
        <f t="shared" si="127"/>
        <v>0</v>
      </c>
      <c r="LAB37" s="990">
        <f t="shared" si="127"/>
        <v>0</v>
      </c>
      <c r="LAC37" s="990">
        <f t="shared" si="127"/>
        <v>0</v>
      </c>
      <c r="LAD37" s="990">
        <f t="shared" si="127"/>
        <v>0</v>
      </c>
      <c r="LAE37" s="990">
        <f t="shared" si="127"/>
        <v>0</v>
      </c>
      <c r="LAF37" s="990">
        <f t="shared" si="127"/>
        <v>0</v>
      </c>
      <c r="LAG37" s="990">
        <f t="shared" si="127"/>
        <v>0</v>
      </c>
      <c r="LAH37" s="990">
        <f t="shared" si="127"/>
        <v>0</v>
      </c>
      <c r="LAI37" s="990">
        <f t="shared" si="127"/>
        <v>0</v>
      </c>
      <c r="LAJ37" s="990">
        <f t="shared" si="127"/>
        <v>0</v>
      </c>
      <c r="LAK37" s="990">
        <f t="shared" si="127"/>
        <v>0</v>
      </c>
      <c r="LAL37" s="990">
        <f t="shared" si="127"/>
        <v>0</v>
      </c>
      <c r="LAM37" s="990">
        <f t="shared" si="127"/>
        <v>0</v>
      </c>
      <c r="LAN37" s="990">
        <f t="shared" si="127"/>
        <v>0</v>
      </c>
      <c r="LAO37" s="990">
        <f t="shared" si="127"/>
        <v>0</v>
      </c>
      <c r="LAP37" s="990">
        <f t="shared" si="127"/>
        <v>0</v>
      </c>
      <c r="LAQ37" s="990">
        <f t="shared" si="127"/>
        <v>0</v>
      </c>
      <c r="LAR37" s="990">
        <f t="shared" si="127"/>
        <v>0</v>
      </c>
      <c r="LAS37" s="990">
        <f t="shared" si="127"/>
        <v>0</v>
      </c>
      <c r="LAT37" s="990">
        <f t="shared" si="127"/>
        <v>0</v>
      </c>
      <c r="LAU37" s="990">
        <f t="shared" si="127"/>
        <v>0</v>
      </c>
      <c r="LAV37" s="990">
        <f t="shared" si="127"/>
        <v>0</v>
      </c>
      <c r="LAW37" s="990">
        <f t="shared" si="127"/>
        <v>0</v>
      </c>
      <c r="LAX37" s="990">
        <f t="shared" si="127"/>
        <v>0</v>
      </c>
      <c r="LAY37" s="990">
        <f t="shared" si="127"/>
        <v>0</v>
      </c>
      <c r="LAZ37" s="990">
        <f t="shared" si="127"/>
        <v>0</v>
      </c>
      <c r="LBA37" s="990">
        <f t="shared" si="127"/>
        <v>0</v>
      </c>
      <c r="LBB37" s="990">
        <f t="shared" si="127"/>
        <v>0</v>
      </c>
      <c r="LBC37" s="990">
        <f t="shared" si="127"/>
        <v>0</v>
      </c>
      <c r="LBD37" s="990">
        <f t="shared" si="127"/>
        <v>0</v>
      </c>
      <c r="LBE37" s="990">
        <f t="shared" si="127"/>
        <v>0</v>
      </c>
      <c r="LBF37" s="990">
        <f t="shared" si="127"/>
        <v>0</v>
      </c>
      <c r="LBG37" s="990">
        <f t="shared" si="127"/>
        <v>0</v>
      </c>
      <c r="LBH37" s="990">
        <f t="shared" si="127"/>
        <v>0</v>
      </c>
      <c r="LBI37" s="990">
        <f t="shared" si="127"/>
        <v>0</v>
      </c>
      <c r="LBJ37" s="990">
        <f t="shared" si="127"/>
        <v>0</v>
      </c>
      <c r="LBK37" s="990">
        <f t="shared" si="127"/>
        <v>0</v>
      </c>
      <c r="LBL37" s="990">
        <f t="shared" si="127"/>
        <v>0</v>
      </c>
      <c r="LBM37" s="990">
        <f t="shared" si="127"/>
        <v>0</v>
      </c>
      <c r="LBN37" s="990">
        <f t="shared" si="127"/>
        <v>0</v>
      </c>
      <c r="LBO37" s="990">
        <f t="shared" si="127"/>
        <v>0</v>
      </c>
      <c r="LBP37" s="990">
        <f t="shared" si="127"/>
        <v>0</v>
      </c>
      <c r="LBQ37" s="990">
        <f t="shared" si="127"/>
        <v>0</v>
      </c>
      <c r="LBR37" s="990">
        <f t="shared" si="127"/>
        <v>0</v>
      </c>
      <c r="LBS37" s="990">
        <f t="shared" si="127"/>
        <v>0</v>
      </c>
      <c r="LBT37" s="990">
        <f t="shared" si="127"/>
        <v>0</v>
      </c>
      <c r="LBU37" s="990">
        <f t="shared" si="127"/>
        <v>0</v>
      </c>
      <c r="LBV37" s="990">
        <f t="shared" si="127"/>
        <v>0</v>
      </c>
      <c r="LBW37" s="990">
        <f t="shared" si="127"/>
        <v>0</v>
      </c>
      <c r="LBX37" s="990">
        <f t="shared" si="127"/>
        <v>0</v>
      </c>
      <c r="LBY37" s="990">
        <f t="shared" si="127"/>
        <v>0</v>
      </c>
      <c r="LBZ37" s="990">
        <f t="shared" si="127"/>
        <v>0</v>
      </c>
      <c r="LCA37" s="990">
        <f t="shared" si="127"/>
        <v>0</v>
      </c>
      <c r="LCB37" s="990">
        <f t="shared" si="127"/>
        <v>0</v>
      </c>
      <c r="LCC37" s="990">
        <f t="shared" si="127"/>
        <v>0</v>
      </c>
      <c r="LCD37" s="990">
        <f t="shared" si="127"/>
        <v>0</v>
      </c>
      <c r="LCE37" s="990">
        <f t="shared" ref="LCE37:LEP37" si="128">SUM(LCE16:LCE32)-LCE33</f>
        <v>0</v>
      </c>
      <c r="LCF37" s="990">
        <f t="shared" si="128"/>
        <v>0</v>
      </c>
      <c r="LCG37" s="990">
        <f t="shared" si="128"/>
        <v>0</v>
      </c>
      <c r="LCH37" s="990">
        <f t="shared" si="128"/>
        <v>0</v>
      </c>
      <c r="LCI37" s="990">
        <f t="shared" si="128"/>
        <v>0</v>
      </c>
      <c r="LCJ37" s="990">
        <f t="shared" si="128"/>
        <v>0</v>
      </c>
      <c r="LCK37" s="990">
        <f t="shared" si="128"/>
        <v>0</v>
      </c>
      <c r="LCL37" s="990">
        <f t="shared" si="128"/>
        <v>0</v>
      </c>
      <c r="LCM37" s="990">
        <f t="shared" si="128"/>
        <v>0</v>
      </c>
      <c r="LCN37" s="990">
        <f t="shared" si="128"/>
        <v>0</v>
      </c>
      <c r="LCO37" s="990">
        <f t="shared" si="128"/>
        <v>0</v>
      </c>
      <c r="LCP37" s="990">
        <f t="shared" si="128"/>
        <v>0</v>
      </c>
      <c r="LCQ37" s="990">
        <f t="shared" si="128"/>
        <v>0</v>
      </c>
      <c r="LCR37" s="990">
        <f t="shared" si="128"/>
        <v>0</v>
      </c>
      <c r="LCS37" s="990">
        <f t="shared" si="128"/>
        <v>0</v>
      </c>
      <c r="LCT37" s="990">
        <f t="shared" si="128"/>
        <v>0</v>
      </c>
      <c r="LCU37" s="990">
        <f t="shared" si="128"/>
        <v>0</v>
      </c>
      <c r="LCV37" s="990">
        <f t="shared" si="128"/>
        <v>0</v>
      </c>
      <c r="LCW37" s="990">
        <f t="shared" si="128"/>
        <v>0</v>
      </c>
      <c r="LCX37" s="990">
        <f t="shared" si="128"/>
        <v>0</v>
      </c>
      <c r="LCY37" s="990">
        <f t="shared" si="128"/>
        <v>0</v>
      </c>
      <c r="LCZ37" s="990">
        <f t="shared" si="128"/>
        <v>0</v>
      </c>
      <c r="LDA37" s="990">
        <f t="shared" si="128"/>
        <v>0</v>
      </c>
      <c r="LDB37" s="990">
        <f t="shared" si="128"/>
        <v>0</v>
      </c>
      <c r="LDC37" s="990">
        <f t="shared" si="128"/>
        <v>0</v>
      </c>
      <c r="LDD37" s="990">
        <f t="shared" si="128"/>
        <v>0</v>
      </c>
      <c r="LDE37" s="990">
        <f t="shared" si="128"/>
        <v>0</v>
      </c>
      <c r="LDF37" s="990">
        <f t="shared" si="128"/>
        <v>0</v>
      </c>
      <c r="LDG37" s="990">
        <f t="shared" si="128"/>
        <v>0</v>
      </c>
      <c r="LDH37" s="990">
        <f t="shared" si="128"/>
        <v>0</v>
      </c>
      <c r="LDI37" s="990">
        <f t="shared" si="128"/>
        <v>0</v>
      </c>
      <c r="LDJ37" s="990">
        <f t="shared" si="128"/>
        <v>0</v>
      </c>
      <c r="LDK37" s="990">
        <f t="shared" si="128"/>
        <v>0</v>
      </c>
      <c r="LDL37" s="990">
        <f t="shared" si="128"/>
        <v>0</v>
      </c>
      <c r="LDM37" s="990">
        <f t="shared" si="128"/>
        <v>0</v>
      </c>
      <c r="LDN37" s="990">
        <f t="shared" si="128"/>
        <v>0</v>
      </c>
      <c r="LDO37" s="990">
        <f t="shared" si="128"/>
        <v>0</v>
      </c>
      <c r="LDP37" s="990">
        <f t="shared" si="128"/>
        <v>0</v>
      </c>
      <c r="LDQ37" s="990">
        <f t="shared" si="128"/>
        <v>0</v>
      </c>
      <c r="LDR37" s="990">
        <f t="shared" si="128"/>
        <v>0</v>
      </c>
      <c r="LDS37" s="990">
        <f t="shared" si="128"/>
        <v>0</v>
      </c>
      <c r="LDT37" s="990">
        <f t="shared" si="128"/>
        <v>0</v>
      </c>
      <c r="LDU37" s="990">
        <f t="shared" si="128"/>
        <v>0</v>
      </c>
      <c r="LDV37" s="990">
        <f t="shared" si="128"/>
        <v>0</v>
      </c>
      <c r="LDW37" s="990">
        <f t="shared" si="128"/>
        <v>0</v>
      </c>
      <c r="LDX37" s="990">
        <f t="shared" si="128"/>
        <v>0</v>
      </c>
      <c r="LDY37" s="990">
        <f t="shared" si="128"/>
        <v>0</v>
      </c>
      <c r="LDZ37" s="990">
        <f t="shared" si="128"/>
        <v>0</v>
      </c>
      <c r="LEA37" s="990">
        <f t="shared" si="128"/>
        <v>0</v>
      </c>
      <c r="LEB37" s="990">
        <f t="shared" si="128"/>
        <v>0</v>
      </c>
      <c r="LEC37" s="990">
        <f t="shared" si="128"/>
        <v>0</v>
      </c>
      <c r="LED37" s="990">
        <f t="shared" si="128"/>
        <v>0</v>
      </c>
      <c r="LEE37" s="990">
        <f t="shared" si="128"/>
        <v>0</v>
      </c>
      <c r="LEF37" s="990">
        <f t="shared" si="128"/>
        <v>0</v>
      </c>
      <c r="LEG37" s="990">
        <f t="shared" si="128"/>
        <v>0</v>
      </c>
      <c r="LEH37" s="990">
        <f t="shared" si="128"/>
        <v>0</v>
      </c>
      <c r="LEI37" s="990">
        <f t="shared" si="128"/>
        <v>0</v>
      </c>
      <c r="LEJ37" s="990">
        <f t="shared" si="128"/>
        <v>0</v>
      </c>
      <c r="LEK37" s="990">
        <f t="shared" si="128"/>
        <v>0</v>
      </c>
      <c r="LEL37" s="990">
        <f t="shared" si="128"/>
        <v>0</v>
      </c>
      <c r="LEM37" s="990">
        <f t="shared" si="128"/>
        <v>0</v>
      </c>
      <c r="LEN37" s="990">
        <f t="shared" si="128"/>
        <v>0</v>
      </c>
      <c r="LEO37" s="990">
        <f t="shared" si="128"/>
        <v>0</v>
      </c>
      <c r="LEP37" s="990">
        <f t="shared" si="128"/>
        <v>0</v>
      </c>
      <c r="LEQ37" s="990">
        <f t="shared" ref="LEQ37:LHB37" si="129">SUM(LEQ16:LEQ32)-LEQ33</f>
        <v>0</v>
      </c>
      <c r="LER37" s="990">
        <f t="shared" si="129"/>
        <v>0</v>
      </c>
      <c r="LES37" s="990">
        <f t="shared" si="129"/>
        <v>0</v>
      </c>
      <c r="LET37" s="990">
        <f t="shared" si="129"/>
        <v>0</v>
      </c>
      <c r="LEU37" s="990">
        <f t="shared" si="129"/>
        <v>0</v>
      </c>
      <c r="LEV37" s="990">
        <f t="shared" si="129"/>
        <v>0</v>
      </c>
      <c r="LEW37" s="990">
        <f t="shared" si="129"/>
        <v>0</v>
      </c>
      <c r="LEX37" s="990">
        <f t="shared" si="129"/>
        <v>0</v>
      </c>
      <c r="LEY37" s="990">
        <f t="shared" si="129"/>
        <v>0</v>
      </c>
      <c r="LEZ37" s="990">
        <f t="shared" si="129"/>
        <v>0</v>
      </c>
      <c r="LFA37" s="990">
        <f t="shared" si="129"/>
        <v>0</v>
      </c>
      <c r="LFB37" s="990">
        <f t="shared" si="129"/>
        <v>0</v>
      </c>
      <c r="LFC37" s="990">
        <f t="shared" si="129"/>
        <v>0</v>
      </c>
      <c r="LFD37" s="990">
        <f t="shared" si="129"/>
        <v>0</v>
      </c>
      <c r="LFE37" s="990">
        <f t="shared" si="129"/>
        <v>0</v>
      </c>
      <c r="LFF37" s="990">
        <f t="shared" si="129"/>
        <v>0</v>
      </c>
      <c r="LFG37" s="990">
        <f t="shared" si="129"/>
        <v>0</v>
      </c>
      <c r="LFH37" s="990">
        <f t="shared" si="129"/>
        <v>0</v>
      </c>
      <c r="LFI37" s="990">
        <f t="shared" si="129"/>
        <v>0</v>
      </c>
      <c r="LFJ37" s="990">
        <f t="shared" si="129"/>
        <v>0</v>
      </c>
      <c r="LFK37" s="990">
        <f t="shared" si="129"/>
        <v>0</v>
      </c>
      <c r="LFL37" s="990">
        <f t="shared" si="129"/>
        <v>0</v>
      </c>
      <c r="LFM37" s="990">
        <f t="shared" si="129"/>
        <v>0</v>
      </c>
      <c r="LFN37" s="990">
        <f t="shared" si="129"/>
        <v>0</v>
      </c>
      <c r="LFO37" s="990">
        <f t="shared" si="129"/>
        <v>0</v>
      </c>
      <c r="LFP37" s="990">
        <f t="shared" si="129"/>
        <v>0</v>
      </c>
      <c r="LFQ37" s="990">
        <f t="shared" si="129"/>
        <v>0</v>
      </c>
      <c r="LFR37" s="990">
        <f t="shared" si="129"/>
        <v>0</v>
      </c>
      <c r="LFS37" s="990">
        <f t="shared" si="129"/>
        <v>0</v>
      </c>
      <c r="LFT37" s="990">
        <f t="shared" si="129"/>
        <v>0</v>
      </c>
      <c r="LFU37" s="990">
        <f t="shared" si="129"/>
        <v>0</v>
      </c>
      <c r="LFV37" s="990">
        <f t="shared" si="129"/>
        <v>0</v>
      </c>
      <c r="LFW37" s="990">
        <f t="shared" si="129"/>
        <v>0</v>
      </c>
      <c r="LFX37" s="990">
        <f t="shared" si="129"/>
        <v>0</v>
      </c>
      <c r="LFY37" s="990">
        <f t="shared" si="129"/>
        <v>0</v>
      </c>
      <c r="LFZ37" s="990">
        <f t="shared" si="129"/>
        <v>0</v>
      </c>
      <c r="LGA37" s="990">
        <f t="shared" si="129"/>
        <v>0</v>
      </c>
      <c r="LGB37" s="990">
        <f t="shared" si="129"/>
        <v>0</v>
      </c>
      <c r="LGC37" s="990">
        <f t="shared" si="129"/>
        <v>0</v>
      </c>
      <c r="LGD37" s="990">
        <f t="shared" si="129"/>
        <v>0</v>
      </c>
      <c r="LGE37" s="990">
        <f t="shared" si="129"/>
        <v>0</v>
      </c>
      <c r="LGF37" s="990">
        <f t="shared" si="129"/>
        <v>0</v>
      </c>
      <c r="LGG37" s="990">
        <f t="shared" si="129"/>
        <v>0</v>
      </c>
      <c r="LGH37" s="990">
        <f t="shared" si="129"/>
        <v>0</v>
      </c>
      <c r="LGI37" s="990">
        <f t="shared" si="129"/>
        <v>0</v>
      </c>
      <c r="LGJ37" s="990">
        <f t="shared" si="129"/>
        <v>0</v>
      </c>
      <c r="LGK37" s="990">
        <f t="shared" si="129"/>
        <v>0</v>
      </c>
      <c r="LGL37" s="990">
        <f t="shared" si="129"/>
        <v>0</v>
      </c>
      <c r="LGM37" s="990">
        <f t="shared" si="129"/>
        <v>0</v>
      </c>
      <c r="LGN37" s="990">
        <f t="shared" si="129"/>
        <v>0</v>
      </c>
      <c r="LGO37" s="990">
        <f t="shared" si="129"/>
        <v>0</v>
      </c>
      <c r="LGP37" s="990">
        <f t="shared" si="129"/>
        <v>0</v>
      </c>
      <c r="LGQ37" s="990">
        <f t="shared" si="129"/>
        <v>0</v>
      </c>
      <c r="LGR37" s="990">
        <f t="shared" si="129"/>
        <v>0</v>
      </c>
      <c r="LGS37" s="990">
        <f t="shared" si="129"/>
        <v>0</v>
      </c>
      <c r="LGT37" s="990">
        <f t="shared" si="129"/>
        <v>0</v>
      </c>
      <c r="LGU37" s="990">
        <f t="shared" si="129"/>
        <v>0</v>
      </c>
      <c r="LGV37" s="990">
        <f t="shared" si="129"/>
        <v>0</v>
      </c>
      <c r="LGW37" s="990">
        <f t="shared" si="129"/>
        <v>0</v>
      </c>
      <c r="LGX37" s="990">
        <f t="shared" si="129"/>
        <v>0</v>
      </c>
      <c r="LGY37" s="990">
        <f t="shared" si="129"/>
        <v>0</v>
      </c>
      <c r="LGZ37" s="990">
        <f t="shared" si="129"/>
        <v>0</v>
      </c>
      <c r="LHA37" s="990">
        <f t="shared" si="129"/>
        <v>0</v>
      </c>
      <c r="LHB37" s="990">
        <f t="shared" si="129"/>
        <v>0</v>
      </c>
      <c r="LHC37" s="990">
        <f t="shared" ref="LHC37:LJN37" si="130">SUM(LHC16:LHC32)-LHC33</f>
        <v>0</v>
      </c>
      <c r="LHD37" s="990">
        <f t="shared" si="130"/>
        <v>0</v>
      </c>
      <c r="LHE37" s="990">
        <f t="shared" si="130"/>
        <v>0</v>
      </c>
      <c r="LHF37" s="990">
        <f t="shared" si="130"/>
        <v>0</v>
      </c>
      <c r="LHG37" s="990">
        <f t="shared" si="130"/>
        <v>0</v>
      </c>
      <c r="LHH37" s="990">
        <f t="shared" si="130"/>
        <v>0</v>
      </c>
      <c r="LHI37" s="990">
        <f t="shared" si="130"/>
        <v>0</v>
      </c>
      <c r="LHJ37" s="990">
        <f t="shared" si="130"/>
        <v>0</v>
      </c>
      <c r="LHK37" s="990">
        <f t="shared" si="130"/>
        <v>0</v>
      </c>
      <c r="LHL37" s="990">
        <f t="shared" si="130"/>
        <v>0</v>
      </c>
      <c r="LHM37" s="990">
        <f t="shared" si="130"/>
        <v>0</v>
      </c>
      <c r="LHN37" s="990">
        <f t="shared" si="130"/>
        <v>0</v>
      </c>
      <c r="LHO37" s="990">
        <f t="shared" si="130"/>
        <v>0</v>
      </c>
      <c r="LHP37" s="990">
        <f t="shared" si="130"/>
        <v>0</v>
      </c>
      <c r="LHQ37" s="990">
        <f t="shared" si="130"/>
        <v>0</v>
      </c>
      <c r="LHR37" s="990">
        <f t="shared" si="130"/>
        <v>0</v>
      </c>
      <c r="LHS37" s="990">
        <f t="shared" si="130"/>
        <v>0</v>
      </c>
      <c r="LHT37" s="990">
        <f t="shared" si="130"/>
        <v>0</v>
      </c>
      <c r="LHU37" s="990">
        <f t="shared" si="130"/>
        <v>0</v>
      </c>
      <c r="LHV37" s="990">
        <f t="shared" si="130"/>
        <v>0</v>
      </c>
      <c r="LHW37" s="990">
        <f t="shared" si="130"/>
        <v>0</v>
      </c>
      <c r="LHX37" s="990">
        <f t="shared" si="130"/>
        <v>0</v>
      </c>
      <c r="LHY37" s="990">
        <f t="shared" si="130"/>
        <v>0</v>
      </c>
      <c r="LHZ37" s="990">
        <f t="shared" si="130"/>
        <v>0</v>
      </c>
      <c r="LIA37" s="990">
        <f t="shared" si="130"/>
        <v>0</v>
      </c>
      <c r="LIB37" s="990">
        <f t="shared" si="130"/>
        <v>0</v>
      </c>
      <c r="LIC37" s="990">
        <f t="shared" si="130"/>
        <v>0</v>
      </c>
      <c r="LID37" s="990">
        <f t="shared" si="130"/>
        <v>0</v>
      </c>
      <c r="LIE37" s="990">
        <f t="shared" si="130"/>
        <v>0</v>
      </c>
      <c r="LIF37" s="990">
        <f t="shared" si="130"/>
        <v>0</v>
      </c>
      <c r="LIG37" s="990">
        <f t="shared" si="130"/>
        <v>0</v>
      </c>
      <c r="LIH37" s="990">
        <f t="shared" si="130"/>
        <v>0</v>
      </c>
      <c r="LII37" s="990">
        <f t="shared" si="130"/>
        <v>0</v>
      </c>
      <c r="LIJ37" s="990">
        <f t="shared" si="130"/>
        <v>0</v>
      </c>
      <c r="LIK37" s="990">
        <f t="shared" si="130"/>
        <v>0</v>
      </c>
      <c r="LIL37" s="990">
        <f t="shared" si="130"/>
        <v>0</v>
      </c>
      <c r="LIM37" s="990">
        <f t="shared" si="130"/>
        <v>0</v>
      </c>
      <c r="LIN37" s="990">
        <f t="shared" si="130"/>
        <v>0</v>
      </c>
      <c r="LIO37" s="990">
        <f t="shared" si="130"/>
        <v>0</v>
      </c>
      <c r="LIP37" s="990">
        <f t="shared" si="130"/>
        <v>0</v>
      </c>
      <c r="LIQ37" s="990">
        <f t="shared" si="130"/>
        <v>0</v>
      </c>
      <c r="LIR37" s="990">
        <f t="shared" si="130"/>
        <v>0</v>
      </c>
      <c r="LIS37" s="990">
        <f t="shared" si="130"/>
        <v>0</v>
      </c>
      <c r="LIT37" s="990">
        <f t="shared" si="130"/>
        <v>0</v>
      </c>
      <c r="LIU37" s="990">
        <f t="shared" si="130"/>
        <v>0</v>
      </c>
      <c r="LIV37" s="990">
        <f t="shared" si="130"/>
        <v>0</v>
      </c>
      <c r="LIW37" s="990">
        <f t="shared" si="130"/>
        <v>0</v>
      </c>
      <c r="LIX37" s="990">
        <f t="shared" si="130"/>
        <v>0</v>
      </c>
      <c r="LIY37" s="990">
        <f t="shared" si="130"/>
        <v>0</v>
      </c>
      <c r="LIZ37" s="990">
        <f t="shared" si="130"/>
        <v>0</v>
      </c>
      <c r="LJA37" s="990">
        <f t="shared" si="130"/>
        <v>0</v>
      </c>
      <c r="LJB37" s="990">
        <f t="shared" si="130"/>
        <v>0</v>
      </c>
      <c r="LJC37" s="990">
        <f t="shared" si="130"/>
        <v>0</v>
      </c>
      <c r="LJD37" s="990">
        <f t="shared" si="130"/>
        <v>0</v>
      </c>
      <c r="LJE37" s="990">
        <f t="shared" si="130"/>
        <v>0</v>
      </c>
      <c r="LJF37" s="990">
        <f t="shared" si="130"/>
        <v>0</v>
      </c>
      <c r="LJG37" s="990">
        <f t="shared" si="130"/>
        <v>0</v>
      </c>
      <c r="LJH37" s="990">
        <f t="shared" si="130"/>
        <v>0</v>
      </c>
      <c r="LJI37" s="990">
        <f t="shared" si="130"/>
        <v>0</v>
      </c>
      <c r="LJJ37" s="990">
        <f t="shared" si="130"/>
        <v>0</v>
      </c>
      <c r="LJK37" s="990">
        <f t="shared" si="130"/>
        <v>0</v>
      </c>
      <c r="LJL37" s="990">
        <f t="shared" si="130"/>
        <v>0</v>
      </c>
      <c r="LJM37" s="990">
        <f t="shared" si="130"/>
        <v>0</v>
      </c>
      <c r="LJN37" s="990">
        <f t="shared" si="130"/>
        <v>0</v>
      </c>
      <c r="LJO37" s="990">
        <f t="shared" ref="LJO37:LLZ37" si="131">SUM(LJO16:LJO32)-LJO33</f>
        <v>0</v>
      </c>
      <c r="LJP37" s="990">
        <f t="shared" si="131"/>
        <v>0</v>
      </c>
      <c r="LJQ37" s="990">
        <f t="shared" si="131"/>
        <v>0</v>
      </c>
      <c r="LJR37" s="990">
        <f t="shared" si="131"/>
        <v>0</v>
      </c>
      <c r="LJS37" s="990">
        <f t="shared" si="131"/>
        <v>0</v>
      </c>
      <c r="LJT37" s="990">
        <f t="shared" si="131"/>
        <v>0</v>
      </c>
      <c r="LJU37" s="990">
        <f t="shared" si="131"/>
        <v>0</v>
      </c>
      <c r="LJV37" s="990">
        <f t="shared" si="131"/>
        <v>0</v>
      </c>
      <c r="LJW37" s="990">
        <f t="shared" si="131"/>
        <v>0</v>
      </c>
      <c r="LJX37" s="990">
        <f t="shared" si="131"/>
        <v>0</v>
      </c>
      <c r="LJY37" s="990">
        <f t="shared" si="131"/>
        <v>0</v>
      </c>
      <c r="LJZ37" s="990">
        <f t="shared" si="131"/>
        <v>0</v>
      </c>
      <c r="LKA37" s="990">
        <f t="shared" si="131"/>
        <v>0</v>
      </c>
      <c r="LKB37" s="990">
        <f t="shared" si="131"/>
        <v>0</v>
      </c>
      <c r="LKC37" s="990">
        <f t="shared" si="131"/>
        <v>0</v>
      </c>
      <c r="LKD37" s="990">
        <f t="shared" si="131"/>
        <v>0</v>
      </c>
      <c r="LKE37" s="990">
        <f t="shared" si="131"/>
        <v>0</v>
      </c>
      <c r="LKF37" s="990">
        <f t="shared" si="131"/>
        <v>0</v>
      </c>
      <c r="LKG37" s="990">
        <f t="shared" si="131"/>
        <v>0</v>
      </c>
      <c r="LKH37" s="990">
        <f t="shared" si="131"/>
        <v>0</v>
      </c>
      <c r="LKI37" s="990">
        <f t="shared" si="131"/>
        <v>0</v>
      </c>
      <c r="LKJ37" s="990">
        <f t="shared" si="131"/>
        <v>0</v>
      </c>
      <c r="LKK37" s="990">
        <f t="shared" si="131"/>
        <v>0</v>
      </c>
      <c r="LKL37" s="990">
        <f t="shared" si="131"/>
        <v>0</v>
      </c>
      <c r="LKM37" s="990">
        <f t="shared" si="131"/>
        <v>0</v>
      </c>
      <c r="LKN37" s="990">
        <f t="shared" si="131"/>
        <v>0</v>
      </c>
      <c r="LKO37" s="990">
        <f t="shared" si="131"/>
        <v>0</v>
      </c>
      <c r="LKP37" s="990">
        <f t="shared" si="131"/>
        <v>0</v>
      </c>
      <c r="LKQ37" s="990">
        <f t="shared" si="131"/>
        <v>0</v>
      </c>
      <c r="LKR37" s="990">
        <f t="shared" si="131"/>
        <v>0</v>
      </c>
      <c r="LKS37" s="990">
        <f t="shared" si="131"/>
        <v>0</v>
      </c>
      <c r="LKT37" s="990">
        <f t="shared" si="131"/>
        <v>0</v>
      </c>
      <c r="LKU37" s="990">
        <f t="shared" si="131"/>
        <v>0</v>
      </c>
      <c r="LKV37" s="990">
        <f t="shared" si="131"/>
        <v>0</v>
      </c>
      <c r="LKW37" s="990">
        <f t="shared" si="131"/>
        <v>0</v>
      </c>
      <c r="LKX37" s="990">
        <f t="shared" si="131"/>
        <v>0</v>
      </c>
      <c r="LKY37" s="990">
        <f t="shared" si="131"/>
        <v>0</v>
      </c>
      <c r="LKZ37" s="990">
        <f t="shared" si="131"/>
        <v>0</v>
      </c>
      <c r="LLA37" s="990">
        <f t="shared" si="131"/>
        <v>0</v>
      </c>
      <c r="LLB37" s="990">
        <f t="shared" si="131"/>
        <v>0</v>
      </c>
      <c r="LLC37" s="990">
        <f t="shared" si="131"/>
        <v>0</v>
      </c>
      <c r="LLD37" s="990">
        <f t="shared" si="131"/>
        <v>0</v>
      </c>
      <c r="LLE37" s="990">
        <f t="shared" si="131"/>
        <v>0</v>
      </c>
      <c r="LLF37" s="990">
        <f t="shared" si="131"/>
        <v>0</v>
      </c>
      <c r="LLG37" s="990">
        <f t="shared" si="131"/>
        <v>0</v>
      </c>
      <c r="LLH37" s="990">
        <f t="shared" si="131"/>
        <v>0</v>
      </c>
      <c r="LLI37" s="990">
        <f t="shared" si="131"/>
        <v>0</v>
      </c>
      <c r="LLJ37" s="990">
        <f t="shared" si="131"/>
        <v>0</v>
      </c>
      <c r="LLK37" s="990">
        <f t="shared" si="131"/>
        <v>0</v>
      </c>
      <c r="LLL37" s="990">
        <f t="shared" si="131"/>
        <v>0</v>
      </c>
      <c r="LLM37" s="990">
        <f t="shared" si="131"/>
        <v>0</v>
      </c>
      <c r="LLN37" s="990">
        <f t="shared" si="131"/>
        <v>0</v>
      </c>
      <c r="LLO37" s="990">
        <f t="shared" si="131"/>
        <v>0</v>
      </c>
      <c r="LLP37" s="990">
        <f t="shared" si="131"/>
        <v>0</v>
      </c>
      <c r="LLQ37" s="990">
        <f t="shared" si="131"/>
        <v>0</v>
      </c>
      <c r="LLR37" s="990">
        <f t="shared" si="131"/>
        <v>0</v>
      </c>
      <c r="LLS37" s="990">
        <f t="shared" si="131"/>
        <v>0</v>
      </c>
      <c r="LLT37" s="990">
        <f t="shared" si="131"/>
        <v>0</v>
      </c>
      <c r="LLU37" s="990">
        <f t="shared" si="131"/>
        <v>0</v>
      </c>
      <c r="LLV37" s="990">
        <f t="shared" si="131"/>
        <v>0</v>
      </c>
      <c r="LLW37" s="990">
        <f t="shared" si="131"/>
        <v>0</v>
      </c>
      <c r="LLX37" s="990">
        <f t="shared" si="131"/>
        <v>0</v>
      </c>
      <c r="LLY37" s="990">
        <f t="shared" si="131"/>
        <v>0</v>
      </c>
      <c r="LLZ37" s="990">
        <f t="shared" si="131"/>
        <v>0</v>
      </c>
      <c r="LMA37" s="990">
        <f t="shared" ref="LMA37:LOL37" si="132">SUM(LMA16:LMA32)-LMA33</f>
        <v>0</v>
      </c>
      <c r="LMB37" s="990">
        <f t="shared" si="132"/>
        <v>0</v>
      </c>
      <c r="LMC37" s="990">
        <f t="shared" si="132"/>
        <v>0</v>
      </c>
      <c r="LMD37" s="990">
        <f t="shared" si="132"/>
        <v>0</v>
      </c>
      <c r="LME37" s="990">
        <f t="shared" si="132"/>
        <v>0</v>
      </c>
      <c r="LMF37" s="990">
        <f t="shared" si="132"/>
        <v>0</v>
      </c>
      <c r="LMG37" s="990">
        <f t="shared" si="132"/>
        <v>0</v>
      </c>
      <c r="LMH37" s="990">
        <f t="shared" si="132"/>
        <v>0</v>
      </c>
      <c r="LMI37" s="990">
        <f t="shared" si="132"/>
        <v>0</v>
      </c>
      <c r="LMJ37" s="990">
        <f t="shared" si="132"/>
        <v>0</v>
      </c>
      <c r="LMK37" s="990">
        <f t="shared" si="132"/>
        <v>0</v>
      </c>
      <c r="LML37" s="990">
        <f t="shared" si="132"/>
        <v>0</v>
      </c>
      <c r="LMM37" s="990">
        <f t="shared" si="132"/>
        <v>0</v>
      </c>
      <c r="LMN37" s="990">
        <f t="shared" si="132"/>
        <v>0</v>
      </c>
      <c r="LMO37" s="990">
        <f t="shared" si="132"/>
        <v>0</v>
      </c>
      <c r="LMP37" s="990">
        <f t="shared" si="132"/>
        <v>0</v>
      </c>
      <c r="LMQ37" s="990">
        <f t="shared" si="132"/>
        <v>0</v>
      </c>
      <c r="LMR37" s="990">
        <f t="shared" si="132"/>
        <v>0</v>
      </c>
      <c r="LMS37" s="990">
        <f t="shared" si="132"/>
        <v>0</v>
      </c>
      <c r="LMT37" s="990">
        <f t="shared" si="132"/>
        <v>0</v>
      </c>
      <c r="LMU37" s="990">
        <f t="shared" si="132"/>
        <v>0</v>
      </c>
      <c r="LMV37" s="990">
        <f t="shared" si="132"/>
        <v>0</v>
      </c>
      <c r="LMW37" s="990">
        <f t="shared" si="132"/>
        <v>0</v>
      </c>
      <c r="LMX37" s="990">
        <f t="shared" si="132"/>
        <v>0</v>
      </c>
      <c r="LMY37" s="990">
        <f t="shared" si="132"/>
        <v>0</v>
      </c>
      <c r="LMZ37" s="990">
        <f t="shared" si="132"/>
        <v>0</v>
      </c>
      <c r="LNA37" s="990">
        <f t="shared" si="132"/>
        <v>0</v>
      </c>
      <c r="LNB37" s="990">
        <f t="shared" si="132"/>
        <v>0</v>
      </c>
      <c r="LNC37" s="990">
        <f t="shared" si="132"/>
        <v>0</v>
      </c>
      <c r="LND37" s="990">
        <f t="shared" si="132"/>
        <v>0</v>
      </c>
      <c r="LNE37" s="990">
        <f t="shared" si="132"/>
        <v>0</v>
      </c>
      <c r="LNF37" s="990">
        <f t="shared" si="132"/>
        <v>0</v>
      </c>
      <c r="LNG37" s="990">
        <f t="shared" si="132"/>
        <v>0</v>
      </c>
      <c r="LNH37" s="990">
        <f t="shared" si="132"/>
        <v>0</v>
      </c>
      <c r="LNI37" s="990">
        <f t="shared" si="132"/>
        <v>0</v>
      </c>
      <c r="LNJ37" s="990">
        <f t="shared" si="132"/>
        <v>0</v>
      </c>
      <c r="LNK37" s="990">
        <f t="shared" si="132"/>
        <v>0</v>
      </c>
      <c r="LNL37" s="990">
        <f t="shared" si="132"/>
        <v>0</v>
      </c>
      <c r="LNM37" s="990">
        <f t="shared" si="132"/>
        <v>0</v>
      </c>
      <c r="LNN37" s="990">
        <f t="shared" si="132"/>
        <v>0</v>
      </c>
      <c r="LNO37" s="990">
        <f t="shared" si="132"/>
        <v>0</v>
      </c>
      <c r="LNP37" s="990">
        <f t="shared" si="132"/>
        <v>0</v>
      </c>
      <c r="LNQ37" s="990">
        <f t="shared" si="132"/>
        <v>0</v>
      </c>
      <c r="LNR37" s="990">
        <f t="shared" si="132"/>
        <v>0</v>
      </c>
      <c r="LNS37" s="990">
        <f t="shared" si="132"/>
        <v>0</v>
      </c>
      <c r="LNT37" s="990">
        <f t="shared" si="132"/>
        <v>0</v>
      </c>
      <c r="LNU37" s="990">
        <f t="shared" si="132"/>
        <v>0</v>
      </c>
      <c r="LNV37" s="990">
        <f t="shared" si="132"/>
        <v>0</v>
      </c>
      <c r="LNW37" s="990">
        <f t="shared" si="132"/>
        <v>0</v>
      </c>
      <c r="LNX37" s="990">
        <f t="shared" si="132"/>
        <v>0</v>
      </c>
      <c r="LNY37" s="990">
        <f t="shared" si="132"/>
        <v>0</v>
      </c>
      <c r="LNZ37" s="990">
        <f t="shared" si="132"/>
        <v>0</v>
      </c>
      <c r="LOA37" s="990">
        <f t="shared" si="132"/>
        <v>0</v>
      </c>
      <c r="LOB37" s="990">
        <f t="shared" si="132"/>
        <v>0</v>
      </c>
      <c r="LOC37" s="990">
        <f t="shared" si="132"/>
        <v>0</v>
      </c>
      <c r="LOD37" s="990">
        <f t="shared" si="132"/>
        <v>0</v>
      </c>
      <c r="LOE37" s="990">
        <f t="shared" si="132"/>
        <v>0</v>
      </c>
      <c r="LOF37" s="990">
        <f t="shared" si="132"/>
        <v>0</v>
      </c>
      <c r="LOG37" s="990">
        <f t="shared" si="132"/>
        <v>0</v>
      </c>
      <c r="LOH37" s="990">
        <f t="shared" si="132"/>
        <v>0</v>
      </c>
      <c r="LOI37" s="990">
        <f t="shared" si="132"/>
        <v>0</v>
      </c>
      <c r="LOJ37" s="990">
        <f t="shared" si="132"/>
        <v>0</v>
      </c>
      <c r="LOK37" s="990">
        <f t="shared" si="132"/>
        <v>0</v>
      </c>
      <c r="LOL37" s="990">
        <f t="shared" si="132"/>
        <v>0</v>
      </c>
      <c r="LOM37" s="990">
        <f t="shared" ref="LOM37:LQX37" si="133">SUM(LOM16:LOM32)-LOM33</f>
        <v>0</v>
      </c>
      <c r="LON37" s="990">
        <f t="shared" si="133"/>
        <v>0</v>
      </c>
      <c r="LOO37" s="990">
        <f t="shared" si="133"/>
        <v>0</v>
      </c>
      <c r="LOP37" s="990">
        <f t="shared" si="133"/>
        <v>0</v>
      </c>
      <c r="LOQ37" s="990">
        <f t="shared" si="133"/>
        <v>0</v>
      </c>
      <c r="LOR37" s="990">
        <f t="shared" si="133"/>
        <v>0</v>
      </c>
      <c r="LOS37" s="990">
        <f t="shared" si="133"/>
        <v>0</v>
      </c>
      <c r="LOT37" s="990">
        <f t="shared" si="133"/>
        <v>0</v>
      </c>
      <c r="LOU37" s="990">
        <f t="shared" si="133"/>
        <v>0</v>
      </c>
      <c r="LOV37" s="990">
        <f t="shared" si="133"/>
        <v>0</v>
      </c>
      <c r="LOW37" s="990">
        <f t="shared" si="133"/>
        <v>0</v>
      </c>
      <c r="LOX37" s="990">
        <f t="shared" si="133"/>
        <v>0</v>
      </c>
      <c r="LOY37" s="990">
        <f t="shared" si="133"/>
        <v>0</v>
      </c>
      <c r="LOZ37" s="990">
        <f t="shared" si="133"/>
        <v>0</v>
      </c>
      <c r="LPA37" s="990">
        <f t="shared" si="133"/>
        <v>0</v>
      </c>
      <c r="LPB37" s="990">
        <f t="shared" si="133"/>
        <v>0</v>
      </c>
      <c r="LPC37" s="990">
        <f t="shared" si="133"/>
        <v>0</v>
      </c>
      <c r="LPD37" s="990">
        <f t="shared" si="133"/>
        <v>0</v>
      </c>
      <c r="LPE37" s="990">
        <f t="shared" si="133"/>
        <v>0</v>
      </c>
      <c r="LPF37" s="990">
        <f t="shared" si="133"/>
        <v>0</v>
      </c>
      <c r="LPG37" s="990">
        <f t="shared" si="133"/>
        <v>0</v>
      </c>
      <c r="LPH37" s="990">
        <f t="shared" si="133"/>
        <v>0</v>
      </c>
      <c r="LPI37" s="990">
        <f t="shared" si="133"/>
        <v>0</v>
      </c>
      <c r="LPJ37" s="990">
        <f t="shared" si="133"/>
        <v>0</v>
      </c>
      <c r="LPK37" s="990">
        <f t="shared" si="133"/>
        <v>0</v>
      </c>
      <c r="LPL37" s="990">
        <f t="shared" si="133"/>
        <v>0</v>
      </c>
      <c r="LPM37" s="990">
        <f t="shared" si="133"/>
        <v>0</v>
      </c>
      <c r="LPN37" s="990">
        <f t="shared" si="133"/>
        <v>0</v>
      </c>
      <c r="LPO37" s="990">
        <f t="shared" si="133"/>
        <v>0</v>
      </c>
      <c r="LPP37" s="990">
        <f t="shared" si="133"/>
        <v>0</v>
      </c>
      <c r="LPQ37" s="990">
        <f t="shared" si="133"/>
        <v>0</v>
      </c>
      <c r="LPR37" s="990">
        <f t="shared" si="133"/>
        <v>0</v>
      </c>
      <c r="LPS37" s="990">
        <f t="shared" si="133"/>
        <v>0</v>
      </c>
      <c r="LPT37" s="990">
        <f t="shared" si="133"/>
        <v>0</v>
      </c>
      <c r="LPU37" s="990">
        <f t="shared" si="133"/>
        <v>0</v>
      </c>
      <c r="LPV37" s="990">
        <f t="shared" si="133"/>
        <v>0</v>
      </c>
      <c r="LPW37" s="990">
        <f t="shared" si="133"/>
        <v>0</v>
      </c>
      <c r="LPX37" s="990">
        <f t="shared" si="133"/>
        <v>0</v>
      </c>
      <c r="LPY37" s="990">
        <f t="shared" si="133"/>
        <v>0</v>
      </c>
      <c r="LPZ37" s="990">
        <f t="shared" si="133"/>
        <v>0</v>
      </c>
      <c r="LQA37" s="990">
        <f t="shared" si="133"/>
        <v>0</v>
      </c>
      <c r="LQB37" s="990">
        <f t="shared" si="133"/>
        <v>0</v>
      </c>
      <c r="LQC37" s="990">
        <f t="shared" si="133"/>
        <v>0</v>
      </c>
      <c r="LQD37" s="990">
        <f t="shared" si="133"/>
        <v>0</v>
      </c>
      <c r="LQE37" s="990">
        <f t="shared" si="133"/>
        <v>0</v>
      </c>
      <c r="LQF37" s="990">
        <f t="shared" si="133"/>
        <v>0</v>
      </c>
      <c r="LQG37" s="990">
        <f t="shared" si="133"/>
        <v>0</v>
      </c>
      <c r="LQH37" s="990">
        <f t="shared" si="133"/>
        <v>0</v>
      </c>
      <c r="LQI37" s="990">
        <f t="shared" si="133"/>
        <v>0</v>
      </c>
      <c r="LQJ37" s="990">
        <f t="shared" si="133"/>
        <v>0</v>
      </c>
      <c r="LQK37" s="990">
        <f t="shared" si="133"/>
        <v>0</v>
      </c>
      <c r="LQL37" s="990">
        <f t="shared" si="133"/>
        <v>0</v>
      </c>
      <c r="LQM37" s="990">
        <f t="shared" si="133"/>
        <v>0</v>
      </c>
      <c r="LQN37" s="990">
        <f t="shared" si="133"/>
        <v>0</v>
      </c>
      <c r="LQO37" s="990">
        <f t="shared" si="133"/>
        <v>0</v>
      </c>
      <c r="LQP37" s="990">
        <f t="shared" si="133"/>
        <v>0</v>
      </c>
      <c r="LQQ37" s="990">
        <f t="shared" si="133"/>
        <v>0</v>
      </c>
      <c r="LQR37" s="990">
        <f t="shared" si="133"/>
        <v>0</v>
      </c>
      <c r="LQS37" s="990">
        <f t="shared" si="133"/>
        <v>0</v>
      </c>
      <c r="LQT37" s="990">
        <f t="shared" si="133"/>
        <v>0</v>
      </c>
      <c r="LQU37" s="990">
        <f t="shared" si="133"/>
        <v>0</v>
      </c>
      <c r="LQV37" s="990">
        <f t="shared" si="133"/>
        <v>0</v>
      </c>
      <c r="LQW37" s="990">
        <f t="shared" si="133"/>
        <v>0</v>
      </c>
      <c r="LQX37" s="990">
        <f t="shared" si="133"/>
        <v>0</v>
      </c>
      <c r="LQY37" s="990">
        <f t="shared" ref="LQY37:LTJ37" si="134">SUM(LQY16:LQY32)-LQY33</f>
        <v>0</v>
      </c>
      <c r="LQZ37" s="990">
        <f t="shared" si="134"/>
        <v>0</v>
      </c>
      <c r="LRA37" s="990">
        <f t="shared" si="134"/>
        <v>0</v>
      </c>
      <c r="LRB37" s="990">
        <f t="shared" si="134"/>
        <v>0</v>
      </c>
      <c r="LRC37" s="990">
        <f t="shared" si="134"/>
        <v>0</v>
      </c>
      <c r="LRD37" s="990">
        <f t="shared" si="134"/>
        <v>0</v>
      </c>
      <c r="LRE37" s="990">
        <f t="shared" si="134"/>
        <v>0</v>
      </c>
      <c r="LRF37" s="990">
        <f t="shared" si="134"/>
        <v>0</v>
      </c>
      <c r="LRG37" s="990">
        <f t="shared" si="134"/>
        <v>0</v>
      </c>
      <c r="LRH37" s="990">
        <f t="shared" si="134"/>
        <v>0</v>
      </c>
      <c r="LRI37" s="990">
        <f t="shared" si="134"/>
        <v>0</v>
      </c>
      <c r="LRJ37" s="990">
        <f t="shared" si="134"/>
        <v>0</v>
      </c>
      <c r="LRK37" s="990">
        <f t="shared" si="134"/>
        <v>0</v>
      </c>
      <c r="LRL37" s="990">
        <f t="shared" si="134"/>
        <v>0</v>
      </c>
      <c r="LRM37" s="990">
        <f t="shared" si="134"/>
        <v>0</v>
      </c>
      <c r="LRN37" s="990">
        <f t="shared" si="134"/>
        <v>0</v>
      </c>
      <c r="LRO37" s="990">
        <f t="shared" si="134"/>
        <v>0</v>
      </c>
      <c r="LRP37" s="990">
        <f t="shared" si="134"/>
        <v>0</v>
      </c>
      <c r="LRQ37" s="990">
        <f t="shared" si="134"/>
        <v>0</v>
      </c>
      <c r="LRR37" s="990">
        <f t="shared" si="134"/>
        <v>0</v>
      </c>
      <c r="LRS37" s="990">
        <f t="shared" si="134"/>
        <v>0</v>
      </c>
      <c r="LRT37" s="990">
        <f t="shared" si="134"/>
        <v>0</v>
      </c>
      <c r="LRU37" s="990">
        <f t="shared" si="134"/>
        <v>0</v>
      </c>
      <c r="LRV37" s="990">
        <f t="shared" si="134"/>
        <v>0</v>
      </c>
      <c r="LRW37" s="990">
        <f t="shared" si="134"/>
        <v>0</v>
      </c>
      <c r="LRX37" s="990">
        <f t="shared" si="134"/>
        <v>0</v>
      </c>
      <c r="LRY37" s="990">
        <f t="shared" si="134"/>
        <v>0</v>
      </c>
      <c r="LRZ37" s="990">
        <f t="shared" si="134"/>
        <v>0</v>
      </c>
      <c r="LSA37" s="990">
        <f t="shared" si="134"/>
        <v>0</v>
      </c>
      <c r="LSB37" s="990">
        <f t="shared" si="134"/>
        <v>0</v>
      </c>
      <c r="LSC37" s="990">
        <f t="shared" si="134"/>
        <v>0</v>
      </c>
      <c r="LSD37" s="990">
        <f t="shared" si="134"/>
        <v>0</v>
      </c>
      <c r="LSE37" s="990">
        <f t="shared" si="134"/>
        <v>0</v>
      </c>
      <c r="LSF37" s="990">
        <f t="shared" si="134"/>
        <v>0</v>
      </c>
      <c r="LSG37" s="990">
        <f t="shared" si="134"/>
        <v>0</v>
      </c>
      <c r="LSH37" s="990">
        <f t="shared" si="134"/>
        <v>0</v>
      </c>
      <c r="LSI37" s="990">
        <f t="shared" si="134"/>
        <v>0</v>
      </c>
      <c r="LSJ37" s="990">
        <f t="shared" si="134"/>
        <v>0</v>
      </c>
      <c r="LSK37" s="990">
        <f t="shared" si="134"/>
        <v>0</v>
      </c>
      <c r="LSL37" s="990">
        <f t="shared" si="134"/>
        <v>0</v>
      </c>
      <c r="LSM37" s="990">
        <f t="shared" si="134"/>
        <v>0</v>
      </c>
      <c r="LSN37" s="990">
        <f t="shared" si="134"/>
        <v>0</v>
      </c>
      <c r="LSO37" s="990">
        <f t="shared" si="134"/>
        <v>0</v>
      </c>
      <c r="LSP37" s="990">
        <f t="shared" si="134"/>
        <v>0</v>
      </c>
      <c r="LSQ37" s="990">
        <f t="shared" si="134"/>
        <v>0</v>
      </c>
      <c r="LSR37" s="990">
        <f t="shared" si="134"/>
        <v>0</v>
      </c>
      <c r="LSS37" s="990">
        <f t="shared" si="134"/>
        <v>0</v>
      </c>
      <c r="LST37" s="990">
        <f t="shared" si="134"/>
        <v>0</v>
      </c>
      <c r="LSU37" s="990">
        <f t="shared" si="134"/>
        <v>0</v>
      </c>
      <c r="LSV37" s="990">
        <f t="shared" si="134"/>
        <v>0</v>
      </c>
      <c r="LSW37" s="990">
        <f t="shared" si="134"/>
        <v>0</v>
      </c>
      <c r="LSX37" s="990">
        <f t="shared" si="134"/>
        <v>0</v>
      </c>
      <c r="LSY37" s="990">
        <f t="shared" si="134"/>
        <v>0</v>
      </c>
      <c r="LSZ37" s="990">
        <f t="shared" si="134"/>
        <v>0</v>
      </c>
      <c r="LTA37" s="990">
        <f t="shared" si="134"/>
        <v>0</v>
      </c>
      <c r="LTB37" s="990">
        <f t="shared" si="134"/>
        <v>0</v>
      </c>
      <c r="LTC37" s="990">
        <f t="shared" si="134"/>
        <v>0</v>
      </c>
      <c r="LTD37" s="990">
        <f t="shared" si="134"/>
        <v>0</v>
      </c>
      <c r="LTE37" s="990">
        <f t="shared" si="134"/>
        <v>0</v>
      </c>
      <c r="LTF37" s="990">
        <f t="shared" si="134"/>
        <v>0</v>
      </c>
      <c r="LTG37" s="990">
        <f t="shared" si="134"/>
        <v>0</v>
      </c>
      <c r="LTH37" s="990">
        <f t="shared" si="134"/>
        <v>0</v>
      </c>
      <c r="LTI37" s="990">
        <f t="shared" si="134"/>
        <v>0</v>
      </c>
      <c r="LTJ37" s="990">
        <f t="shared" si="134"/>
        <v>0</v>
      </c>
      <c r="LTK37" s="990">
        <f t="shared" ref="LTK37:LVV37" si="135">SUM(LTK16:LTK32)-LTK33</f>
        <v>0</v>
      </c>
      <c r="LTL37" s="990">
        <f t="shared" si="135"/>
        <v>0</v>
      </c>
      <c r="LTM37" s="990">
        <f t="shared" si="135"/>
        <v>0</v>
      </c>
      <c r="LTN37" s="990">
        <f t="shared" si="135"/>
        <v>0</v>
      </c>
      <c r="LTO37" s="990">
        <f t="shared" si="135"/>
        <v>0</v>
      </c>
      <c r="LTP37" s="990">
        <f t="shared" si="135"/>
        <v>0</v>
      </c>
      <c r="LTQ37" s="990">
        <f t="shared" si="135"/>
        <v>0</v>
      </c>
      <c r="LTR37" s="990">
        <f t="shared" si="135"/>
        <v>0</v>
      </c>
      <c r="LTS37" s="990">
        <f t="shared" si="135"/>
        <v>0</v>
      </c>
      <c r="LTT37" s="990">
        <f t="shared" si="135"/>
        <v>0</v>
      </c>
      <c r="LTU37" s="990">
        <f t="shared" si="135"/>
        <v>0</v>
      </c>
      <c r="LTV37" s="990">
        <f t="shared" si="135"/>
        <v>0</v>
      </c>
      <c r="LTW37" s="990">
        <f t="shared" si="135"/>
        <v>0</v>
      </c>
      <c r="LTX37" s="990">
        <f t="shared" si="135"/>
        <v>0</v>
      </c>
      <c r="LTY37" s="990">
        <f t="shared" si="135"/>
        <v>0</v>
      </c>
      <c r="LTZ37" s="990">
        <f t="shared" si="135"/>
        <v>0</v>
      </c>
      <c r="LUA37" s="990">
        <f t="shared" si="135"/>
        <v>0</v>
      </c>
      <c r="LUB37" s="990">
        <f t="shared" si="135"/>
        <v>0</v>
      </c>
      <c r="LUC37" s="990">
        <f t="shared" si="135"/>
        <v>0</v>
      </c>
      <c r="LUD37" s="990">
        <f t="shared" si="135"/>
        <v>0</v>
      </c>
      <c r="LUE37" s="990">
        <f t="shared" si="135"/>
        <v>0</v>
      </c>
      <c r="LUF37" s="990">
        <f t="shared" si="135"/>
        <v>0</v>
      </c>
      <c r="LUG37" s="990">
        <f t="shared" si="135"/>
        <v>0</v>
      </c>
      <c r="LUH37" s="990">
        <f t="shared" si="135"/>
        <v>0</v>
      </c>
      <c r="LUI37" s="990">
        <f t="shared" si="135"/>
        <v>0</v>
      </c>
      <c r="LUJ37" s="990">
        <f t="shared" si="135"/>
        <v>0</v>
      </c>
      <c r="LUK37" s="990">
        <f t="shared" si="135"/>
        <v>0</v>
      </c>
      <c r="LUL37" s="990">
        <f t="shared" si="135"/>
        <v>0</v>
      </c>
      <c r="LUM37" s="990">
        <f t="shared" si="135"/>
        <v>0</v>
      </c>
      <c r="LUN37" s="990">
        <f t="shared" si="135"/>
        <v>0</v>
      </c>
      <c r="LUO37" s="990">
        <f t="shared" si="135"/>
        <v>0</v>
      </c>
      <c r="LUP37" s="990">
        <f t="shared" si="135"/>
        <v>0</v>
      </c>
      <c r="LUQ37" s="990">
        <f t="shared" si="135"/>
        <v>0</v>
      </c>
      <c r="LUR37" s="990">
        <f t="shared" si="135"/>
        <v>0</v>
      </c>
      <c r="LUS37" s="990">
        <f t="shared" si="135"/>
        <v>0</v>
      </c>
      <c r="LUT37" s="990">
        <f t="shared" si="135"/>
        <v>0</v>
      </c>
      <c r="LUU37" s="990">
        <f t="shared" si="135"/>
        <v>0</v>
      </c>
      <c r="LUV37" s="990">
        <f t="shared" si="135"/>
        <v>0</v>
      </c>
      <c r="LUW37" s="990">
        <f t="shared" si="135"/>
        <v>0</v>
      </c>
      <c r="LUX37" s="990">
        <f t="shared" si="135"/>
        <v>0</v>
      </c>
      <c r="LUY37" s="990">
        <f t="shared" si="135"/>
        <v>0</v>
      </c>
      <c r="LUZ37" s="990">
        <f t="shared" si="135"/>
        <v>0</v>
      </c>
      <c r="LVA37" s="990">
        <f t="shared" si="135"/>
        <v>0</v>
      </c>
      <c r="LVB37" s="990">
        <f t="shared" si="135"/>
        <v>0</v>
      </c>
      <c r="LVC37" s="990">
        <f t="shared" si="135"/>
        <v>0</v>
      </c>
      <c r="LVD37" s="990">
        <f t="shared" si="135"/>
        <v>0</v>
      </c>
      <c r="LVE37" s="990">
        <f t="shared" si="135"/>
        <v>0</v>
      </c>
      <c r="LVF37" s="990">
        <f t="shared" si="135"/>
        <v>0</v>
      </c>
      <c r="LVG37" s="990">
        <f t="shared" si="135"/>
        <v>0</v>
      </c>
      <c r="LVH37" s="990">
        <f t="shared" si="135"/>
        <v>0</v>
      </c>
      <c r="LVI37" s="990">
        <f t="shared" si="135"/>
        <v>0</v>
      </c>
      <c r="LVJ37" s="990">
        <f t="shared" si="135"/>
        <v>0</v>
      </c>
      <c r="LVK37" s="990">
        <f t="shared" si="135"/>
        <v>0</v>
      </c>
      <c r="LVL37" s="990">
        <f t="shared" si="135"/>
        <v>0</v>
      </c>
      <c r="LVM37" s="990">
        <f t="shared" si="135"/>
        <v>0</v>
      </c>
      <c r="LVN37" s="990">
        <f t="shared" si="135"/>
        <v>0</v>
      </c>
      <c r="LVO37" s="990">
        <f t="shared" si="135"/>
        <v>0</v>
      </c>
      <c r="LVP37" s="990">
        <f t="shared" si="135"/>
        <v>0</v>
      </c>
      <c r="LVQ37" s="990">
        <f t="shared" si="135"/>
        <v>0</v>
      </c>
      <c r="LVR37" s="990">
        <f t="shared" si="135"/>
        <v>0</v>
      </c>
      <c r="LVS37" s="990">
        <f t="shared" si="135"/>
        <v>0</v>
      </c>
      <c r="LVT37" s="990">
        <f t="shared" si="135"/>
        <v>0</v>
      </c>
      <c r="LVU37" s="990">
        <f t="shared" si="135"/>
        <v>0</v>
      </c>
      <c r="LVV37" s="990">
        <f t="shared" si="135"/>
        <v>0</v>
      </c>
      <c r="LVW37" s="990">
        <f t="shared" ref="LVW37:LYH37" si="136">SUM(LVW16:LVW32)-LVW33</f>
        <v>0</v>
      </c>
      <c r="LVX37" s="990">
        <f t="shared" si="136"/>
        <v>0</v>
      </c>
      <c r="LVY37" s="990">
        <f t="shared" si="136"/>
        <v>0</v>
      </c>
      <c r="LVZ37" s="990">
        <f t="shared" si="136"/>
        <v>0</v>
      </c>
      <c r="LWA37" s="990">
        <f t="shared" si="136"/>
        <v>0</v>
      </c>
      <c r="LWB37" s="990">
        <f t="shared" si="136"/>
        <v>0</v>
      </c>
      <c r="LWC37" s="990">
        <f t="shared" si="136"/>
        <v>0</v>
      </c>
      <c r="LWD37" s="990">
        <f t="shared" si="136"/>
        <v>0</v>
      </c>
      <c r="LWE37" s="990">
        <f t="shared" si="136"/>
        <v>0</v>
      </c>
      <c r="LWF37" s="990">
        <f t="shared" si="136"/>
        <v>0</v>
      </c>
      <c r="LWG37" s="990">
        <f t="shared" si="136"/>
        <v>0</v>
      </c>
      <c r="LWH37" s="990">
        <f t="shared" si="136"/>
        <v>0</v>
      </c>
      <c r="LWI37" s="990">
        <f t="shared" si="136"/>
        <v>0</v>
      </c>
      <c r="LWJ37" s="990">
        <f t="shared" si="136"/>
        <v>0</v>
      </c>
      <c r="LWK37" s="990">
        <f t="shared" si="136"/>
        <v>0</v>
      </c>
      <c r="LWL37" s="990">
        <f t="shared" si="136"/>
        <v>0</v>
      </c>
      <c r="LWM37" s="990">
        <f t="shared" si="136"/>
        <v>0</v>
      </c>
      <c r="LWN37" s="990">
        <f t="shared" si="136"/>
        <v>0</v>
      </c>
      <c r="LWO37" s="990">
        <f t="shared" si="136"/>
        <v>0</v>
      </c>
      <c r="LWP37" s="990">
        <f t="shared" si="136"/>
        <v>0</v>
      </c>
      <c r="LWQ37" s="990">
        <f t="shared" si="136"/>
        <v>0</v>
      </c>
      <c r="LWR37" s="990">
        <f t="shared" si="136"/>
        <v>0</v>
      </c>
      <c r="LWS37" s="990">
        <f t="shared" si="136"/>
        <v>0</v>
      </c>
      <c r="LWT37" s="990">
        <f t="shared" si="136"/>
        <v>0</v>
      </c>
      <c r="LWU37" s="990">
        <f t="shared" si="136"/>
        <v>0</v>
      </c>
      <c r="LWV37" s="990">
        <f t="shared" si="136"/>
        <v>0</v>
      </c>
      <c r="LWW37" s="990">
        <f t="shared" si="136"/>
        <v>0</v>
      </c>
      <c r="LWX37" s="990">
        <f t="shared" si="136"/>
        <v>0</v>
      </c>
      <c r="LWY37" s="990">
        <f t="shared" si="136"/>
        <v>0</v>
      </c>
      <c r="LWZ37" s="990">
        <f t="shared" si="136"/>
        <v>0</v>
      </c>
      <c r="LXA37" s="990">
        <f t="shared" si="136"/>
        <v>0</v>
      </c>
      <c r="LXB37" s="990">
        <f t="shared" si="136"/>
        <v>0</v>
      </c>
      <c r="LXC37" s="990">
        <f t="shared" si="136"/>
        <v>0</v>
      </c>
      <c r="LXD37" s="990">
        <f t="shared" si="136"/>
        <v>0</v>
      </c>
      <c r="LXE37" s="990">
        <f t="shared" si="136"/>
        <v>0</v>
      </c>
      <c r="LXF37" s="990">
        <f t="shared" si="136"/>
        <v>0</v>
      </c>
      <c r="LXG37" s="990">
        <f t="shared" si="136"/>
        <v>0</v>
      </c>
      <c r="LXH37" s="990">
        <f t="shared" si="136"/>
        <v>0</v>
      </c>
      <c r="LXI37" s="990">
        <f t="shared" si="136"/>
        <v>0</v>
      </c>
      <c r="LXJ37" s="990">
        <f t="shared" si="136"/>
        <v>0</v>
      </c>
      <c r="LXK37" s="990">
        <f t="shared" si="136"/>
        <v>0</v>
      </c>
      <c r="LXL37" s="990">
        <f t="shared" si="136"/>
        <v>0</v>
      </c>
      <c r="LXM37" s="990">
        <f t="shared" si="136"/>
        <v>0</v>
      </c>
      <c r="LXN37" s="990">
        <f t="shared" si="136"/>
        <v>0</v>
      </c>
      <c r="LXO37" s="990">
        <f t="shared" si="136"/>
        <v>0</v>
      </c>
      <c r="LXP37" s="990">
        <f t="shared" si="136"/>
        <v>0</v>
      </c>
      <c r="LXQ37" s="990">
        <f t="shared" si="136"/>
        <v>0</v>
      </c>
      <c r="LXR37" s="990">
        <f t="shared" si="136"/>
        <v>0</v>
      </c>
      <c r="LXS37" s="990">
        <f t="shared" si="136"/>
        <v>0</v>
      </c>
      <c r="LXT37" s="990">
        <f t="shared" si="136"/>
        <v>0</v>
      </c>
      <c r="LXU37" s="990">
        <f t="shared" si="136"/>
        <v>0</v>
      </c>
      <c r="LXV37" s="990">
        <f t="shared" si="136"/>
        <v>0</v>
      </c>
      <c r="LXW37" s="990">
        <f t="shared" si="136"/>
        <v>0</v>
      </c>
      <c r="LXX37" s="990">
        <f t="shared" si="136"/>
        <v>0</v>
      </c>
      <c r="LXY37" s="990">
        <f t="shared" si="136"/>
        <v>0</v>
      </c>
      <c r="LXZ37" s="990">
        <f t="shared" si="136"/>
        <v>0</v>
      </c>
      <c r="LYA37" s="990">
        <f t="shared" si="136"/>
        <v>0</v>
      </c>
      <c r="LYB37" s="990">
        <f t="shared" si="136"/>
        <v>0</v>
      </c>
      <c r="LYC37" s="990">
        <f t="shared" si="136"/>
        <v>0</v>
      </c>
      <c r="LYD37" s="990">
        <f t="shared" si="136"/>
        <v>0</v>
      </c>
      <c r="LYE37" s="990">
        <f t="shared" si="136"/>
        <v>0</v>
      </c>
      <c r="LYF37" s="990">
        <f t="shared" si="136"/>
        <v>0</v>
      </c>
      <c r="LYG37" s="990">
        <f t="shared" si="136"/>
        <v>0</v>
      </c>
      <c r="LYH37" s="990">
        <f t="shared" si="136"/>
        <v>0</v>
      </c>
      <c r="LYI37" s="990">
        <f t="shared" ref="LYI37:MAT37" si="137">SUM(LYI16:LYI32)-LYI33</f>
        <v>0</v>
      </c>
      <c r="LYJ37" s="990">
        <f t="shared" si="137"/>
        <v>0</v>
      </c>
      <c r="LYK37" s="990">
        <f t="shared" si="137"/>
        <v>0</v>
      </c>
      <c r="LYL37" s="990">
        <f t="shared" si="137"/>
        <v>0</v>
      </c>
      <c r="LYM37" s="990">
        <f t="shared" si="137"/>
        <v>0</v>
      </c>
      <c r="LYN37" s="990">
        <f t="shared" si="137"/>
        <v>0</v>
      </c>
      <c r="LYO37" s="990">
        <f t="shared" si="137"/>
        <v>0</v>
      </c>
      <c r="LYP37" s="990">
        <f t="shared" si="137"/>
        <v>0</v>
      </c>
      <c r="LYQ37" s="990">
        <f t="shared" si="137"/>
        <v>0</v>
      </c>
      <c r="LYR37" s="990">
        <f t="shared" si="137"/>
        <v>0</v>
      </c>
      <c r="LYS37" s="990">
        <f t="shared" si="137"/>
        <v>0</v>
      </c>
      <c r="LYT37" s="990">
        <f t="shared" si="137"/>
        <v>0</v>
      </c>
      <c r="LYU37" s="990">
        <f t="shared" si="137"/>
        <v>0</v>
      </c>
      <c r="LYV37" s="990">
        <f t="shared" si="137"/>
        <v>0</v>
      </c>
      <c r="LYW37" s="990">
        <f t="shared" si="137"/>
        <v>0</v>
      </c>
      <c r="LYX37" s="990">
        <f t="shared" si="137"/>
        <v>0</v>
      </c>
      <c r="LYY37" s="990">
        <f t="shared" si="137"/>
        <v>0</v>
      </c>
      <c r="LYZ37" s="990">
        <f t="shared" si="137"/>
        <v>0</v>
      </c>
      <c r="LZA37" s="990">
        <f t="shared" si="137"/>
        <v>0</v>
      </c>
      <c r="LZB37" s="990">
        <f t="shared" si="137"/>
        <v>0</v>
      </c>
      <c r="LZC37" s="990">
        <f t="shared" si="137"/>
        <v>0</v>
      </c>
      <c r="LZD37" s="990">
        <f t="shared" si="137"/>
        <v>0</v>
      </c>
      <c r="LZE37" s="990">
        <f t="shared" si="137"/>
        <v>0</v>
      </c>
      <c r="LZF37" s="990">
        <f t="shared" si="137"/>
        <v>0</v>
      </c>
      <c r="LZG37" s="990">
        <f t="shared" si="137"/>
        <v>0</v>
      </c>
      <c r="LZH37" s="990">
        <f t="shared" si="137"/>
        <v>0</v>
      </c>
      <c r="LZI37" s="990">
        <f t="shared" si="137"/>
        <v>0</v>
      </c>
      <c r="LZJ37" s="990">
        <f t="shared" si="137"/>
        <v>0</v>
      </c>
      <c r="LZK37" s="990">
        <f t="shared" si="137"/>
        <v>0</v>
      </c>
      <c r="LZL37" s="990">
        <f t="shared" si="137"/>
        <v>0</v>
      </c>
      <c r="LZM37" s="990">
        <f t="shared" si="137"/>
        <v>0</v>
      </c>
      <c r="LZN37" s="990">
        <f t="shared" si="137"/>
        <v>0</v>
      </c>
      <c r="LZO37" s="990">
        <f t="shared" si="137"/>
        <v>0</v>
      </c>
      <c r="LZP37" s="990">
        <f t="shared" si="137"/>
        <v>0</v>
      </c>
      <c r="LZQ37" s="990">
        <f t="shared" si="137"/>
        <v>0</v>
      </c>
      <c r="LZR37" s="990">
        <f t="shared" si="137"/>
        <v>0</v>
      </c>
      <c r="LZS37" s="990">
        <f t="shared" si="137"/>
        <v>0</v>
      </c>
      <c r="LZT37" s="990">
        <f t="shared" si="137"/>
        <v>0</v>
      </c>
      <c r="LZU37" s="990">
        <f t="shared" si="137"/>
        <v>0</v>
      </c>
      <c r="LZV37" s="990">
        <f t="shared" si="137"/>
        <v>0</v>
      </c>
      <c r="LZW37" s="990">
        <f t="shared" si="137"/>
        <v>0</v>
      </c>
      <c r="LZX37" s="990">
        <f t="shared" si="137"/>
        <v>0</v>
      </c>
      <c r="LZY37" s="990">
        <f t="shared" si="137"/>
        <v>0</v>
      </c>
      <c r="LZZ37" s="990">
        <f t="shared" si="137"/>
        <v>0</v>
      </c>
      <c r="MAA37" s="990">
        <f t="shared" si="137"/>
        <v>0</v>
      </c>
      <c r="MAB37" s="990">
        <f t="shared" si="137"/>
        <v>0</v>
      </c>
      <c r="MAC37" s="990">
        <f t="shared" si="137"/>
        <v>0</v>
      </c>
      <c r="MAD37" s="990">
        <f t="shared" si="137"/>
        <v>0</v>
      </c>
      <c r="MAE37" s="990">
        <f t="shared" si="137"/>
        <v>0</v>
      </c>
      <c r="MAF37" s="990">
        <f t="shared" si="137"/>
        <v>0</v>
      </c>
      <c r="MAG37" s="990">
        <f t="shared" si="137"/>
        <v>0</v>
      </c>
      <c r="MAH37" s="990">
        <f t="shared" si="137"/>
        <v>0</v>
      </c>
      <c r="MAI37" s="990">
        <f t="shared" si="137"/>
        <v>0</v>
      </c>
      <c r="MAJ37" s="990">
        <f t="shared" si="137"/>
        <v>0</v>
      </c>
      <c r="MAK37" s="990">
        <f t="shared" si="137"/>
        <v>0</v>
      </c>
      <c r="MAL37" s="990">
        <f t="shared" si="137"/>
        <v>0</v>
      </c>
      <c r="MAM37" s="990">
        <f t="shared" si="137"/>
        <v>0</v>
      </c>
      <c r="MAN37" s="990">
        <f t="shared" si="137"/>
        <v>0</v>
      </c>
      <c r="MAO37" s="990">
        <f t="shared" si="137"/>
        <v>0</v>
      </c>
      <c r="MAP37" s="990">
        <f t="shared" si="137"/>
        <v>0</v>
      </c>
      <c r="MAQ37" s="990">
        <f t="shared" si="137"/>
        <v>0</v>
      </c>
      <c r="MAR37" s="990">
        <f t="shared" si="137"/>
        <v>0</v>
      </c>
      <c r="MAS37" s="990">
        <f t="shared" si="137"/>
        <v>0</v>
      </c>
      <c r="MAT37" s="990">
        <f t="shared" si="137"/>
        <v>0</v>
      </c>
      <c r="MAU37" s="990">
        <f t="shared" ref="MAU37:MDF37" si="138">SUM(MAU16:MAU32)-MAU33</f>
        <v>0</v>
      </c>
      <c r="MAV37" s="990">
        <f t="shared" si="138"/>
        <v>0</v>
      </c>
      <c r="MAW37" s="990">
        <f t="shared" si="138"/>
        <v>0</v>
      </c>
      <c r="MAX37" s="990">
        <f t="shared" si="138"/>
        <v>0</v>
      </c>
      <c r="MAY37" s="990">
        <f t="shared" si="138"/>
        <v>0</v>
      </c>
      <c r="MAZ37" s="990">
        <f t="shared" si="138"/>
        <v>0</v>
      </c>
      <c r="MBA37" s="990">
        <f t="shared" si="138"/>
        <v>0</v>
      </c>
      <c r="MBB37" s="990">
        <f t="shared" si="138"/>
        <v>0</v>
      </c>
      <c r="MBC37" s="990">
        <f t="shared" si="138"/>
        <v>0</v>
      </c>
      <c r="MBD37" s="990">
        <f t="shared" si="138"/>
        <v>0</v>
      </c>
      <c r="MBE37" s="990">
        <f t="shared" si="138"/>
        <v>0</v>
      </c>
      <c r="MBF37" s="990">
        <f t="shared" si="138"/>
        <v>0</v>
      </c>
      <c r="MBG37" s="990">
        <f t="shared" si="138"/>
        <v>0</v>
      </c>
      <c r="MBH37" s="990">
        <f t="shared" si="138"/>
        <v>0</v>
      </c>
      <c r="MBI37" s="990">
        <f t="shared" si="138"/>
        <v>0</v>
      </c>
      <c r="MBJ37" s="990">
        <f t="shared" si="138"/>
        <v>0</v>
      </c>
      <c r="MBK37" s="990">
        <f t="shared" si="138"/>
        <v>0</v>
      </c>
      <c r="MBL37" s="990">
        <f t="shared" si="138"/>
        <v>0</v>
      </c>
      <c r="MBM37" s="990">
        <f t="shared" si="138"/>
        <v>0</v>
      </c>
      <c r="MBN37" s="990">
        <f t="shared" si="138"/>
        <v>0</v>
      </c>
      <c r="MBO37" s="990">
        <f t="shared" si="138"/>
        <v>0</v>
      </c>
      <c r="MBP37" s="990">
        <f t="shared" si="138"/>
        <v>0</v>
      </c>
      <c r="MBQ37" s="990">
        <f t="shared" si="138"/>
        <v>0</v>
      </c>
      <c r="MBR37" s="990">
        <f t="shared" si="138"/>
        <v>0</v>
      </c>
      <c r="MBS37" s="990">
        <f t="shared" si="138"/>
        <v>0</v>
      </c>
      <c r="MBT37" s="990">
        <f t="shared" si="138"/>
        <v>0</v>
      </c>
      <c r="MBU37" s="990">
        <f t="shared" si="138"/>
        <v>0</v>
      </c>
      <c r="MBV37" s="990">
        <f t="shared" si="138"/>
        <v>0</v>
      </c>
      <c r="MBW37" s="990">
        <f t="shared" si="138"/>
        <v>0</v>
      </c>
      <c r="MBX37" s="990">
        <f t="shared" si="138"/>
        <v>0</v>
      </c>
      <c r="MBY37" s="990">
        <f t="shared" si="138"/>
        <v>0</v>
      </c>
      <c r="MBZ37" s="990">
        <f t="shared" si="138"/>
        <v>0</v>
      </c>
      <c r="MCA37" s="990">
        <f t="shared" si="138"/>
        <v>0</v>
      </c>
      <c r="MCB37" s="990">
        <f t="shared" si="138"/>
        <v>0</v>
      </c>
      <c r="MCC37" s="990">
        <f t="shared" si="138"/>
        <v>0</v>
      </c>
      <c r="MCD37" s="990">
        <f t="shared" si="138"/>
        <v>0</v>
      </c>
      <c r="MCE37" s="990">
        <f t="shared" si="138"/>
        <v>0</v>
      </c>
      <c r="MCF37" s="990">
        <f t="shared" si="138"/>
        <v>0</v>
      </c>
      <c r="MCG37" s="990">
        <f t="shared" si="138"/>
        <v>0</v>
      </c>
      <c r="MCH37" s="990">
        <f t="shared" si="138"/>
        <v>0</v>
      </c>
      <c r="MCI37" s="990">
        <f t="shared" si="138"/>
        <v>0</v>
      </c>
      <c r="MCJ37" s="990">
        <f t="shared" si="138"/>
        <v>0</v>
      </c>
      <c r="MCK37" s="990">
        <f t="shared" si="138"/>
        <v>0</v>
      </c>
      <c r="MCL37" s="990">
        <f t="shared" si="138"/>
        <v>0</v>
      </c>
      <c r="MCM37" s="990">
        <f t="shared" si="138"/>
        <v>0</v>
      </c>
      <c r="MCN37" s="990">
        <f t="shared" si="138"/>
        <v>0</v>
      </c>
      <c r="MCO37" s="990">
        <f t="shared" si="138"/>
        <v>0</v>
      </c>
      <c r="MCP37" s="990">
        <f t="shared" si="138"/>
        <v>0</v>
      </c>
      <c r="MCQ37" s="990">
        <f t="shared" si="138"/>
        <v>0</v>
      </c>
      <c r="MCR37" s="990">
        <f t="shared" si="138"/>
        <v>0</v>
      </c>
      <c r="MCS37" s="990">
        <f t="shared" si="138"/>
        <v>0</v>
      </c>
      <c r="MCT37" s="990">
        <f t="shared" si="138"/>
        <v>0</v>
      </c>
      <c r="MCU37" s="990">
        <f t="shared" si="138"/>
        <v>0</v>
      </c>
      <c r="MCV37" s="990">
        <f t="shared" si="138"/>
        <v>0</v>
      </c>
      <c r="MCW37" s="990">
        <f t="shared" si="138"/>
        <v>0</v>
      </c>
      <c r="MCX37" s="990">
        <f t="shared" si="138"/>
        <v>0</v>
      </c>
      <c r="MCY37" s="990">
        <f t="shared" si="138"/>
        <v>0</v>
      </c>
      <c r="MCZ37" s="990">
        <f t="shared" si="138"/>
        <v>0</v>
      </c>
      <c r="MDA37" s="990">
        <f t="shared" si="138"/>
        <v>0</v>
      </c>
      <c r="MDB37" s="990">
        <f t="shared" si="138"/>
        <v>0</v>
      </c>
      <c r="MDC37" s="990">
        <f t="shared" si="138"/>
        <v>0</v>
      </c>
      <c r="MDD37" s="990">
        <f t="shared" si="138"/>
        <v>0</v>
      </c>
      <c r="MDE37" s="990">
        <f t="shared" si="138"/>
        <v>0</v>
      </c>
      <c r="MDF37" s="990">
        <f t="shared" si="138"/>
        <v>0</v>
      </c>
      <c r="MDG37" s="990">
        <f t="shared" ref="MDG37:MFR37" si="139">SUM(MDG16:MDG32)-MDG33</f>
        <v>0</v>
      </c>
      <c r="MDH37" s="990">
        <f t="shared" si="139"/>
        <v>0</v>
      </c>
      <c r="MDI37" s="990">
        <f t="shared" si="139"/>
        <v>0</v>
      </c>
      <c r="MDJ37" s="990">
        <f t="shared" si="139"/>
        <v>0</v>
      </c>
      <c r="MDK37" s="990">
        <f t="shared" si="139"/>
        <v>0</v>
      </c>
      <c r="MDL37" s="990">
        <f t="shared" si="139"/>
        <v>0</v>
      </c>
      <c r="MDM37" s="990">
        <f t="shared" si="139"/>
        <v>0</v>
      </c>
      <c r="MDN37" s="990">
        <f t="shared" si="139"/>
        <v>0</v>
      </c>
      <c r="MDO37" s="990">
        <f t="shared" si="139"/>
        <v>0</v>
      </c>
      <c r="MDP37" s="990">
        <f t="shared" si="139"/>
        <v>0</v>
      </c>
      <c r="MDQ37" s="990">
        <f t="shared" si="139"/>
        <v>0</v>
      </c>
      <c r="MDR37" s="990">
        <f t="shared" si="139"/>
        <v>0</v>
      </c>
      <c r="MDS37" s="990">
        <f t="shared" si="139"/>
        <v>0</v>
      </c>
      <c r="MDT37" s="990">
        <f t="shared" si="139"/>
        <v>0</v>
      </c>
      <c r="MDU37" s="990">
        <f t="shared" si="139"/>
        <v>0</v>
      </c>
      <c r="MDV37" s="990">
        <f t="shared" si="139"/>
        <v>0</v>
      </c>
      <c r="MDW37" s="990">
        <f t="shared" si="139"/>
        <v>0</v>
      </c>
      <c r="MDX37" s="990">
        <f t="shared" si="139"/>
        <v>0</v>
      </c>
      <c r="MDY37" s="990">
        <f t="shared" si="139"/>
        <v>0</v>
      </c>
      <c r="MDZ37" s="990">
        <f t="shared" si="139"/>
        <v>0</v>
      </c>
      <c r="MEA37" s="990">
        <f t="shared" si="139"/>
        <v>0</v>
      </c>
      <c r="MEB37" s="990">
        <f t="shared" si="139"/>
        <v>0</v>
      </c>
      <c r="MEC37" s="990">
        <f t="shared" si="139"/>
        <v>0</v>
      </c>
      <c r="MED37" s="990">
        <f t="shared" si="139"/>
        <v>0</v>
      </c>
      <c r="MEE37" s="990">
        <f t="shared" si="139"/>
        <v>0</v>
      </c>
      <c r="MEF37" s="990">
        <f t="shared" si="139"/>
        <v>0</v>
      </c>
      <c r="MEG37" s="990">
        <f t="shared" si="139"/>
        <v>0</v>
      </c>
      <c r="MEH37" s="990">
        <f t="shared" si="139"/>
        <v>0</v>
      </c>
      <c r="MEI37" s="990">
        <f t="shared" si="139"/>
        <v>0</v>
      </c>
      <c r="MEJ37" s="990">
        <f t="shared" si="139"/>
        <v>0</v>
      </c>
      <c r="MEK37" s="990">
        <f t="shared" si="139"/>
        <v>0</v>
      </c>
      <c r="MEL37" s="990">
        <f t="shared" si="139"/>
        <v>0</v>
      </c>
      <c r="MEM37" s="990">
        <f t="shared" si="139"/>
        <v>0</v>
      </c>
      <c r="MEN37" s="990">
        <f t="shared" si="139"/>
        <v>0</v>
      </c>
      <c r="MEO37" s="990">
        <f t="shared" si="139"/>
        <v>0</v>
      </c>
      <c r="MEP37" s="990">
        <f t="shared" si="139"/>
        <v>0</v>
      </c>
      <c r="MEQ37" s="990">
        <f t="shared" si="139"/>
        <v>0</v>
      </c>
      <c r="MER37" s="990">
        <f t="shared" si="139"/>
        <v>0</v>
      </c>
      <c r="MES37" s="990">
        <f t="shared" si="139"/>
        <v>0</v>
      </c>
      <c r="MET37" s="990">
        <f t="shared" si="139"/>
        <v>0</v>
      </c>
      <c r="MEU37" s="990">
        <f t="shared" si="139"/>
        <v>0</v>
      </c>
      <c r="MEV37" s="990">
        <f t="shared" si="139"/>
        <v>0</v>
      </c>
      <c r="MEW37" s="990">
        <f t="shared" si="139"/>
        <v>0</v>
      </c>
      <c r="MEX37" s="990">
        <f t="shared" si="139"/>
        <v>0</v>
      </c>
      <c r="MEY37" s="990">
        <f t="shared" si="139"/>
        <v>0</v>
      </c>
      <c r="MEZ37" s="990">
        <f t="shared" si="139"/>
        <v>0</v>
      </c>
      <c r="MFA37" s="990">
        <f t="shared" si="139"/>
        <v>0</v>
      </c>
      <c r="MFB37" s="990">
        <f t="shared" si="139"/>
        <v>0</v>
      </c>
      <c r="MFC37" s="990">
        <f t="shared" si="139"/>
        <v>0</v>
      </c>
      <c r="MFD37" s="990">
        <f t="shared" si="139"/>
        <v>0</v>
      </c>
      <c r="MFE37" s="990">
        <f t="shared" si="139"/>
        <v>0</v>
      </c>
      <c r="MFF37" s="990">
        <f t="shared" si="139"/>
        <v>0</v>
      </c>
      <c r="MFG37" s="990">
        <f t="shared" si="139"/>
        <v>0</v>
      </c>
      <c r="MFH37" s="990">
        <f t="shared" si="139"/>
        <v>0</v>
      </c>
      <c r="MFI37" s="990">
        <f t="shared" si="139"/>
        <v>0</v>
      </c>
      <c r="MFJ37" s="990">
        <f t="shared" si="139"/>
        <v>0</v>
      </c>
      <c r="MFK37" s="990">
        <f t="shared" si="139"/>
        <v>0</v>
      </c>
      <c r="MFL37" s="990">
        <f t="shared" si="139"/>
        <v>0</v>
      </c>
      <c r="MFM37" s="990">
        <f t="shared" si="139"/>
        <v>0</v>
      </c>
      <c r="MFN37" s="990">
        <f t="shared" si="139"/>
        <v>0</v>
      </c>
      <c r="MFO37" s="990">
        <f t="shared" si="139"/>
        <v>0</v>
      </c>
      <c r="MFP37" s="990">
        <f t="shared" si="139"/>
        <v>0</v>
      </c>
      <c r="MFQ37" s="990">
        <f t="shared" si="139"/>
        <v>0</v>
      </c>
      <c r="MFR37" s="990">
        <f t="shared" si="139"/>
        <v>0</v>
      </c>
      <c r="MFS37" s="990">
        <f t="shared" ref="MFS37:MID37" si="140">SUM(MFS16:MFS32)-MFS33</f>
        <v>0</v>
      </c>
      <c r="MFT37" s="990">
        <f t="shared" si="140"/>
        <v>0</v>
      </c>
      <c r="MFU37" s="990">
        <f t="shared" si="140"/>
        <v>0</v>
      </c>
      <c r="MFV37" s="990">
        <f t="shared" si="140"/>
        <v>0</v>
      </c>
      <c r="MFW37" s="990">
        <f t="shared" si="140"/>
        <v>0</v>
      </c>
      <c r="MFX37" s="990">
        <f t="shared" si="140"/>
        <v>0</v>
      </c>
      <c r="MFY37" s="990">
        <f t="shared" si="140"/>
        <v>0</v>
      </c>
      <c r="MFZ37" s="990">
        <f t="shared" si="140"/>
        <v>0</v>
      </c>
      <c r="MGA37" s="990">
        <f t="shared" si="140"/>
        <v>0</v>
      </c>
      <c r="MGB37" s="990">
        <f t="shared" si="140"/>
        <v>0</v>
      </c>
      <c r="MGC37" s="990">
        <f t="shared" si="140"/>
        <v>0</v>
      </c>
      <c r="MGD37" s="990">
        <f t="shared" si="140"/>
        <v>0</v>
      </c>
      <c r="MGE37" s="990">
        <f t="shared" si="140"/>
        <v>0</v>
      </c>
      <c r="MGF37" s="990">
        <f t="shared" si="140"/>
        <v>0</v>
      </c>
      <c r="MGG37" s="990">
        <f t="shared" si="140"/>
        <v>0</v>
      </c>
      <c r="MGH37" s="990">
        <f t="shared" si="140"/>
        <v>0</v>
      </c>
      <c r="MGI37" s="990">
        <f t="shared" si="140"/>
        <v>0</v>
      </c>
      <c r="MGJ37" s="990">
        <f t="shared" si="140"/>
        <v>0</v>
      </c>
      <c r="MGK37" s="990">
        <f t="shared" si="140"/>
        <v>0</v>
      </c>
      <c r="MGL37" s="990">
        <f t="shared" si="140"/>
        <v>0</v>
      </c>
      <c r="MGM37" s="990">
        <f t="shared" si="140"/>
        <v>0</v>
      </c>
      <c r="MGN37" s="990">
        <f t="shared" si="140"/>
        <v>0</v>
      </c>
      <c r="MGO37" s="990">
        <f t="shared" si="140"/>
        <v>0</v>
      </c>
      <c r="MGP37" s="990">
        <f t="shared" si="140"/>
        <v>0</v>
      </c>
      <c r="MGQ37" s="990">
        <f t="shared" si="140"/>
        <v>0</v>
      </c>
      <c r="MGR37" s="990">
        <f t="shared" si="140"/>
        <v>0</v>
      </c>
      <c r="MGS37" s="990">
        <f t="shared" si="140"/>
        <v>0</v>
      </c>
      <c r="MGT37" s="990">
        <f t="shared" si="140"/>
        <v>0</v>
      </c>
      <c r="MGU37" s="990">
        <f t="shared" si="140"/>
        <v>0</v>
      </c>
      <c r="MGV37" s="990">
        <f t="shared" si="140"/>
        <v>0</v>
      </c>
      <c r="MGW37" s="990">
        <f t="shared" si="140"/>
        <v>0</v>
      </c>
      <c r="MGX37" s="990">
        <f t="shared" si="140"/>
        <v>0</v>
      </c>
      <c r="MGY37" s="990">
        <f t="shared" si="140"/>
        <v>0</v>
      </c>
      <c r="MGZ37" s="990">
        <f t="shared" si="140"/>
        <v>0</v>
      </c>
      <c r="MHA37" s="990">
        <f t="shared" si="140"/>
        <v>0</v>
      </c>
      <c r="MHB37" s="990">
        <f t="shared" si="140"/>
        <v>0</v>
      </c>
      <c r="MHC37" s="990">
        <f t="shared" si="140"/>
        <v>0</v>
      </c>
      <c r="MHD37" s="990">
        <f t="shared" si="140"/>
        <v>0</v>
      </c>
      <c r="MHE37" s="990">
        <f t="shared" si="140"/>
        <v>0</v>
      </c>
      <c r="MHF37" s="990">
        <f t="shared" si="140"/>
        <v>0</v>
      </c>
      <c r="MHG37" s="990">
        <f t="shared" si="140"/>
        <v>0</v>
      </c>
      <c r="MHH37" s="990">
        <f t="shared" si="140"/>
        <v>0</v>
      </c>
      <c r="MHI37" s="990">
        <f t="shared" si="140"/>
        <v>0</v>
      </c>
      <c r="MHJ37" s="990">
        <f t="shared" si="140"/>
        <v>0</v>
      </c>
      <c r="MHK37" s="990">
        <f t="shared" si="140"/>
        <v>0</v>
      </c>
      <c r="MHL37" s="990">
        <f t="shared" si="140"/>
        <v>0</v>
      </c>
      <c r="MHM37" s="990">
        <f t="shared" si="140"/>
        <v>0</v>
      </c>
      <c r="MHN37" s="990">
        <f t="shared" si="140"/>
        <v>0</v>
      </c>
      <c r="MHO37" s="990">
        <f t="shared" si="140"/>
        <v>0</v>
      </c>
      <c r="MHP37" s="990">
        <f t="shared" si="140"/>
        <v>0</v>
      </c>
      <c r="MHQ37" s="990">
        <f t="shared" si="140"/>
        <v>0</v>
      </c>
      <c r="MHR37" s="990">
        <f t="shared" si="140"/>
        <v>0</v>
      </c>
      <c r="MHS37" s="990">
        <f t="shared" si="140"/>
        <v>0</v>
      </c>
      <c r="MHT37" s="990">
        <f t="shared" si="140"/>
        <v>0</v>
      </c>
      <c r="MHU37" s="990">
        <f t="shared" si="140"/>
        <v>0</v>
      </c>
      <c r="MHV37" s="990">
        <f t="shared" si="140"/>
        <v>0</v>
      </c>
      <c r="MHW37" s="990">
        <f t="shared" si="140"/>
        <v>0</v>
      </c>
      <c r="MHX37" s="990">
        <f t="shared" si="140"/>
        <v>0</v>
      </c>
      <c r="MHY37" s="990">
        <f t="shared" si="140"/>
        <v>0</v>
      </c>
      <c r="MHZ37" s="990">
        <f t="shared" si="140"/>
        <v>0</v>
      </c>
      <c r="MIA37" s="990">
        <f t="shared" si="140"/>
        <v>0</v>
      </c>
      <c r="MIB37" s="990">
        <f t="shared" si="140"/>
        <v>0</v>
      </c>
      <c r="MIC37" s="990">
        <f t="shared" si="140"/>
        <v>0</v>
      </c>
      <c r="MID37" s="990">
        <f t="shared" si="140"/>
        <v>0</v>
      </c>
      <c r="MIE37" s="990">
        <f t="shared" ref="MIE37:MKP37" si="141">SUM(MIE16:MIE32)-MIE33</f>
        <v>0</v>
      </c>
      <c r="MIF37" s="990">
        <f t="shared" si="141"/>
        <v>0</v>
      </c>
      <c r="MIG37" s="990">
        <f t="shared" si="141"/>
        <v>0</v>
      </c>
      <c r="MIH37" s="990">
        <f t="shared" si="141"/>
        <v>0</v>
      </c>
      <c r="MII37" s="990">
        <f t="shared" si="141"/>
        <v>0</v>
      </c>
      <c r="MIJ37" s="990">
        <f t="shared" si="141"/>
        <v>0</v>
      </c>
      <c r="MIK37" s="990">
        <f t="shared" si="141"/>
        <v>0</v>
      </c>
      <c r="MIL37" s="990">
        <f t="shared" si="141"/>
        <v>0</v>
      </c>
      <c r="MIM37" s="990">
        <f t="shared" si="141"/>
        <v>0</v>
      </c>
      <c r="MIN37" s="990">
        <f t="shared" si="141"/>
        <v>0</v>
      </c>
      <c r="MIO37" s="990">
        <f t="shared" si="141"/>
        <v>0</v>
      </c>
      <c r="MIP37" s="990">
        <f t="shared" si="141"/>
        <v>0</v>
      </c>
      <c r="MIQ37" s="990">
        <f t="shared" si="141"/>
        <v>0</v>
      </c>
      <c r="MIR37" s="990">
        <f t="shared" si="141"/>
        <v>0</v>
      </c>
      <c r="MIS37" s="990">
        <f t="shared" si="141"/>
        <v>0</v>
      </c>
      <c r="MIT37" s="990">
        <f t="shared" si="141"/>
        <v>0</v>
      </c>
      <c r="MIU37" s="990">
        <f t="shared" si="141"/>
        <v>0</v>
      </c>
      <c r="MIV37" s="990">
        <f t="shared" si="141"/>
        <v>0</v>
      </c>
      <c r="MIW37" s="990">
        <f t="shared" si="141"/>
        <v>0</v>
      </c>
      <c r="MIX37" s="990">
        <f t="shared" si="141"/>
        <v>0</v>
      </c>
      <c r="MIY37" s="990">
        <f t="shared" si="141"/>
        <v>0</v>
      </c>
      <c r="MIZ37" s="990">
        <f t="shared" si="141"/>
        <v>0</v>
      </c>
      <c r="MJA37" s="990">
        <f t="shared" si="141"/>
        <v>0</v>
      </c>
      <c r="MJB37" s="990">
        <f t="shared" si="141"/>
        <v>0</v>
      </c>
      <c r="MJC37" s="990">
        <f t="shared" si="141"/>
        <v>0</v>
      </c>
      <c r="MJD37" s="990">
        <f t="shared" si="141"/>
        <v>0</v>
      </c>
      <c r="MJE37" s="990">
        <f t="shared" si="141"/>
        <v>0</v>
      </c>
      <c r="MJF37" s="990">
        <f t="shared" si="141"/>
        <v>0</v>
      </c>
      <c r="MJG37" s="990">
        <f t="shared" si="141"/>
        <v>0</v>
      </c>
      <c r="MJH37" s="990">
        <f t="shared" si="141"/>
        <v>0</v>
      </c>
      <c r="MJI37" s="990">
        <f t="shared" si="141"/>
        <v>0</v>
      </c>
      <c r="MJJ37" s="990">
        <f t="shared" si="141"/>
        <v>0</v>
      </c>
      <c r="MJK37" s="990">
        <f t="shared" si="141"/>
        <v>0</v>
      </c>
      <c r="MJL37" s="990">
        <f t="shared" si="141"/>
        <v>0</v>
      </c>
      <c r="MJM37" s="990">
        <f t="shared" si="141"/>
        <v>0</v>
      </c>
      <c r="MJN37" s="990">
        <f t="shared" si="141"/>
        <v>0</v>
      </c>
      <c r="MJO37" s="990">
        <f t="shared" si="141"/>
        <v>0</v>
      </c>
      <c r="MJP37" s="990">
        <f t="shared" si="141"/>
        <v>0</v>
      </c>
      <c r="MJQ37" s="990">
        <f t="shared" si="141"/>
        <v>0</v>
      </c>
      <c r="MJR37" s="990">
        <f t="shared" si="141"/>
        <v>0</v>
      </c>
      <c r="MJS37" s="990">
        <f t="shared" si="141"/>
        <v>0</v>
      </c>
      <c r="MJT37" s="990">
        <f t="shared" si="141"/>
        <v>0</v>
      </c>
      <c r="MJU37" s="990">
        <f t="shared" si="141"/>
        <v>0</v>
      </c>
      <c r="MJV37" s="990">
        <f t="shared" si="141"/>
        <v>0</v>
      </c>
      <c r="MJW37" s="990">
        <f t="shared" si="141"/>
        <v>0</v>
      </c>
      <c r="MJX37" s="990">
        <f t="shared" si="141"/>
        <v>0</v>
      </c>
      <c r="MJY37" s="990">
        <f t="shared" si="141"/>
        <v>0</v>
      </c>
      <c r="MJZ37" s="990">
        <f t="shared" si="141"/>
        <v>0</v>
      </c>
      <c r="MKA37" s="990">
        <f t="shared" si="141"/>
        <v>0</v>
      </c>
      <c r="MKB37" s="990">
        <f t="shared" si="141"/>
        <v>0</v>
      </c>
      <c r="MKC37" s="990">
        <f t="shared" si="141"/>
        <v>0</v>
      </c>
      <c r="MKD37" s="990">
        <f t="shared" si="141"/>
        <v>0</v>
      </c>
      <c r="MKE37" s="990">
        <f t="shared" si="141"/>
        <v>0</v>
      </c>
      <c r="MKF37" s="990">
        <f t="shared" si="141"/>
        <v>0</v>
      </c>
      <c r="MKG37" s="990">
        <f t="shared" si="141"/>
        <v>0</v>
      </c>
      <c r="MKH37" s="990">
        <f t="shared" si="141"/>
        <v>0</v>
      </c>
      <c r="MKI37" s="990">
        <f t="shared" si="141"/>
        <v>0</v>
      </c>
      <c r="MKJ37" s="990">
        <f t="shared" si="141"/>
        <v>0</v>
      </c>
      <c r="MKK37" s="990">
        <f t="shared" si="141"/>
        <v>0</v>
      </c>
      <c r="MKL37" s="990">
        <f t="shared" si="141"/>
        <v>0</v>
      </c>
      <c r="MKM37" s="990">
        <f t="shared" si="141"/>
        <v>0</v>
      </c>
      <c r="MKN37" s="990">
        <f t="shared" si="141"/>
        <v>0</v>
      </c>
      <c r="MKO37" s="990">
        <f t="shared" si="141"/>
        <v>0</v>
      </c>
      <c r="MKP37" s="990">
        <f t="shared" si="141"/>
        <v>0</v>
      </c>
      <c r="MKQ37" s="990">
        <f t="shared" ref="MKQ37:MNB37" si="142">SUM(MKQ16:MKQ32)-MKQ33</f>
        <v>0</v>
      </c>
      <c r="MKR37" s="990">
        <f t="shared" si="142"/>
        <v>0</v>
      </c>
      <c r="MKS37" s="990">
        <f t="shared" si="142"/>
        <v>0</v>
      </c>
      <c r="MKT37" s="990">
        <f t="shared" si="142"/>
        <v>0</v>
      </c>
      <c r="MKU37" s="990">
        <f t="shared" si="142"/>
        <v>0</v>
      </c>
      <c r="MKV37" s="990">
        <f t="shared" si="142"/>
        <v>0</v>
      </c>
      <c r="MKW37" s="990">
        <f t="shared" si="142"/>
        <v>0</v>
      </c>
      <c r="MKX37" s="990">
        <f t="shared" si="142"/>
        <v>0</v>
      </c>
      <c r="MKY37" s="990">
        <f t="shared" si="142"/>
        <v>0</v>
      </c>
      <c r="MKZ37" s="990">
        <f t="shared" si="142"/>
        <v>0</v>
      </c>
      <c r="MLA37" s="990">
        <f t="shared" si="142"/>
        <v>0</v>
      </c>
      <c r="MLB37" s="990">
        <f t="shared" si="142"/>
        <v>0</v>
      </c>
      <c r="MLC37" s="990">
        <f t="shared" si="142"/>
        <v>0</v>
      </c>
      <c r="MLD37" s="990">
        <f t="shared" si="142"/>
        <v>0</v>
      </c>
      <c r="MLE37" s="990">
        <f t="shared" si="142"/>
        <v>0</v>
      </c>
      <c r="MLF37" s="990">
        <f t="shared" si="142"/>
        <v>0</v>
      </c>
      <c r="MLG37" s="990">
        <f t="shared" si="142"/>
        <v>0</v>
      </c>
      <c r="MLH37" s="990">
        <f t="shared" si="142"/>
        <v>0</v>
      </c>
      <c r="MLI37" s="990">
        <f t="shared" si="142"/>
        <v>0</v>
      </c>
      <c r="MLJ37" s="990">
        <f t="shared" si="142"/>
        <v>0</v>
      </c>
      <c r="MLK37" s="990">
        <f t="shared" si="142"/>
        <v>0</v>
      </c>
      <c r="MLL37" s="990">
        <f t="shared" si="142"/>
        <v>0</v>
      </c>
      <c r="MLM37" s="990">
        <f t="shared" si="142"/>
        <v>0</v>
      </c>
      <c r="MLN37" s="990">
        <f t="shared" si="142"/>
        <v>0</v>
      </c>
      <c r="MLO37" s="990">
        <f t="shared" si="142"/>
        <v>0</v>
      </c>
      <c r="MLP37" s="990">
        <f t="shared" si="142"/>
        <v>0</v>
      </c>
      <c r="MLQ37" s="990">
        <f t="shared" si="142"/>
        <v>0</v>
      </c>
      <c r="MLR37" s="990">
        <f t="shared" si="142"/>
        <v>0</v>
      </c>
      <c r="MLS37" s="990">
        <f t="shared" si="142"/>
        <v>0</v>
      </c>
      <c r="MLT37" s="990">
        <f t="shared" si="142"/>
        <v>0</v>
      </c>
      <c r="MLU37" s="990">
        <f t="shared" si="142"/>
        <v>0</v>
      </c>
      <c r="MLV37" s="990">
        <f t="shared" si="142"/>
        <v>0</v>
      </c>
      <c r="MLW37" s="990">
        <f t="shared" si="142"/>
        <v>0</v>
      </c>
      <c r="MLX37" s="990">
        <f t="shared" si="142"/>
        <v>0</v>
      </c>
      <c r="MLY37" s="990">
        <f t="shared" si="142"/>
        <v>0</v>
      </c>
      <c r="MLZ37" s="990">
        <f t="shared" si="142"/>
        <v>0</v>
      </c>
      <c r="MMA37" s="990">
        <f t="shared" si="142"/>
        <v>0</v>
      </c>
      <c r="MMB37" s="990">
        <f t="shared" si="142"/>
        <v>0</v>
      </c>
      <c r="MMC37" s="990">
        <f t="shared" si="142"/>
        <v>0</v>
      </c>
      <c r="MMD37" s="990">
        <f t="shared" si="142"/>
        <v>0</v>
      </c>
      <c r="MME37" s="990">
        <f t="shared" si="142"/>
        <v>0</v>
      </c>
      <c r="MMF37" s="990">
        <f t="shared" si="142"/>
        <v>0</v>
      </c>
      <c r="MMG37" s="990">
        <f t="shared" si="142"/>
        <v>0</v>
      </c>
      <c r="MMH37" s="990">
        <f t="shared" si="142"/>
        <v>0</v>
      </c>
      <c r="MMI37" s="990">
        <f t="shared" si="142"/>
        <v>0</v>
      </c>
      <c r="MMJ37" s="990">
        <f t="shared" si="142"/>
        <v>0</v>
      </c>
      <c r="MMK37" s="990">
        <f t="shared" si="142"/>
        <v>0</v>
      </c>
      <c r="MML37" s="990">
        <f t="shared" si="142"/>
        <v>0</v>
      </c>
      <c r="MMM37" s="990">
        <f t="shared" si="142"/>
        <v>0</v>
      </c>
      <c r="MMN37" s="990">
        <f t="shared" si="142"/>
        <v>0</v>
      </c>
      <c r="MMO37" s="990">
        <f t="shared" si="142"/>
        <v>0</v>
      </c>
      <c r="MMP37" s="990">
        <f t="shared" si="142"/>
        <v>0</v>
      </c>
      <c r="MMQ37" s="990">
        <f t="shared" si="142"/>
        <v>0</v>
      </c>
      <c r="MMR37" s="990">
        <f t="shared" si="142"/>
        <v>0</v>
      </c>
      <c r="MMS37" s="990">
        <f t="shared" si="142"/>
        <v>0</v>
      </c>
      <c r="MMT37" s="990">
        <f t="shared" si="142"/>
        <v>0</v>
      </c>
      <c r="MMU37" s="990">
        <f t="shared" si="142"/>
        <v>0</v>
      </c>
      <c r="MMV37" s="990">
        <f t="shared" si="142"/>
        <v>0</v>
      </c>
      <c r="MMW37" s="990">
        <f t="shared" si="142"/>
        <v>0</v>
      </c>
      <c r="MMX37" s="990">
        <f t="shared" si="142"/>
        <v>0</v>
      </c>
      <c r="MMY37" s="990">
        <f t="shared" si="142"/>
        <v>0</v>
      </c>
      <c r="MMZ37" s="990">
        <f t="shared" si="142"/>
        <v>0</v>
      </c>
      <c r="MNA37" s="990">
        <f t="shared" si="142"/>
        <v>0</v>
      </c>
      <c r="MNB37" s="990">
        <f t="shared" si="142"/>
        <v>0</v>
      </c>
      <c r="MNC37" s="990">
        <f t="shared" ref="MNC37:MPN37" si="143">SUM(MNC16:MNC32)-MNC33</f>
        <v>0</v>
      </c>
      <c r="MND37" s="990">
        <f t="shared" si="143"/>
        <v>0</v>
      </c>
      <c r="MNE37" s="990">
        <f t="shared" si="143"/>
        <v>0</v>
      </c>
      <c r="MNF37" s="990">
        <f t="shared" si="143"/>
        <v>0</v>
      </c>
      <c r="MNG37" s="990">
        <f t="shared" si="143"/>
        <v>0</v>
      </c>
      <c r="MNH37" s="990">
        <f t="shared" si="143"/>
        <v>0</v>
      </c>
      <c r="MNI37" s="990">
        <f t="shared" si="143"/>
        <v>0</v>
      </c>
      <c r="MNJ37" s="990">
        <f t="shared" si="143"/>
        <v>0</v>
      </c>
      <c r="MNK37" s="990">
        <f t="shared" si="143"/>
        <v>0</v>
      </c>
      <c r="MNL37" s="990">
        <f t="shared" si="143"/>
        <v>0</v>
      </c>
      <c r="MNM37" s="990">
        <f t="shared" si="143"/>
        <v>0</v>
      </c>
      <c r="MNN37" s="990">
        <f t="shared" si="143"/>
        <v>0</v>
      </c>
      <c r="MNO37" s="990">
        <f t="shared" si="143"/>
        <v>0</v>
      </c>
      <c r="MNP37" s="990">
        <f t="shared" si="143"/>
        <v>0</v>
      </c>
      <c r="MNQ37" s="990">
        <f t="shared" si="143"/>
        <v>0</v>
      </c>
      <c r="MNR37" s="990">
        <f t="shared" si="143"/>
        <v>0</v>
      </c>
      <c r="MNS37" s="990">
        <f t="shared" si="143"/>
        <v>0</v>
      </c>
      <c r="MNT37" s="990">
        <f t="shared" si="143"/>
        <v>0</v>
      </c>
      <c r="MNU37" s="990">
        <f t="shared" si="143"/>
        <v>0</v>
      </c>
      <c r="MNV37" s="990">
        <f t="shared" si="143"/>
        <v>0</v>
      </c>
      <c r="MNW37" s="990">
        <f t="shared" si="143"/>
        <v>0</v>
      </c>
      <c r="MNX37" s="990">
        <f t="shared" si="143"/>
        <v>0</v>
      </c>
      <c r="MNY37" s="990">
        <f t="shared" si="143"/>
        <v>0</v>
      </c>
      <c r="MNZ37" s="990">
        <f t="shared" si="143"/>
        <v>0</v>
      </c>
      <c r="MOA37" s="990">
        <f t="shared" si="143"/>
        <v>0</v>
      </c>
      <c r="MOB37" s="990">
        <f t="shared" si="143"/>
        <v>0</v>
      </c>
      <c r="MOC37" s="990">
        <f t="shared" si="143"/>
        <v>0</v>
      </c>
      <c r="MOD37" s="990">
        <f t="shared" si="143"/>
        <v>0</v>
      </c>
      <c r="MOE37" s="990">
        <f t="shared" si="143"/>
        <v>0</v>
      </c>
      <c r="MOF37" s="990">
        <f t="shared" si="143"/>
        <v>0</v>
      </c>
      <c r="MOG37" s="990">
        <f t="shared" si="143"/>
        <v>0</v>
      </c>
      <c r="MOH37" s="990">
        <f t="shared" si="143"/>
        <v>0</v>
      </c>
      <c r="MOI37" s="990">
        <f t="shared" si="143"/>
        <v>0</v>
      </c>
      <c r="MOJ37" s="990">
        <f t="shared" si="143"/>
        <v>0</v>
      </c>
      <c r="MOK37" s="990">
        <f t="shared" si="143"/>
        <v>0</v>
      </c>
      <c r="MOL37" s="990">
        <f t="shared" si="143"/>
        <v>0</v>
      </c>
      <c r="MOM37" s="990">
        <f t="shared" si="143"/>
        <v>0</v>
      </c>
      <c r="MON37" s="990">
        <f t="shared" si="143"/>
        <v>0</v>
      </c>
      <c r="MOO37" s="990">
        <f t="shared" si="143"/>
        <v>0</v>
      </c>
      <c r="MOP37" s="990">
        <f t="shared" si="143"/>
        <v>0</v>
      </c>
      <c r="MOQ37" s="990">
        <f t="shared" si="143"/>
        <v>0</v>
      </c>
      <c r="MOR37" s="990">
        <f t="shared" si="143"/>
        <v>0</v>
      </c>
      <c r="MOS37" s="990">
        <f t="shared" si="143"/>
        <v>0</v>
      </c>
      <c r="MOT37" s="990">
        <f t="shared" si="143"/>
        <v>0</v>
      </c>
      <c r="MOU37" s="990">
        <f t="shared" si="143"/>
        <v>0</v>
      </c>
      <c r="MOV37" s="990">
        <f t="shared" si="143"/>
        <v>0</v>
      </c>
      <c r="MOW37" s="990">
        <f t="shared" si="143"/>
        <v>0</v>
      </c>
      <c r="MOX37" s="990">
        <f t="shared" si="143"/>
        <v>0</v>
      </c>
      <c r="MOY37" s="990">
        <f t="shared" si="143"/>
        <v>0</v>
      </c>
      <c r="MOZ37" s="990">
        <f t="shared" si="143"/>
        <v>0</v>
      </c>
      <c r="MPA37" s="990">
        <f t="shared" si="143"/>
        <v>0</v>
      </c>
      <c r="MPB37" s="990">
        <f t="shared" si="143"/>
        <v>0</v>
      </c>
      <c r="MPC37" s="990">
        <f t="shared" si="143"/>
        <v>0</v>
      </c>
      <c r="MPD37" s="990">
        <f t="shared" si="143"/>
        <v>0</v>
      </c>
      <c r="MPE37" s="990">
        <f t="shared" si="143"/>
        <v>0</v>
      </c>
      <c r="MPF37" s="990">
        <f t="shared" si="143"/>
        <v>0</v>
      </c>
      <c r="MPG37" s="990">
        <f t="shared" si="143"/>
        <v>0</v>
      </c>
      <c r="MPH37" s="990">
        <f t="shared" si="143"/>
        <v>0</v>
      </c>
      <c r="MPI37" s="990">
        <f t="shared" si="143"/>
        <v>0</v>
      </c>
      <c r="MPJ37" s="990">
        <f t="shared" si="143"/>
        <v>0</v>
      </c>
      <c r="MPK37" s="990">
        <f t="shared" si="143"/>
        <v>0</v>
      </c>
      <c r="MPL37" s="990">
        <f t="shared" si="143"/>
        <v>0</v>
      </c>
      <c r="MPM37" s="990">
        <f t="shared" si="143"/>
        <v>0</v>
      </c>
      <c r="MPN37" s="990">
        <f t="shared" si="143"/>
        <v>0</v>
      </c>
      <c r="MPO37" s="990">
        <f t="shared" ref="MPO37:MRZ37" si="144">SUM(MPO16:MPO32)-MPO33</f>
        <v>0</v>
      </c>
      <c r="MPP37" s="990">
        <f t="shared" si="144"/>
        <v>0</v>
      </c>
      <c r="MPQ37" s="990">
        <f t="shared" si="144"/>
        <v>0</v>
      </c>
      <c r="MPR37" s="990">
        <f t="shared" si="144"/>
        <v>0</v>
      </c>
      <c r="MPS37" s="990">
        <f t="shared" si="144"/>
        <v>0</v>
      </c>
      <c r="MPT37" s="990">
        <f t="shared" si="144"/>
        <v>0</v>
      </c>
      <c r="MPU37" s="990">
        <f t="shared" si="144"/>
        <v>0</v>
      </c>
      <c r="MPV37" s="990">
        <f t="shared" si="144"/>
        <v>0</v>
      </c>
      <c r="MPW37" s="990">
        <f t="shared" si="144"/>
        <v>0</v>
      </c>
      <c r="MPX37" s="990">
        <f t="shared" si="144"/>
        <v>0</v>
      </c>
      <c r="MPY37" s="990">
        <f t="shared" si="144"/>
        <v>0</v>
      </c>
      <c r="MPZ37" s="990">
        <f t="shared" si="144"/>
        <v>0</v>
      </c>
      <c r="MQA37" s="990">
        <f t="shared" si="144"/>
        <v>0</v>
      </c>
      <c r="MQB37" s="990">
        <f t="shared" si="144"/>
        <v>0</v>
      </c>
      <c r="MQC37" s="990">
        <f t="shared" si="144"/>
        <v>0</v>
      </c>
      <c r="MQD37" s="990">
        <f t="shared" si="144"/>
        <v>0</v>
      </c>
      <c r="MQE37" s="990">
        <f t="shared" si="144"/>
        <v>0</v>
      </c>
      <c r="MQF37" s="990">
        <f t="shared" si="144"/>
        <v>0</v>
      </c>
      <c r="MQG37" s="990">
        <f t="shared" si="144"/>
        <v>0</v>
      </c>
      <c r="MQH37" s="990">
        <f t="shared" si="144"/>
        <v>0</v>
      </c>
      <c r="MQI37" s="990">
        <f t="shared" si="144"/>
        <v>0</v>
      </c>
      <c r="MQJ37" s="990">
        <f t="shared" si="144"/>
        <v>0</v>
      </c>
      <c r="MQK37" s="990">
        <f t="shared" si="144"/>
        <v>0</v>
      </c>
      <c r="MQL37" s="990">
        <f t="shared" si="144"/>
        <v>0</v>
      </c>
      <c r="MQM37" s="990">
        <f t="shared" si="144"/>
        <v>0</v>
      </c>
      <c r="MQN37" s="990">
        <f t="shared" si="144"/>
        <v>0</v>
      </c>
      <c r="MQO37" s="990">
        <f t="shared" si="144"/>
        <v>0</v>
      </c>
      <c r="MQP37" s="990">
        <f t="shared" si="144"/>
        <v>0</v>
      </c>
      <c r="MQQ37" s="990">
        <f t="shared" si="144"/>
        <v>0</v>
      </c>
      <c r="MQR37" s="990">
        <f t="shared" si="144"/>
        <v>0</v>
      </c>
      <c r="MQS37" s="990">
        <f t="shared" si="144"/>
        <v>0</v>
      </c>
      <c r="MQT37" s="990">
        <f t="shared" si="144"/>
        <v>0</v>
      </c>
      <c r="MQU37" s="990">
        <f t="shared" si="144"/>
        <v>0</v>
      </c>
      <c r="MQV37" s="990">
        <f t="shared" si="144"/>
        <v>0</v>
      </c>
      <c r="MQW37" s="990">
        <f t="shared" si="144"/>
        <v>0</v>
      </c>
      <c r="MQX37" s="990">
        <f t="shared" si="144"/>
        <v>0</v>
      </c>
      <c r="MQY37" s="990">
        <f t="shared" si="144"/>
        <v>0</v>
      </c>
      <c r="MQZ37" s="990">
        <f t="shared" si="144"/>
        <v>0</v>
      </c>
      <c r="MRA37" s="990">
        <f t="shared" si="144"/>
        <v>0</v>
      </c>
      <c r="MRB37" s="990">
        <f t="shared" si="144"/>
        <v>0</v>
      </c>
      <c r="MRC37" s="990">
        <f t="shared" si="144"/>
        <v>0</v>
      </c>
      <c r="MRD37" s="990">
        <f t="shared" si="144"/>
        <v>0</v>
      </c>
      <c r="MRE37" s="990">
        <f t="shared" si="144"/>
        <v>0</v>
      </c>
      <c r="MRF37" s="990">
        <f t="shared" si="144"/>
        <v>0</v>
      </c>
      <c r="MRG37" s="990">
        <f t="shared" si="144"/>
        <v>0</v>
      </c>
      <c r="MRH37" s="990">
        <f t="shared" si="144"/>
        <v>0</v>
      </c>
      <c r="MRI37" s="990">
        <f t="shared" si="144"/>
        <v>0</v>
      </c>
      <c r="MRJ37" s="990">
        <f t="shared" si="144"/>
        <v>0</v>
      </c>
      <c r="MRK37" s="990">
        <f t="shared" si="144"/>
        <v>0</v>
      </c>
      <c r="MRL37" s="990">
        <f t="shared" si="144"/>
        <v>0</v>
      </c>
      <c r="MRM37" s="990">
        <f t="shared" si="144"/>
        <v>0</v>
      </c>
      <c r="MRN37" s="990">
        <f t="shared" si="144"/>
        <v>0</v>
      </c>
      <c r="MRO37" s="990">
        <f t="shared" si="144"/>
        <v>0</v>
      </c>
      <c r="MRP37" s="990">
        <f t="shared" si="144"/>
        <v>0</v>
      </c>
      <c r="MRQ37" s="990">
        <f t="shared" si="144"/>
        <v>0</v>
      </c>
      <c r="MRR37" s="990">
        <f t="shared" si="144"/>
        <v>0</v>
      </c>
      <c r="MRS37" s="990">
        <f t="shared" si="144"/>
        <v>0</v>
      </c>
      <c r="MRT37" s="990">
        <f t="shared" si="144"/>
        <v>0</v>
      </c>
      <c r="MRU37" s="990">
        <f t="shared" si="144"/>
        <v>0</v>
      </c>
      <c r="MRV37" s="990">
        <f t="shared" si="144"/>
        <v>0</v>
      </c>
      <c r="MRW37" s="990">
        <f t="shared" si="144"/>
        <v>0</v>
      </c>
      <c r="MRX37" s="990">
        <f t="shared" si="144"/>
        <v>0</v>
      </c>
      <c r="MRY37" s="990">
        <f t="shared" si="144"/>
        <v>0</v>
      </c>
      <c r="MRZ37" s="990">
        <f t="shared" si="144"/>
        <v>0</v>
      </c>
      <c r="MSA37" s="990">
        <f t="shared" ref="MSA37:MUL37" si="145">SUM(MSA16:MSA32)-MSA33</f>
        <v>0</v>
      </c>
      <c r="MSB37" s="990">
        <f t="shared" si="145"/>
        <v>0</v>
      </c>
      <c r="MSC37" s="990">
        <f t="shared" si="145"/>
        <v>0</v>
      </c>
      <c r="MSD37" s="990">
        <f t="shared" si="145"/>
        <v>0</v>
      </c>
      <c r="MSE37" s="990">
        <f t="shared" si="145"/>
        <v>0</v>
      </c>
      <c r="MSF37" s="990">
        <f t="shared" si="145"/>
        <v>0</v>
      </c>
      <c r="MSG37" s="990">
        <f t="shared" si="145"/>
        <v>0</v>
      </c>
      <c r="MSH37" s="990">
        <f t="shared" si="145"/>
        <v>0</v>
      </c>
      <c r="MSI37" s="990">
        <f t="shared" si="145"/>
        <v>0</v>
      </c>
      <c r="MSJ37" s="990">
        <f t="shared" si="145"/>
        <v>0</v>
      </c>
      <c r="MSK37" s="990">
        <f t="shared" si="145"/>
        <v>0</v>
      </c>
      <c r="MSL37" s="990">
        <f t="shared" si="145"/>
        <v>0</v>
      </c>
      <c r="MSM37" s="990">
        <f t="shared" si="145"/>
        <v>0</v>
      </c>
      <c r="MSN37" s="990">
        <f t="shared" si="145"/>
        <v>0</v>
      </c>
      <c r="MSO37" s="990">
        <f t="shared" si="145"/>
        <v>0</v>
      </c>
      <c r="MSP37" s="990">
        <f t="shared" si="145"/>
        <v>0</v>
      </c>
      <c r="MSQ37" s="990">
        <f t="shared" si="145"/>
        <v>0</v>
      </c>
      <c r="MSR37" s="990">
        <f t="shared" si="145"/>
        <v>0</v>
      </c>
      <c r="MSS37" s="990">
        <f t="shared" si="145"/>
        <v>0</v>
      </c>
      <c r="MST37" s="990">
        <f t="shared" si="145"/>
        <v>0</v>
      </c>
      <c r="MSU37" s="990">
        <f t="shared" si="145"/>
        <v>0</v>
      </c>
      <c r="MSV37" s="990">
        <f t="shared" si="145"/>
        <v>0</v>
      </c>
      <c r="MSW37" s="990">
        <f t="shared" si="145"/>
        <v>0</v>
      </c>
      <c r="MSX37" s="990">
        <f t="shared" si="145"/>
        <v>0</v>
      </c>
      <c r="MSY37" s="990">
        <f t="shared" si="145"/>
        <v>0</v>
      </c>
      <c r="MSZ37" s="990">
        <f t="shared" si="145"/>
        <v>0</v>
      </c>
      <c r="MTA37" s="990">
        <f t="shared" si="145"/>
        <v>0</v>
      </c>
      <c r="MTB37" s="990">
        <f t="shared" si="145"/>
        <v>0</v>
      </c>
      <c r="MTC37" s="990">
        <f t="shared" si="145"/>
        <v>0</v>
      </c>
      <c r="MTD37" s="990">
        <f t="shared" si="145"/>
        <v>0</v>
      </c>
      <c r="MTE37" s="990">
        <f t="shared" si="145"/>
        <v>0</v>
      </c>
      <c r="MTF37" s="990">
        <f t="shared" si="145"/>
        <v>0</v>
      </c>
      <c r="MTG37" s="990">
        <f t="shared" si="145"/>
        <v>0</v>
      </c>
      <c r="MTH37" s="990">
        <f t="shared" si="145"/>
        <v>0</v>
      </c>
      <c r="MTI37" s="990">
        <f t="shared" si="145"/>
        <v>0</v>
      </c>
      <c r="MTJ37" s="990">
        <f t="shared" si="145"/>
        <v>0</v>
      </c>
      <c r="MTK37" s="990">
        <f t="shared" si="145"/>
        <v>0</v>
      </c>
      <c r="MTL37" s="990">
        <f t="shared" si="145"/>
        <v>0</v>
      </c>
      <c r="MTM37" s="990">
        <f t="shared" si="145"/>
        <v>0</v>
      </c>
      <c r="MTN37" s="990">
        <f t="shared" si="145"/>
        <v>0</v>
      </c>
      <c r="MTO37" s="990">
        <f t="shared" si="145"/>
        <v>0</v>
      </c>
      <c r="MTP37" s="990">
        <f t="shared" si="145"/>
        <v>0</v>
      </c>
      <c r="MTQ37" s="990">
        <f t="shared" si="145"/>
        <v>0</v>
      </c>
      <c r="MTR37" s="990">
        <f t="shared" si="145"/>
        <v>0</v>
      </c>
      <c r="MTS37" s="990">
        <f t="shared" si="145"/>
        <v>0</v>
      </c>
      <c r="MTT37" s="990">
        <f t="shared" si="145"/>
        <v>0</v>
      </c>
      <c r="MTU37" s="990">
        <f t="shared" si="145"/>
        <v>0</v>
      </c>
      <c r="MTV37" s="990">
        <f t="shared" si="145"/>
        <v>0</v>
      </c>
      <c r="MTW37" s="990">
        <f t="shared" si="145"/>
        <v>0</v>
      </c>
      <c r="MTX37" s="990">
        <f t="shared" si="145"/>
        <v>0</v>
      </c>
      <c r="MTY37" s="990">
        <f t="shared" si="145"/>
        <v>0</v>
      </c>
      <c r="MTZ37" s="990">
        <f t="shared" si="145"/>
        <v>0</v>
      </c>
      <c r="MUA37" s="990">
        <f t="shared" si="145"/>
        <v>0</v>
      </c>
      <c r="MUB37" s="990">
        <f t="shared" si="145"/>
        <v>0</v>
      </c>
      <c r="MUC37" s="990">
        <f t="shared" si="145"/>
        <v>0</v>
      </c>
      <c r="MUD37" s="990">
        <f t="shared" si="145"/>
        <v>0</v>
      </c>
      <c r="MUE37" s="990">
        <f t="shared" si="145"/>
        <v>0</v>
      </c>
      <c r="MUF37" s="990">
        <f t="shared" si="145"/>
        <v>0</v>
      </c>
      <c r="MUG37" s="990">
        <f t="shared" si="145"/>
        <v>0</v>
      </c>
      <c r="MUH37" s="990">
        <f t="shared" si="145"/>
        <v>0</v>
      </c>
      <c r="MUI37" s="990">
        <f t="shared" si="145"/>
        <v>0</v>
      </c>
      <c r="MUJ37" s="990">
        <f t="shared" si="145"/>
        <v>0</v>
      </c>
      <c r="MUK37" s="990">
        <f t="shared" si="145"/>
        <v>0</v>
      </c>
      <c r="MUL37" s="990">
        <f t="shared" si="145"/>
        <v>0</v>
      </c>
      <c r="MUM37" s="990">
        <f t="shared" ref="MUM37:MWX37" si="146">SUM(MUM16:MUM32)-MUM33</f>
        <v>0</v>
      </c>
      <c r="MUN37" s="990">
        <f t="shared" si="146"/>
        <v>0</v>
      </c>
      <c r="MUO37" s="990">
        <f t="shared" si="146"/>
        <v>0</v>
      </c>
      <c r="MUP37" s="990">
        <f t="shared" si="146"/>
        <v>0</v>
      </c>
      <c r="MUQ37" s="990">
        <f t="shared" si="146"/>
        <v>0</v>
      </c>
      <c r="MUR37" s="990">
        <f t="shared" si="146"/>
        <v>0</v>
      </c>
      <c r="MUS37" s="990">
        <f t="shared" si="146"/>
        <v>0</v>
      </c>
      <c r="MUT37" s="990">
        <f t="shared" si="146"/>
        <v>0</v>
      </c>
      <c r="MUU37" s="990">
        <f t="shared" si="146"/>
        <v>0</v>
      </c>
      <c r="MUV37" s="990">
        <f t="shared" si="146"/>
        <v>0</v>
      </c>
      <c r="MUW37" s="990">
        <f t="shared" si="146"/>
        <v>0</v>
      </c>
      <c r="MUX37" s="990">
        <f t="shared" si="146"/>
        <v>0</v>
      </c>
      <c r="MUY37" s="990">
        <f t="shared" si="146"/>
        <v>0</v>
      </c>
      <c r="MUZ37" s="990">
        <f t="shared" si="146"/>
        <v>0</v>
      </c>
      <c r="MVA37" s="990">
        <f t="shared" si="146"/>
        <v>0</v>
      </c>
      <c r="MVB37" s="990">
        <f t="shared" si="146"/>
        <v>0</v>
      </c>
      <c r="MVC37" s="990">
        <f t="shared" si="146"/>
        <v>0</v>
      </c>
      <c r="MVD37" s="990">
        <f t="shared" si="146"/>
        <v>0</v>
      </c>
      <c r="MVE37" s="990">
        <f t="shared" si="146"/>
        <v>0</v>
      </c>
      <c r="MVF37" s="990">
        <f t="shared" si="146"/>
        <v>0</v>
      </c>
      <c r="MVG37" s="990">
        <f t="shared" si="146"/>
        <v>0</v>
      </c>
      <c r="MVH37" s="990">
        <f t="shared" si="146"/>
        <v>0</v>
      </c>
      <c r="MVI37" s="990">
        <f t="shared" si="146"/>
        <v>0</v>
      </c>
      <c r="MVJ37" s="990">
        <f t="shared" si="146"/>
        <v>0</v>
      </c>
      <c r="MVK37" s="990">
        <f t="shared" si="146"/>
        <v>0</v>
      </c>
      <c r="MVL37" s="990">
        <f t="shared" si="146"/>
        <v>0</v>
      </c>
      <c r="MVM37" s="990">
        <f t="shared" si="146"/>
        <v>0</v>
      </c>
      <c r="MVN37" s="990">
        <f t="shared" si="146"/>
        <v>0</v>
      </c>
      <c r="MVO37" s="990">
        <f t="shared" si="146"/>
        <v>0</v>
      </c>
      <c r="MVP37" s="990">
        <f t="shared" si="146"/>
        <v>0</v>
      </c>
      <c r="MVQ37" s="990">
        <f t="shared" si="146"/>
        <v>0</v>
      </c>
      <c r="MVR37" s="990">
        <f t="shared" si="146"/>
        <v>0</v>
      </c>
      <c r="MVS37" s="990">
        <f t="shared" si="146"/>
        <v>0</v>
      </c>
      <c r="MVT37" s="990">
        <f t="shared" si="146"/>
        <v>0</v>
      </c>
      <c r="MVU37" s="990">
        <f t="shared" si="146"/>
        <v>0</v>
      </c>
      <c r="MVV37" s="990">
        <f t="shared" si="146"/>
        <v>0</v>
      </c>
      <c r="MVW37" s="990">
        <f t="shared" si="146"/>
        <v>0</v>
      </c>
      <c r="MVX37" s="990">
        <f t="shared" si="146"/>
        <v>0</v>
      </c>
      <c r="MVY37" s="990">
        <f t="shared" si="146"/>
        <v>0</v>
      </c>
      <c r="MVZ37" s="990">
        <f t="shared" si="146"/>
        <v>0</v>
      </c>
      <c r="MWA37" s="990">
        <f t="shared" si="146"/>
        <v>0</v>
      </c>
      <c r="MWB37" s="990">
        <f t="shared" si="146"/>
        <v>0</v>
      </c>
      <c r="MWC37" s="990">
        <f t="shared" si="146"/>
        <v>0</v>
      </c>
      <c r="MWD37" s="990">
        <f t="shared" si="146"/>
        <v>0</v>
      </c>
      <c r="MWE37" s="990">
        <f t="shared" si="146"/>
        <v>0</v>
      </c>
      <c r="MWF37" s="990">
        <f t="shared" si="146"/>
        <v>0</v>
      </c>
      <c r="MWG37" s="990">
        <f t="shared" si="146"/>
        <v>0</v>
      </c>
      <c r="MWH37" s="990">
        <f t="shared" si="146"/>
        <v>0</v>
      </c>
      <c r="MWI37" s="990">
        <f t="shared" si="146"/>
        <v>0</v>
      </c>
      <c r="MWJ37" s="990">
        <f t="shared" si="146"/>
        <v>0</v>
      </c>
      <c r="MWK37" s="990">
        <f t="shared" si="146"/>
        <v>0</v>
      </c>
      <c r="MWL37" s="990">
        <f t="shared" si="146"/>
        <v>0</v>
      </c>
      <c r="MWM37" s="990">
        <f t="shared" si="146"/>
        <v>0</v>
      </c>
      <c r="MWN37" s="990">
        <f t="shared" si="146"/>
        <v>0</v>
      </c>
      <c r="MWO37" s="990">
        <f t="shared" si="146"/>
        <v>0</v>
      </c>
      <c r="MWP37" s="990">
        <f t="shared" si="146"/>
        <v>0</v>
      </c>
      <c r="MWQ37" s="990">
        <f t="shared" si="146"/>
        <v>0</v>
      </c>
      <c r="MWR37" s="990">
        <f t="shared" si="146"/>
        <v>0</v>
      </c>
      <c r="MWS37" s="990">
        <f t="shared" si="146"/>
        <v>0</v>
      </c>
      <c r="MWT37" s="990">
        <f t="shared" si="146"/>
        <v>0</v>
      </c>
      <c r="MWU37" s="990">
        <f t="shared" si="146"/>
        <v>0</v>
      </c>
      <c r="MWV37" s="990">
        <f t="shared" si="146"/>
        <v>0</v>
      </c>
      <c r="MWW37" s="990">
        <f t="shared" si="146"/>
        <v>0</v>
      </c>
      <c r="MWX37" s="990">
        <f t="shared" si="146"/>
        <v>0</v>
      </c>
      <c r="MWY37" s="990">
        <f t="shared" ref="MWY37:MZJ37" si="147">SUM(MWY16:MWY32)-MWY33</f>
        <v>0</v>
      </c>
      <c r="MWZ37" s="990">
        <f t="shared" si="147"/>
        <v>0</v>
      </c>
      <c r="MXA37" s="990">
        <f t="shared" si="147"/>
        <v>0</v>
      </c>
      <c r="MXB37" s="990">
        <f t="shared" si="147"/>
        <v>0</v>
      </c>
      <c r="MXC37" s="990">
        <f t="shared" si="147"/>
        <v>0</v>
      </c>
      <c r="MXD37" s="990">
        <f t="shared" si="147"/>
        <v>0</v>
      </c>
      <c r="MXE37" s="990">
        <f t="shared" si="147"/>
        <v>0</v>
      </c>
      <c r="MXF37" s="990">
        <f t="shared" si="147"/>
        <v>0</v>
      </c>
      <c r="MXG37" s="990">
        <f t="shared" si="147"/>
        <v>0</v>
      </c>
      <c r="MXH37" s="990">
        <f t="shared" si="147"/>
        <v>0</v>
      </c>
      <c r="MXI37" s="990">
        <f t="shared" si="147"/>
        <v>0</v>
      </c>
      <c r="MXJ37" s="990">
        <f t="shared" si="147"/>
        <v>0</v>
      </c>
      <c r="MXK37" s="990">
        <f t="shared" si="147"/>
        <v>0</v>
      </c>
      <c r="MXL37" s="990">
        <f t="shared" si="147"/>
        <v>0</v>
      </c>
      <c r="MXM37" s="990">
        <f t="shared" si="147"/>
        <v>0</v>
      </c>
      <c r="MXN37" s="990">
        <f t="shared" si="147"/>
        <v>0</v>
      </c>
      <c r="MXO37" s="990">
        <f t="shared" si="147"/>
        <v>0</v>
      </c>
      <c r="MXP37" s="990">
        <f t="shared" si="147"/>
        <v>0</v>
      </c>
      <c r="MXQ37" s="990">
        <f t="shared" si="147"/>
        <v>0</v>
      </c>
      <c r="MXR37" s="990">
        <f t="shared" si="147"/>
        <v>0</v>
      </c>
      <c r="MXS37" s="990">
        <f t="shared" si="147"/>
        <v>0</v>
      </c>
      <c r="MXT37" s="990">
        <f t="shared" si="147"/>
        <v>0</v>
      </c>
      <c r="MXU37" s="990">
        <f t="shared" si="147"/>
        <v>0</v>
      </c>
      <c r="MXV37" s="990">
        <f t="shared" si="147"/>
        <v>0</v>
      </c>
      <c r="MXW37" s="990">
        <f t="shared" si="147"/>
        <v>0</v>
      </c>
      <c r="MXX37" s="990">
        <f t="shared" si="147"/>
        <v>0</v>
      </c>
      <c r="MXY37" s="990">
        <f t="shared" si="147"/>
        <v>0</v>
      </c>
      <c r="MXZ37" s="990">
        <f t="shared" si="147"/>
        <v>0</v>
      </c>
      <c r="MYA37" s="990">
        <f t="shared" si="147"/>
        <v>0</v>
      </c>
      <c r="MYB37" s="990">
        <f t="shared" si="147"/>
        <v>0</v>
      </c>
      <c r="MYC37" s="990">
        <f t="shared" si="147"/>
        <v>0</v>
      </c>
      <c r="MYD37" s="990">
        <f t="shared" si="147"/>
        <v>0</v>
      </c>
      <c r="MYE37" s="990">
        <f t="shared" si="147"/>
        <v>0</v>
      </c>
      <c r="MYF37" s="990">
        <f t="shared" si="147"/>
        <v>0</v>
      </c>
      <c r="MYG37" s="990">
        <f t="shared" si="147"/>
        <v>0</v>
      </c>
      <c r="MYH37" s="990">
        <f t="shared" si="147"/>
        <v>0</v>
      </c>
      <c r="MYI37" s="990">
        <f t="shared" si="147"/>
        <v>0</v>
      </c>
      <c r="MYJ37" s="990">
        <f t="shared" si="147"/>
        <v>0</v>
      </c>
      <c r="MYK37" s="990">
        <f t="shared" si="147"/>
        <v>0</v>
      </c>
      <c r="MYL37" s="990">
        <f t="shared" si="147"/>
        <v>0</v>
      </c>
      <c r="MYM37" s="990">
        <f t="shared" si="147"/>
        <v>0</v>
      </c>
      <c r="MYN37" s="990">
        <f t="shared" si="147"/>
        <v>0</v>
      </c>
      <c r="MYO37" s="990">
        <f t="shared" si="147"/>
        <v>0</v>
      </c>
      <c r="MYP37" s="990">
        <f t="shared" si="147"/>
        <v>0</v>
      </c>
      <c r="MYQ37" s="990">
        <f t="shared" si="147"/>
        <v>0</v>
      </c>
      <c r="MYR37" s="990">
        <f t="shared" si="147"/>
        <v>0</v>
      </c>
      <c r="MYS37" s="990">
        <f t="shared" si="147"/>
        <v>0</v>
      </c>
      <c r="MYT37" s="990">
        <f t="shared" si="147"/>
        <v>0</v>
      </c>
      <c r="MYU37" s="990">
        <f t="shared" si="147"/>
        <v>0</v>
      </c>
      <c r="MYV37" s="990">
        <f t="shared" si="147"/>
        <v>0</v>
      </c>
      <c r="MYW37" s="990">
        <f t="shared" si="147"/>
        <v>0</v>
      </c>
      <c r="MYX37" s="990">
        <f t="shared" si="147"/>
        <v>0</v>
      </c>
      <c r="MYY37" s="990">
        <f t="shared" si="147"/>
        <v>0</v>
      </c>
      <c r="MYZ37" s="990">
        <f t="shared" si="147"/>
        <v>0</v>
      </c>
      <c r="MZA37" s="990">
        <f t="shared" si="147"/>
        <v>0</v>
      </c>
      <c r="MZB37" s="990">
        <f t="shared" si="147"/>
        <v>0</v>
      </c>
      <c r="MZC37" s="990">
        <f t="shared" si="147"/>
        <v>0</v>
      </c>
      <c r="MZD37" s="990">
        <f t="shared" si="147"/>
        <v>0</v>
      </c>
      <c r="MZE37" s="990">
        <f t="shared" si="147"/>
        <v>0</v>
      </c>
      <c r="MZF37" s="990">
        <f t="shared" si="147"/>
        <v>0</v>
      </c>
      <c r="MZG37" s="990">
        <f t="shared" si="147"/>
        <v>0</v>
      </c>
      <c r="MZH37" s="990">
        <f t="shared" si="147"/>
        <v>0</v>
      </c>
      <c r="MZI37" s="990">
        <f t="shared" si="147"/>
        <v>0</v>
      </c>
      <c r="MZJ37" s="990">
        <f t="shared" si="147"/>
        <v>0</v>
      </c>
      <c r="MZK37" s="990">
        <f t="shared" ref="MZK37:NBV37" si="148">SUM(MZK16:MZK32)-MZK33</f>
        <v>0</v>
      </c>
      <c r="MZL37" s="990">
        <f t="shared" si="148"/>
        <v>0</v>
      </c>
      <c r="MZM37" s="990">
        <f t="shared" si="148"/>
        <v>0</v>
      </c>
      <c r="MZN37" s="990">
        <f t="shared" si="148"/>
        <v>0</v>
      </c>
      <c r="MZO37" s="990">
        <f t="shared" si="148"/>
        <v>0</v>
      </c>
      <c r="MZP37" s="990">
        <f t="shared" si="148"/>
        <v>0</v>
      </c>
      <c r="MZQ37" s="990">
        <f t="shared" si="148"/>
        <v>0</v>
      </c>
      <c r="MZR37" s="990">
        <f t="shared" si="148"/>
        <v>0</v>
      </c>
      <c r="MZS37" s="990">
        <f t="shared" si="148"/>
        <v>0</v>
      </c>
      <c r="MZT37" s="990">
        <f t="shared" si="148"/>
        <v>0</v>
      </c>
      <c r="MZU37" s="990">
        <f t="shared" si="148"/>
        <v>0</v>
      </c>
      <c r="MZV37" s="990">
        <f t="shared" si="148"/>
        <v>0</v>
      </c>
      <c r="MZW37" s="990">
        <f t="shared" si="148"/>
        <v>0</v>
      </c>
      <c r="MZX37" s="990">
        <f t="shared" si="148"/>
        <v>0</v>
      </c>
      <c r="MZY37" s="990">
        <f t="shared" si="148"/>
        <v>0</v>
      </c>
      <c r="MZZ37" s="990">
        <f t="shared" si="148"/>
        <v>0</v>
      </c>
      <c r="NAA37" s="990">
        <f t="shared" si="148"/>
        <v>0</v>
      </c>
      <c r="NAB37" s="990">
        <f t="shared" si="148"/>
        <v>0</v>
      </c>
      <c r="NAC37" s="990">
        <f t="shared" si="148"/>
        <v>0</v>
      </c>
      <c r="NAD37" s="990">
        <f t="shared" si="148"/>
        <v>0</v>
      </c>
      <c r="NAE37" s="990">
        <f t="shared" si="148"/>
        <v>0</v>
      </c>
      <c r="NAF37" s="990">
        <f t="shared" si="148"/>
        <v>0</v>
      </c>
      <c r="NAG37" s="990">
        <f t="shared" si="148"/>
        <v>0</v>
      </c>
      <c r="NAH37" s="990">
        <f t="shared" si="148"/>
        <v>0</v>
      </c>
      <c r="NAI37" s="990">
        <f t="shared" si="148"/>
        <v>0</v>
      </c>
      <c r="NAJ37" s="990">
        <f t="shared" si="148"/>
        <v>0</v>
      </c>
      <c r="NAK37" s="990">
        <f t="shared" si="148"/>
        <v>0</v>
      </c>
      <c r="NAL37" s="990">
        <f t="shared" si="148"/>
        <v>0</v>
      </c>
      <c r="NAM37" s="990">
        <f t="shared" si="148"/>
        <v>0</v>
      </c>
      <c r="NAN37" s="990">
        <f t="shared" si="148"/>
        <v>0</v>
      </c>
      <c r="NAO37" s="990">
        <f t="shared" si="148"/>
        <v>0</v>
      </c>
      <c r="NAP37" s="990">
        <f t="shared" si="148"/>
        <v>0</v>
      </c>
      <c r="NAQ37" s="990">
        <f t="shared" si="148"/>
        <v>0</v>
      </c>
      <c r="NAR37" s="990">
        <f t="shared" si="148"/>
        <v>0</v>
      </c>
      <c r="NAS37" s="990">
        <f t="shared" si="148"/>
        <v>0</v>
      </c>
      <c r="NAT37" s="990">
        <f t="shared" si="148"/>
        <v>0</v>
      </c>
      <c r="NAU37" s="990">
        <f t="shared" si="148"/>
        <v>0</v>
      </c>
      <c r="NAV37" s="990">
        <f t="shared" si="148"/>
        <v>0</v>
      </c>
      <c r="NAW37" s="990">
        <f t="shared" si="148"/>
        <v>0</v>
      </c>
      <c r="NAX37" s="990">
        <f t="shared" si="148"/>
        <v>0</v>
      </c>
      <c r="NAY37" s="990">
        <f t="shared" si="148"/>
        <v>0</v>
      </c>
      <c r="NAZ37" s="990">
        <f t="shared" si="148"/>
        <v>0</v>
      </c>
      <c r="NBA37" s="990">
        <f t="shared" si="148"/>
        <v>0</v>
      </c>
      <c r="NBB37" s="990">
        <f t="shared" si="148"/>
        <v>0</v>
      </c>
      <c r="NBC37" s="990">
        <f t="shared" si="148"/>
        <v>0</v>
      </c>
      <c r="NBD37" s="990">
        <f t="shared" si="148"/>
        <v>0</v>
      </c>
      <c r="NBE37" s="990">
        <f t="shared" si="148"/>
        <v>0</v>
      </c>
      <c r="NBF37" s="990">
        <f t="shared" si="148"/>
        <v>0</v>
      </c>
      <c r="NBG37" s="990">
        <f t="shared" si="148"/>
        <v>0</v>
      </c>
      <c r="NBH37" s="990">
        <f t="shared" si="148"/>
        <v>0</v>
      </c>
      <c r="NBI37" s="990">
        <f t="shared" si="148"/>
        <v>0</v>
      </c>
      <c r="NBJ37" s="990">
        <f t="shared" si="148"/>
        <v>0</v>
      </c>
      <c r="NBK37" s="990">
        <f t="shared" si="148"/>
        <v>0</v>
      </c>
      <c r="NBL37" s="990">
        <f t="shared" si="148"/>
        <v>0</v>
      </c>
      <c r="NBM37" s="990">
        <f t="shared" si="148"/>
        <v>0</v>
      </c>
      <c r="NBN37" s="990">
        <f t="shared" si="148"/>
        <v>0</v>
      </c>
      <c r="NBO37" s="990">
        <f t="shared" si="148"/>
        <v>0</v>
      </c>
      <c r="NBP37" s="990">
        <f t="shared" si="148"/>
        <v>0</v>
      </c>
      <c r="NBQ37" s="990">
        <f t="shared" si="148"/>
        <v>0</v>
      </c>
      <c r="NBR37" s="990">
        <f t="shared" si="148"/>
        <v>0</v>
      </c>
      <c r="NBS37" s="990">
        <f t="shared" si="148"/>
        <v>0</v>
      </c>
      <c r="NBT37" s="990">
        <f t="shared" si="148"/>
        <v>0</v>
      </c>
      <c r="NBU37" s="990">
        <f t="shared" si="148"/>
        <v>0</v>
      </c>
      <c r="NBV37" s="990">
        <f t="shared" si="148"/>
        <v>0</v>
      </c>
      <c r="NBW37" s="990">
        <f t="shared" ref="NBW37:NEH37" si="149">SUM(NBW16:NBW32)-NBW33</f>
        <v>0</v>
      </c>
      <c r="NBX37" s="990">
        <f t="shared" si="149"/>
        <v>0</v>
      </c>
      <c r="NBY37" s="990">
        <f t="shared" si="149"/>
        <v>0</v>
      </c>
      <c r="NBZ37" s="990">
        <f t="shared" si="149"/>
        <v>0</v>
      </c>
      <c r="NCA37" s="990">
        <f t="shared" si="149"/>
        <v>0</v>
      </c>
      <c r="NCB37" s="990">
        <f t="shared" si="149"/>
        <v>0</v>
      </c>
      <c r="NCC37" s="990">
        <f t="shared" si="149"/>
        <v>0</v>
      </c>
      <c r="NCD37" s="990">
        <f t="shared" si="149"/>
        <v>0</v>
      </c>
      <c r="NCE37" s="990">
        <f t="shared" si="149"/>
        <v>0</v>
      </c>
      <c r="NCF37" s="990">
        <f t="shared" si="149"/>
        <v>0</v>
      </c>
      <c r="NCG37" s="990">
        <f t="shared" si="149"/>
        <v>0</v>
      </c>
      <c r="NCH37" s="990">
        <f t="shared" si="149"/>
        <v>0</v>
      </c>
      <c r="NCI37" s="990">
        <f t="shared" si="149"/>
        <v>0</v>
      </c>
      <c r="NCJ37" s="990">
        <f t="shared" si="149"/>
        <v>0</v>
      </c>
      <c r="NCK37" s="990">
        <f t="shared" si="149"/>
        <v>0</v>
      </c>
      <c r="NCL37" s="990">
        <f t="shared" si="149"/>
        <v>0</v>
      </c>
      <c r="NCM37" s="990">
        <f t="shared" si="149"/>
        <v>0</v>
      </c>
      <c r="NCN37" s="990">
        <f t="shared" si="149"/>
        <v>0</v>
      </c>
      <c r="NCO37" s="990">
        <f t="shared" si="149"/>
        <v>0</v>
      </c>
      <c r="NCP37" s="990">
        <f t="shared" si="149"/>
        <v>0</v>
      </c>
      <c r="NCQ37" s="990">
        <f t="shared" si="149"/>
        <v>0</v>
      </c>
      <c r="NCR37" s="990">
        <f t="shared" si="149"/>
        <v>0</v>
      </c>
      <c r="NCS37" s="990">
        <f t="shared" si="149"/>
        <v>0</v>
      </c>
      <c r="NCT37" s="990">
        <f t="shared" si="149"/>
        <v>0</v>
      </c>
      <c r="NCU37" s="990">
        <f t="shared" si="149"/>
        <v>0</v>
      </c>
      <c r="NCV37" s="990">
        <f t="shared" si="149"/>
        <v>0</v>
      </c>
      <c r="NCW37" s="990">
        <f t="shared" si="149"/>
        <v>0</v>
      </c>
      <c r="NCX37" s="990">
        <f t="shared" si="149"/>
        <v>0</v>
      </c>
      <c r="NCY37" s="990">
        <f t="shared" si="149"/>
        <v>0</v>
      </c>
      <c r="NCZ37" s="990">
        <f t="shared" si="149"/>
        <v>0</v>
      </c>
      <c r="NDA37" s="990">
        <f t="shared" si="149"/>
        <v>0</v>
      </c>
      <c r="NDB37" s="990">
        <f t="shared" si="149"/>
        <v>0</v>
      </c>
      <c r="NDC37" s="990">
        <f t="shared" si="149"/>
        <v>0</v>
      </c>
      <c r="NDD37" s="990">
        <f t="shared" si="149"/>
        <v>0</v>
      </c>
      <c r="NDE37" s="990">
        <f t="shared" si="149"/>
        <v>0</v>
      </c>
      <c r="NDF37" s="990">
        <f t="shared" si="149"/>
        <v>0</v>
      </c>
      <c r="NDG37" s="990">
        <f t="shared" si="149"/>
        <v>0</v>
      </c>
      <c r="NDH37" s="990">
        <f t="shared" si="149"/>
        <v>0</v>
      </c>
      <c r="NDI37" s="990">
        <f t="shared" si="149"/>
        <v>0</v>
      </c>
      <c r="NDJ37" s="990">
        <f t="shared" si="149"/>
        <v>0</v>
      </c>
      <c r="NDK37" s="990">
        <f t="shared" si="149"/>
        <v>0</v>
      </c>
      <c r="NDL37" s="990">
        <f t="shared" si="149"/>
        <v>0</v>
      </c>
      <c r="NDM37" s="990">
        <f t="shared" si="149"/>
        <v>0</v>
      </c>
      <c r="NDN37" s="990">
        <f t="shared" si="149"/>
        <v>0</v>
      </c>
      <c r="NDO37" s="990">
        <f t="shared" si="149"/>
        <v>0</v>
      </c>
      <c r="NDP37" s="990">
        <f t="shared" si="149"/>
        <v>0</v>
      </c>
      <c r="NDQ37" s="990">
        <f t="shared" si="149"/>
        <v>0</v>
      </c>
      <c r="NDR37" s="990">
        <f t="shared" si="149"/>
        <v>0</v>
      </c>
      <c r="NDS37" s="990">
        <f t="shared" si="149"/>
        <v>0</v>
      </c>
      <c r="NDT37" s="990">
        <f t="shared" si="149"/>
        <v>0</v>
      </c>
      <c r="NDU37" s="990">
        <f t="shared" si="149"/>
        <v>0</v>
      </c>
      <c r="NDV37" s="990">
        <f t="shared" si="149"/>
        <v>0</v>
      </c>
      <c r="NDW37" s="990">
        <f t="shared" si="149"/>
        <v>0</v>
      </c>
      <c r="NDX37" s="990">
        <f t="shared" si="149"/>
        <v>0</v>
      </c>
      <c r="NDY37" s="990">
        <f t="shared" si="149"/>
        <v>0</v>
      </c>
      <c r="NDZ37" s="990">
        <f t="shared" si="149"/>
        <v>0</v>
      </c>
      <c r="NEA37" s="990">
        <f t="shared" si="149"/>
        <v>0</v>
      </c>
      <c r="NEB37" s="990">
        <f t="shared" si="149"/>
        <v>0</v>
      </c>
      <c r="NEC37" s="990">
        <f t="shared" si="149"/>
        <v>0</v>
      </c>
      <c r="NED37" s="990">
        <f t="shared" si="149"/>
        <v>0</v>
      </c>
      <c r="NEE37" s="990">
        <f t="shared" si="149"/>
        <v>0</v>
      </c>
      <c r="NEF37" s="990">
        <f t="shared" si="149"/>
        <v>0</v>
      </c>
      <c r="NEG37" s="990">
        <f t="shared" si="149"/>
        <v>0</v>
      </c>
      <c r="NEH37" s="990">
        <f t="shared" si="149"/>
        <v>0</v>
      </c>
      <c r="NEI37" s="990">
        <f t="shared" ref="NEI37:NGT37" si="150">SUM(NEI16:NEI32)-NEI33</f>
        <v>0</v>
      </c>
      <c r="NEJ37" s="990">
        <f t="shared" si="150"/>
        <v>0</v>
      </c>
      <c r="NEK37" s="990">
        <f t="shared" si="150"/>
        <v>0</v>
      </c>
      <c r="NEL37" s="990">
        <f t="shared" si="150"/>
        <v>0</v>
      </c>
      <c r="NEM37" s="990">
        <f t="shared" si="150"/>
        <v>0</v>
      </c>
      <c r="NEN37" s="990">
        <f t="shared" si="150"/>
        <v>0</v>
      </c>
      <c r="NEO37" s="990">
        <f t="shared" si="150"/>
        <v>0</v>
      </c>
      <c r="NEP37" s="990">
        <f t="shared" si="150"/>
        <v>0</v>
      </c>
      <c r="NEQ37" s="990">
        <f t="shared" si="150"/>
        <v>0</v>
      </c>
      <c r="NER37" s="990">
        <f t="shared" si="150"/>
        <v>0</v>
      </c>
      <c r="NES37" s="990">
        <f t="shared" si="150"/>
        <v>0</v>
      </c>
      <c r="NET37" s="990">
        <f t="shared" si="150"/>
        <v>0</v>
      </c>
      <c r="NEU37" s="990">
        <f t="shared" si="150"/>
        <v>0</v>
      </c>
      <c r="NEV37" s="990">
        <f t="shared" si="150"/>
        <v>0</v>
      </c>
      <c r="NEW37" s="990">
        <f t="shared" si="150"/>
        <v>0</v>
      </c>
      <c r="NEX37" s="990">
        <f t="shared" si="150"/>
        <v>0</v>
      </c>
      <c r="NEY37" s="990">
        <f t="shared" si="150"/>
        <v>0</v>
      </c>
      <c r="NEZ37" s="990">
        <f t="shared" si="150"/>
        <v>0</v>
      </c>
      <c r="NFA37" s="990">
        <f t="shared" si="150"/>
        <v>0</v>
      </c>
      <c r="NFB37" s="990">
        <f t="shared" si="150"/>
        <v>0</v>
      </c>
      <c r="NFC37" s="990">
        <f t="shared" si="150"/>
        <v>0</v>
      </c>
      <c r="NFD37" s="990">
        <f t="shared" si="150"/>
        <v>0</v>
      </c>
      <c r="NFE37" s="990">
        <f t="shared" si="150"/>
        <v>0</v>
      </c>
      <c r="NFF37" s="990">
        <f t="shared" si="150"/>
        <v>0</v>
      </c>
      <c r="NFG37" s="990">
        <f t="shared" si="150"/>
        <v>0</v>
      </c>
      <c r="NFH37" s="990">
        <f t="shared" si="150"/>
        <v>0</v>
      </c>
      <c r="NFI37" s="990">
        <f t="shared" si="150"/>
        <v>0</v>
      </c>
      <c r="NFJ37" s="990">
        <f t="shared" si="150"/>
        <v>0</v>
      </c>
      <c r="NFK37" s="990">
        <f t="shared" si="150"/>
        <v>0</v>
      </c>
      <c r="NFL37" s="990">
        <f t="shared" si="150"/>
        <v>0</v>
      </c>
      <c r="NFM37" s="990">
        <f t="shared" si="150"/>
        <v>0</v>
      </c>
      <c r="NFN37" s="990">
        <f t="shared" si="150"/>
        <v>0</v>
      </c>
      <c r="NFO37" s="990">
        <f t="shared" si="150"/>
        <v>0</v>
      </c>
      <c r="NFP37" s="990">
        <f t="shared" si="150"/>
        <v>0</v>
      </c>
      <c r="NFQ37" s="990">
        <f t="shared" si="150"/>
        <v>0</v>
      </c>
      <c r="NFR37" s="990">
        <f t="shared" si="150"/>
        <v>0</v>
      </c>
      <c r="NFS37" s="990">
        <f t="shared" si="150"/>
        <v>0</v>
      </c>
      <c r="NFT37" s="990">
        <f t="shared" si="150"/>
        <v>0</v>
      </c>
      <c r="NFU37" s="990">
        <f t="shared" si="150"/>
        <v>0</v>
      </c>
      <c r="NFV37" s="990">
        <f t="shared" si="150"/>
        <v>0</v>
      </c>
      <c r="NFW37" s="990">
        <f t="shared" si="150"/>
        <v>0</v>
      </c>
      <c r="NFX37" s="990">
        <f t="shared" si="150"/>
        <v>0</v>
      </c>
      <c r="NFY37" s="990">
        <f t="shared" si="150"/>
        <v>0</v>
      </c>
      <c r="NFZ37" s="990">
        <f t="shared" si="150"/>
        <v>0</v>
      </c>
      <c r="NGA37" s="990">
        <f t="shared" si="150"/>
        <v>0</v>
      </c>
      <c r="NGB37" s="990">
        <f t="shared" si="150"/>
        <v>0</v>
      </c>
      <c r="NGC37" s="990">
        <f t="shared" si="150"/>
        <v>0</v>
      </c>
      <c r="NGD37" s="990">
        <f t="shared" si="150"/>
        <v>0</v>
      </c>
      <c r="NGE37" s="990">
        <f t="shared" si="150"/>
        <v>0</v>
      </c>
      <c r="NGF37" s="990">
        <f t="shared" si="150"/>
        <v>0</v>
      </c>
      <c r="NGG37" s="990">
        <f t="shared" si="150"/>
        <v>0</v>
      </c>
      <c r="NGH37" s="990">
        <f t="shared" si="150"/>
        <v>0</v>
      </c>
      <c r="NGI37" s="990">
        <f t="shared" si="150"/>
        <v>0</v>
      </c>
      <c r="NGJ37" s="990">
        <f t="shared" si="150"/>
        <v>0</v>
      </c>
      <c r="NGK37" s="990">
        <f t="shared" si="150"/>
        <v>0</v>
      </c>
      <c r="NGL37" s="990">
        <f t="shared" si="150"/>
        <v>0</v>
      </c>
      <c r="NGM37" s="990">
        <f t="shared" si="150"/>
        <v>0</v>
      </c>
      <c r="NGN37" s="990">
        <f t="shared" si="150"/>
        <v>0</v>
      </c>
      <c r="NGO37" s="990">
        <f t="shared" si="150"/>
        <v>0</v>
      </c>
      <c r="NGP37" s="990">
        <f t="shared" si="150"/>
        <v>0</v>
      </c>
      <c r="NGQ37" s="990">
        <f t="shared" si="150"/>
        <v>0</v>
      </c>
      <c r="NGR37" s="990">
        <f t="shared" si="150"/>
        <v>0</v>
      </c>
      <c r="NGS37" s="990">
        <f t="shared" si="150"/>
        <v>0</v>
      </c>
      <c r="NGT37" s="990">
        <f t="shared" si="150"/>
        <v>0</v>
      </c>
      <c r="NGU37" s="990">
        <f t="shared" ref="NGU37:NJF37" si="151">SUM(NGU16:NGU32)-NGU33</f>
        <v>0</v>
      </c>
      <c r="NGV37" s="990">
        <f t="shared" si="151"/>
        <v>0</v>
      </c>
      <c r="NGW37" s="990">
        <f t="shared" si="151"/>
        <v>0</v>
      </c>
      <c r="NGX37" s="990">
        <f t="shared" si="151"/>
        <v>0</v>
      </c>
      <c r="NGY37" s="990">
        <f t="shared" si="151"/>
        <v>0</v>
      </c>
      <c r="NGZ37" s="990">
        <f t="shared" si="151"/>
        <v>0</v>
      </c>
      <c r="NHA37" s="990">
        <f t="shared" si="151"/>
        <v>0</v>
      </c>
      <c r="NHB37" s="990">
        <f t="shared" si="151"/>
        <v>0</v>
      </c>
      <c r="NHC37" s="990">
        <f t="shared" si="151"/>
        <v>0</v>
      </c>
      <c r="NHD37" s="990">
        <f t="shared" si="151"/>
        <v>0</v>
      </c>
      <c r="NHE37" s="990">
        <f t="shared" si="151"/>
        <v>0</v>
      </c>
      <c r="NHF37" s="990">
        <f t="shared" si="151"/>
        <v>0</v>
      </c>
      <c r="NHG37" s="990">
        <f t="shared" si="151"/>
        <v>0</v>
      </c>
      <c r="NHH37" s="990">
        <f t="shared" si="151"/>
        <v>0</v>
      </c>
      <c r="NHI37" s="990">
        <f t="shared" si="151"/>
        <v>0</v>
      </c>
      <c r="NHJ37" s="990">
        <f t="shared" si="151"/>
        <v>0</v>
      </c>
      <c r="NHK37" s="990">
        <f t="shared" si="151"/>
        <v>0</v>
      </c>
      <c r="NHL37" s="990">
        <f t="shared" si="151"/>
        <v>0</v>
      </c>
      <c r="NHM37" s="990">
        <f t="shared" si="151"/>
        <v>0</v>
      </c>
      <c r="NHN37" s="990">
        <f t="shared" si="151"/>
        <v>0</v>
      </c>
      <c r="NHO37" s="990">
        <f t="shared" si="151"/>
        <v>0</v>
      </c>
      <c r="NHP37" s="990">
        <f t="shared" si="151"/>
        <v>0</v>
      </c>
      <c r="NHQ37" s="990">
        <f t="shared" si="151"/>
        <v>0</v>
      </c>
      <c r="NHR37" s="990">
        <f t="shared" si="151"/>
        <v>0</v>
      </c>
      <c r="NHS37" s="990">
        <f t="shared" si="151"/>
        <v>0</v>
      </c>
      <c r="NHT37" s="990">
        <f t="shared" si="151"/>
        <v>0</v>
      </c>
      <c r="NHU37" s="990">
        <f t="shared" si="151"/>
        <v>0</v>
      </c>
      <c r="NHV37" s="990">
        <f t="shared" si="151"/>
        <v>0</v>
      </c>
      <c r="NHW37" s="990">
        <f t="shared" si="151"/>
        <v>0</v>
      </c>
      <c r="NHX37" s="990">
        <f t="shared" si="151"/>
        <v>0</v>
      </c>
      <c r="NHY37" s="990">
        <f t="shared" si="151"/>
        <v>0</v>
      </c>
      <c r="NHZ37" s="990">
        <f t="shared" si="151"/>
        <v>0</v>
      </c>
      <c r="NIA37" s="990">
        <f t="shared" si="151"/>
        <v>0</v>
      </c>
      <c r="NIB37" s="990">
        <f t="shared" si="151"/>
        <v>0</v>
      </c>
      <c r="NIC37" s="990">
        <f t="shared" si="151"/>
        <v>0</v>
      </c>
      <c r="NID37" s="990">
        <f t="shared" si="151"/>
        <v>0</v>
      </c>
      <c r="NIE37" s="990">
        <f t="shared" si="151"/>
        <v>0</v>
      </c>
      <c r="NIF37" s="990">
        <f t="shared" si="151"/>
        <v>0</v>
      </c>
      <c r="NIG37" s="990">
        <f t="shared" si="151"/>
        <v>0</v>
      </c>
      <c r="NIH37" s="990">
        <f t="shared" si="151"/>
        <v>0</v>
      </c>
      <c r="NII37" s="990">
        <f t="shared" si="151"/>
        <v>0</v>
      </c>
      <c r="NIJ37" s="990">
        <f t="shared" si="151"/>
        <v>0</v>
      </c>
      <c r="NIK37" s="990">
        <f t="shared" si="151"/>
        <v>0</v>
      </c>
      <c r="NIL37" s="990">
        <f t="shared" si="151"/>
        <v>0</v>
      </c>
      <c r="NIM37" s="990">
        <f t="shared" si="151"/>
        <v>0</v>
      </c>
      <c r="NIN37" s="990">
        <f t="shared" si="151"/>
        <v>0</v>
      </c>
      <c r="NIO37" s="990">
        <f t="shared" si="151"/>
        <v>0</v>
      </c>
      <c r="NIP37" s="990">
        <f t="shared" si="151"/>
        <v>0</v>
      </c>
      <c r="NIQ37" s="990">
        <f t="shared" si="151"/>
        <v>0</v>
      </c>
      <c r="NIR37" s="990">
        <f t="shared" si="151"/>
        <v>0</v>
      </c>
      <c r="NIS37" s="990">
        <f t="shared" si="151"/>
        <v>0</v>
      </c>
      <c r="NIT37" s="990">
        <f t="shared" si="151"/>
        <v>0</v>
      </c>
      <c r="NIU37" s="990">
        <f t="shared" si="151"/>
        <v>0</v>
      </c>
      <c r="NIV37" s="990">
        <f t="shared" si="151"/>
        <v>0</v>
      </c>
      <c r="NIW37" s="990">
        <f t="shared" si="151"/>
        <v>0</v>
      </c>
      <c r="NIX37" s="990">
        <f t="shared" si="151"/>
        <v>0</v>
      </c>
      <c r="NIY37" s="990">
        <f t="shared" si="151"/>
        <v>0</v>
      </c>
      <c r="NIZ37" s="990">
        <f t="shared" si="151"/>
        <v>0</v>
      </c>
      <c r="NJA37" s="990">
        <f t="shared" si="151"/>
        <v>0</v>
      </c>
      <c r="NJB37" s="990">
        <f t="shared" si="151"/>
        <v>0</v>
      </c>
      <c r="NJC37" s="990">
        <f t="shared" si="151"/>
        <v>0</v>
      </c>
      <c r="NJD37" s="990">
        <f t="shared" si="151"/>
        <v>0</v>
      </c>
      <c r="NJE37" s="990">
        <f t="shared" si="151"/>
        <v>0</v>
      </c>
      <c r="NJF37" s="990">
        <f t="shared" si="151"/>
        <v>0</v>
      </c>
      <c r="NJG37" s="990">
        <f t="shared" ref="NJG37:NLR37" si="152">SUM(NJG16:NJG32)-NJG33</f>
        <v>0</v>
      </c>
      <c r="NJH37" s="990">
        <f t="shared" si="152"/>
        <v>0</v>
      </c>
      <c r="NJI37" s="990">
        <f t="shared" si="152"/>
        <v>0</v>
      </c>
      <c r="NJJ37" s="990">
        <f t="shared" si="152"/>
        <v>0</v>
      </c>
      <c r="NJK37" s="990">
        <f t="shared" si="152"/>
        <v>0</v>
      </c>
      <c r="NJL37" s="990">
        <f t="shared" si="152"/>
        <v>0</v>
      </c>
      <c r="NJM37" s="990">
        <f t="shared" si="152"/>
        <v>0</v>
      </c>
      <c r="NJN37" s="990">
        <f t="shared" si="152"/>
        <v>0</v>
      </c>
      <c r="NJO37" s="990">
        <f t="shared" si="152"/>
        <v>0</v>
      </c>
      <c r="NJP37" s="990">
        <f t="shared" si="152"/>
        <v>0</v>
      </c>
      <c r="NJQ37" s="990">
        <f t="shared" si="152"/>
        <v>0</v>
      </c>
      <c r="NJR37" s="990">
        <f t="shared" si="152"/>
        <v>0</v>
      </c>
      <c r="NJS37" s="990">
        <f t="shared" si="152"/>
        <v>0</v>
      </c>
      <c r="NJT37" s="990">
        <f t="shared" si="152"/>
        <v>0</v>
      </c>
      <c r="NJU37" s="990">
        <f t="shared" si="152"/>
        <v>0</v>
      </c>
      <c r="NJV37" s="990">
        <f t="shared" si="152"/>
        <v>0</v>
      </c>
      <c r="NJW37" s="990">
        <f t="shared" si="152"/>
        <v>0</v>
      </c>
      <c r="NJX37" s="990">
        <f t="shared" si="152"/>
        <v>0</v>
      </c>
      <c r="NJY37" s="990">
        <f t="shared" si="152"/>
        <v>0</v>
      </c>
      <c r="NJZ37" s="990">
        <f t="shared" si="152"/>
        <v>0</v>
      </c>
      <c r="NKA37" s="990">
        <f t="shared" si="152"/>
        <v>0</v>
      </c>
      <c r="NKB37" s="990">
        <f t="shared" si="152"/>
        <v>0</v>
      </c>
      <c r="NKC37" s="990">
        <f t="shared" si="152"/>
        <v>0</v>
      </c>
      <c r="NKD37" s="990">
        <f t="shared" si="152"/>
        <v>0</v>
      </c>
      <c r="NKE37" s="990">
        <f t="shared" si="152"/>
        <v>0</v>
      </c>
      <c r="NKF37" s="990">
        <f t="shared" si="152"/>
        <v>0</v>
      </c>
      <c r="NKG37" s="990">
        <f t="shared" si="152"/>
        <v>0</v>
      </c>
      <c r="NKH37" s="990">
        <f t="shared" si="152"/>
        <v>0</v>
      </c>
      <c r="NKI37" s="990">
        <f t="shared" si="152"/>
        <v>0</v>
      </c>
      <c r="NKJ37" s="990">
        <f t="shared" si="152"/>
        <v>0</v>
      </c>
      <c r="NKK37" s="990">
        <f t="shared" si="152"/>
        <v>0</v>
      </c>
      <c r="NKL37" s="990">
        <f t="shared" si="152"/>
        <v>0</v>
      </c>
      <c r="NKM37" s="990">
        <f t="shared" si="152"/>
        <v>0</v>
      </c>
      <c r="NKN37" s="990">
        <f t="shared" si="152"/>
        <v>0</v>
      </c>
      <c r="NKO37" s="990">
        <f t="shared" si="152"/>
        <v>0</v>
      </c>
      <c r="NKP37" s="990">
        <f t="shared" si="152"/>
        <v>0</v>
      </c>
      <c r="NKQ37" s="990">
        <f t="shared" si="152"/>
        <v>0</v>
      </c>
      <c r="NKR37" s="990">
        <f t="shared" si="152"/>
        <v>0</v>
      </c>
      <c r="NKS37" s="990">
        <f t="shared" si="152"/>
        <v>0</v>
      </c>
      <c r="NKT37" s="990">
        <f t="shared" si="152"/>
        <v>0</v>
      </c>
      <c r="NKU37" s="990">
        <f t="shared" si="152"/>
        <v>0</v>
      </c>
      <c r="NKV37" s="990">
        <f t="shared" si="152"/>
        <v>0</v>
      </c>
      <c r="NKW37" s="990">
        <f t="shared" si="152"/>
        <v>0</v>
      </c>
      <c r="NKX37" s="990">
        <f t="shared" si="152"/>
        <v>0</v>
      </c>
      <c r="NKY37" s="990">
        <f t="shared" si="152"/>
        <v>0</v>
      </c>
      <c r="NKZ37" s="990">
        <f t="shared" si="152"/>
        <v>0</v>
      </c>
      <c r="NLA37" s="990">
        <f t="shared" si="152"/>
        <v>0</v>
      </c>
      <c r="NLB37" s="990">
        <f t="shared" si="152"/>
        <v>0</v>
      </c>
      <c r="NLC37" s="990">
        <f t="shared" si="152"/>
        <v>0</v>
      </c>
      <c r="NLD37" s="990">
        <f t="shared" si="152"/>
        <v>0</v>
      </c>
      <c r="NLE37" s="990">
        <f t="shared" si="152"/>
        <v>0</v>
      </c>
      <c r="NLF37" s="990">
        <f t="shared" si="152"/>
        <v>0</v>
      </c>
      <c r="NLG37" s="990">
        <f t="shared" si="152"/>
        <v>0</v>
      </c>
      <c r="NLH37" s="990">
        <f t="shared" si="152"/>
        <v>0</v>
      </c>
      <c r="NLI37" s="990">
        <f t="shared" si="152"/>
        <v>0</v>
      </c>
      <c r="NLJ37" s="990">
        <f t="shared" si="152"/>
        <v>0</v>
      </c>
      <c r="NLK37" s="990">
        <f t="shared" si="152"/>
        <v>0</v>
      </c>
      <c r="NLL37" s="990">
        <f t="shared" si="152"/>
        <v>0</v>
      </c>
      <c r="NLM37" s="990">
        <f t="shared" si="152"/>
        <v>0</v>
      </c>
      <c r="NLN37" s="990">
        <f t="shared" si="152"/>
        <v>0</v>
      </c>
      <c r="NLO37" s="990">
        <f t="shared" si="152"/>
        <v>0</v>
      </c>
      <c r="NLP37" s="990">
        <f t="shared" si="152"/>
        <v>0</v>
      </c>
      <c r="NLQ37" s="990">
        <f t="shared" si="152"/>
        <v>0</v>
      </c>
      <c r="NLR37" s="990">
        <f t="shared" si="152"/>
        <v>0</v>
      </c>
      <c r="NLS37" s="990">
        <f t="shared" ref="NLS37:NOD37" si="153">SUM(NLS16:NLS32)-NLS33</f>
        <v>0</v>
      </c>
      <c r="NLT37" s="990">
        <f t="shared" si="153"/>
        <v>0</v>
      </c>
      <c r="NLU37" s="990">
        <f t="shared" si="153"/>
        <v>0</v>
      </c>
      <c r="NLV37" s="990">
        <f t="shared" si="153"/>
        <v>0</v>
      </c>
      <c r="NLW37" s="990">
        <f t="shared" si="153"/>
        <v>0</v>
      </c>
      <c r="NLX37" s="990">
        <f t="shared" si="153"/>
        <v>0</v>
      </c>
      <c r="NLY37" s="990">
        <f t="shared" si="153"/>
        <v>0</v>
      </c>
      <c r="NLZ37" s="990">
        <f t="shared" si="153"/>
        <v>0</v>
      </c>
      <c r="NMA37" s="990">
        <f t="shared" si="153"/>
        <v>0</v>
      </c>
      <c r="NMB37" s="990">
        <f t="shared" si="153"/>
        <v>0</v>
      </c>
      <c r="NMC37" s="990">
        <f t="shared" si="153"/>
        <v>0</v>
      </c>
      <c r="NMD37" s="990">
        <f t="shared" si="153"/>
        <v>0</v>
      </c>
      <c r="NME37" s="990">
        <f t="shared" si="153"/>
        <v>0</v>
      </c>
      <c r="NMF37" s="990">
        <f t="shared" si="153"/>
        <v>0</v>
      </c>
      <c r="NMG37" s="990">
        <f t="shared" si="153"/>
        <v>0</v>
      </c>
      <c r="NMH37" s="990">
        <f t="shared" si="153"/>
        <v>0</v>
      </c>
      <c r="NMI37" s="990">
        <f t="shared" si="153"/>
        <v>0</v>
      </c>
      <c r="NMJ37" s="990">
        <f t="shared" si="153"/>
        <v>0</v>
      </c>
      <c r="NMK37" s="990">
        <f t="shared" si="153"/>
        <v>0</v>
      </c>
      <c r="NML37" s="990">
        <f t="shared" si="153"/>
        <v>0</v>
      </c>
      <c r="NMM37" s="990">
        <f t="shared" si="153"/>
        <v>0</v>
      </c>
      <c r="NMN37" s="990">
        <f t="shared" si="153"/>
        <v>0</v>
      </c>
      <c r="NMO37" s="990">
        <f t="shared" si="153"/>
        <v>0</v>
      </c>
      <c r="NMP37" s="990">
        <f t="shared" si="153"/>
        <v>0</v>
      </c>
      <c r="NMQ37" s="990">
        <f t="shared" si="153"/>
        <v>0</v>
      </c>
      <c r="NMR37" s="990">
        <f t="shared" si="153"/>
        <v>0</v>
      </c>
      <c r="NMS37" s="990">
        <f t="shared" si="153"/>
        <v>0</v>
      </c>
      <c r="NMT37" s="990">
        <f t="shared" si="153"/>
        <v>0</v>
      </c>
      <c r="NMU37" s="990">
        <f t="shared" si="153"/>
        <v>0</v>
      </c>
      <c r="NMV37" s="990">
        <f t="shared" si="153"/>
        <v>0</v>
      </c>
      <c r="NMW37" s="990">
        <f t="shared" si="153"/>
        <v>0</v>
      </c>
      <c r="NMX37" s="990">
        <f t="shared" si="153"/>
        <v>0</v>
      </c>
      <c r="NMY37" s="990">
        <f t="shared" si="153"/>
        <v>0</v>
      </c>
      <c r="NMZ37" s="990">
        <f t="shared" si="153"/>
        <v>0</v>
      </c>
      <c r="NNA37" s="990">
        <f t="shared" si="153"/>
        <v>0</v>
      </c>
      <c r="NNB37" s="990">
        <f t="shared" si="153"/>
        <v>0</v>
      </c>
      <c r="NNC37" s="990">
        <f t="shared" si="153"/>
        <v>0</v>
      </c>
      <c r="NND37" s="990">
        <f t="shared" si="153"/>
        <v>0</v>
      </c>
      <c r="NNE37" s="990">
        <f t="shared" si="153"/>
        <v>0</v>
      </c>
      <c r="NNF37" s="990">
        <f t="shared" si="153"/>
        <v>0</v>
      </c>
      <c r="NNG37" s="990">
        <f t="shared" si="153"/>
        <v>0</v>
      </c>
      <c r="NNH37" s="990">
        <f t="shared" si="153"/>
        <v>0</v>
      </c>
      <c r="NNI37" s="990">
        <f t="shared" si="153"/>
        <v>0</v>
      </c>
      <c r="NNJ37" s="990">
        <f t="shared" si="153"/>
        <v>0</v>
      </c>
      <c r="NNK37" s="990">
        <f t="shared" si="153"/>
        <v>0</v>
      </c>
      <c r="NNL37" s="990">
        <f t="shared" si="153"/>
        <v>0</v>
      </c>
      <c r="NNM37" s="990">
        <f t="shared" si="153"/>
        <v>0</v>
      </c>
      <c r="NNN37" s="990">
        <f t="shared" si="153"/>
        <v>0</v>
      </c>
      <c r="NNO37" s="990">
        <f t="shared" si="153"/>
        <v>0</v>
      </c>
      <c r="NNP37" s="990">
        <f t="shared" si="153"/>
        <v>0</v>
      </c>
      <c r="NNQ37" s="990">
        <f t="shared" si="153"/>
        <v>0</v>
      </c>
      <c r="NNR37" s="990">
        <f t="shared" si="153"/>
        <v>0</v>
      </c>
      <c r="NNS37" s="990">
        <f t="shared" si="153"/>
        <v>0</v>
      </c>
      <c r="NNT37" s="990">
        <f t="shared" si="153"/>
        <v>0</v>
      </c>
      <c r="NNU37" s="990">
        <f t="shared" si="153"/>
        <v>0</v>
      </c>
      <c r="NNV37" s="990">
        <f t="shared" si="153"/>
        <v>0</v>
      </c>
      <c r="NNW37" s="990">
        <f t="shared" si="153"/>
        <v>0</v>
      </c>
      <c r="NNX37" s="990">
        <f t="shared" si="153"/>
        <v>0</v>
      </c>
      <c r="NNY37" s="990">
        <f t="shared" si="153"/>
        <v>0</v>
      </c>
      <c r="NNZ37" s="990">
        <f t="shared" si="153"/>
        <v>0</v>
      </c>
      <c r="NOA37" s="990">
        <f t="shared" si="153"/>
        <v>0</v>
      </c>
      <c r="NOB37" s="990">
        <f t="shared" si="153"/>
        <v>0</v>
      </c>
      <c r="NOC37" s="990">
        <f t="shared" si="153"/>
        <v>0</v>
      </c>
      <c r="NOD37" s="990">
        <f t="shared" si="153"/>
        <v>0</v>
      </c>
      <c r="NOE37" s="990">
        <f t="shared" ref="NOE37:NQP37" si="154">SUM(NOE16:NOE32)-NOE33</f>
        <v>0</v>
      </c>
      <c r="NOF37" s="990">
        <f t="shared" si="154"/>
        <v>0</v>
      </c>
      <c r="NOG37" s="990">
        <f t="shared" si="154"/>
        <v>0</v>
      </c>
      <c r="NOH37" s="990">
        <f t="shared" si="154"/>
        <v>0</v>
      </c>
      <c r="NOI37" s="990">
        <f t="shared" si="154"/>
        <v>0</v>
      </c>
      <c r="NOJ37" s="990">
        <f t="shared" si="154"/>
        <v>0</v>
      </c>
      <c r="NOK37" s="990">
        <f t="shared" si="154"/>
        <v>0</v>
      </c>
      <c r="NOL37" s="990">
        <f t="shared" si="154"/>
        <v>0</v>
      </c>
      <c r="NOM37" s="990">
        <f t="shared" si="154"/>
        <v>0</v>
      </c>
      <c r="NON37" s="990">
        <f t="shared" si="154"/>
        <v>0</v>
      </c>
      <c r="NOO37" s="990">
        <f t="shared" si="154"/>
        <v>0</v>
      </c>
      <c r="NOP37" s="990">
        <f t="shared" si="154"/>
        <v>0</v>
      </c>
      <c r="NOQ37" s="990">
        <f t="shared" si="154"/>
        <v>0</v>
      </c>
      <c r="NOR37" s="990">
        <f t="shared" si="154"/>
        <v>0</v>
      </c>
      <c r="NOS37" s="990">
        <f t="shared" si="154"/>
        <v>0</v>
      </c>
      <c r="NOT37" s="990">
        <f t="shared" si="154"/>
        <v>0</v>
      </c>
      <c r="NOU37" s="990">
        <f t="shared" si="154"/>
        <v>0</v>
      </c>
      <c r="NOV37" s="990">
        <f t="shared" si="154"/>
        <v>0</v>
      </c>
      <c r="NOW37" s="990">
        <f t="shared" si="154"/>
        <v>0</v>
      </c>
      <c r="NOX37" s="990">
        <f t="shared" si="154"/>
        <v>0</v>
      </c>
      <c r="NOY37" s="990">
        <f t="shared" si="154"/>
        <v>0</v>
      </c>
      <c r="NOZ37" s="990">
        <f t="shared" si="154"/>
        <v>0</v>
      </c>
      <c r="NPA37" s="990">
        <f t="shared" si="154"/>
        <v>0</v>
      </c>
      <c r="NPB37" s="990">
        <f t="shared" si="154"/>
        <v>0</v>
      </c>
      <c r="NPC37" s="990">
        <f t="shared" si="154"/>
        <v>0</v>
      </c>
      <c r="NPD37" s="990">
        <f t="shared" si="154"/>
        <v>0</v>
      </c>
      <c r="NPE37" s="990">
        <f t="shared" si="154"/>
        <v>0</v>
      </c>
      <c r="NPF37" s="990">
        <f t="shared" si="154"/>
        <v>0</v>
      </c>
      <c r="NPG37" s="990">
        <f t="shared" si="154"/>
        <v>0</v>
      </c>
      <c r="NPH37" s="990">
        <f t="shared" si="154"/>
        <v>0</v>
      </c>
      <c r="NPI37" s="990">
        <f t="shared" si="154"/>
        <v>0</v>
      </c>
      <c r="NPJ37" s="990">
        <f t="shared" si="154"/>
        <v>0</v>
      </c>
      <c r="NPK37" s="990">
        <f t="shared" si="154"/>
        <v>0</v>
      </c>
      <c r="NPL37" s="990">
        <f t="shared" si="154"/>
        <v>0</v>
      </c>
      <c r="NPM37" s="990">
        <f t="shared" si="154"/>
        <v>0</v>
      </c>
      <c r="NPN37" s="990">
        <f t="shared" si="154"/>
        <v>0</v>
      </c>
      <c r="NPO37" s="990">
        <f t="shared" si="154"/>
        <v>0</v>
      </c>
      <c r="NPP37" s="990">
        <f t="shared" si="154"/>
        <v>0</v>
      </c>
      <c r="NPQ37" s="990">
        <f t="shared" si="154"/>
        <v>0</v>
      </c>
      <c r="NPR37" s="990">
        <f t="shared" si="154"/>
        <v>0</v>
      </c>
      <c r="NPS37" s="990">
        <f t="shared" si="154"/>
        <v>0</v>
      </c>
      <c r="NPT37" s="990">
        <f t="shared" si="154"/>
        <v>0</v>
      </c>
      <c r="NPU37" s="990">
        <f t="shared" si="154"/>
        <v>0</v>
      </c>
      <c r="NPV37" s="990">
        <f t="shared" si="154"/>
        <v>0</v>
      </c>
      <c r="NPW37" s="990">
        <f t="shared" si="154"/>
        <v>0</v>
      </c>
      <c r="NPX37" s="990">
        <f t="shared" si="154"/>
        <v>0</v>
      </c>
      <c r="NPY37" s="990">
        <f t="shared" si="154"/>
        <v>0</v>
      </c>
      <c r="NPZ37" s="990">
        <f t="shared" si="154"/>
        <v>0</v>
      </c>
      <c r="NQA37" s="990">
        <f t="shared" si="154"/>
        <v>0</v>
      </c>
      <c r="NQB37" s="990">
        <f t="shared" si="154"/>
        <v>0</v>
      </c>
      <c r="NQC37" s="990">
        <f t="shared" si="154"/>
        <v>0</v>
      </c>
      <c r="NQD37" s="990">
        <f t="shared" si="154"/>
        <v>0</v>
      </c>
      <c r="NQE37" s="990">
        <f t="shared" si="154"/>
        <v>0</v>
      </c>
      <c r="NQF37" s="990">
        <f t="shared" si="154"/>
        <v>0</v>
      </c>
      <c r="NQG37" s="990">
        <f t="shared" si="154"/>
        <v>0</v>
      </c>
      <c r="NQH37" s="990">
        <f t="shared" si="154"/>
        <v>0</v>
      </c>
      <c r="NQI37" s="990">
        <f t="shared" si="154"/>
        <v>0</v>
      </c>
      <c r="NQJ37" s="990">
        <f t="shared" si="154"/>
        <v>0</v>
      </c>
      <c r="NQK37" s="990">
        <f t="shared" si="154"/>
        <v>0</v>
      </c>
      <c r="NQL37" s="990">
        <f t="shared" si="154"/>
        <v>0</v>
      </c>
      <c r="NQM37" s="990">
        <f t="shared" si="154"/>
        <v>0</v>
      </c>
      <c r="NQN37" s="990">
        <f t="shared" si="154"/>
        <v>0</v>
      </c>
      <c r="NQO37" s="990">
        <f t="shared" si="154"/>
        <v>0</v>
      </c>
      <c r="NQP37" s="990">
        <f t="shared" si="154"/>
        <v>0</v>
      </c>
      <c r="NQQ37" s="990">
        <f t="shared" ref="NQQ37:NTB37" si="155">SUM(NQQ16:NQQ32)-NQQ33</f>
        <v>0</v>
      </c>
      <c r="NQR37" s="990">
        <f t="shared" si="155"/>
        <v>0</v>
      </c>
      <c r="NQS37" s="990">
        <f t="shared" si="155"/>
        <v>0</v>
      </c>
      <c r="NQT37" s="990">
        <f t="shared" si="155"/>
        <v>0</v>
      </c>
      <c r="NQU37" s="990">
        <f t="shared" si="155"/>
        <v>0</v>
      </c>
      <c r="NQV37" s="990">
        <f t="shared" si="155"/>
        <v>0</v>
      </c>
      <c r="NQW37" s="990">
        <f t="shared" si="155"/>
        <v>0</v>
      </c>
      <c r="NQX37" s="990">
        <f t="shared" si="155"/>
        <v>0</v>
      </c>
      <c r="NQY37" s="990">
        <f t="shared" si="155"/>
        <v>0</v>
      </c>
      <c r="NQZ37" s="990">
        <f t="shared" si="155"/>
        <v>0</v>
      </c>
      <c r="NRA37" s="990">
        <f t="shared" si="155"/>
        <v>0</v>
      </c>
      <c r="NRB37" s="990">
        <f t="shared" si="155"/>
        <v>0</v>
      </c>
      <c r="NRC37" s="990">
        <f t="shared" si="155"/>
        <v>0</v>
      </c>
      <c r="NRD37" s="990">
        <f t="shared" si="155"/>
        <v>0</v>
      </c>
      <c r="NRE37" s="990">
        <f t="shared" si="155"/>
        <v>0</v>
      </c>
      <c r="NRF37" s="990">
        <f t="shared" si="155"/>
        <v>0</v>
      </c>
      <c r="NRG37" s="990">
        <f t="shared" si="155"/>
        <v>0</v>
      </c>
      <c r="NRH37" s="990">
        <f t="shared" si="155"/>
        <v>0</v>
      </c>
      <c r="NRI37" s="990">
        <f t="shared" si="155"/>
        <v>0</v>
      </c>
      <c r="NRJ37" s="990">
        <f t="shared" si="155"/>
        <v>0</v>
      </c>
      <c r="NRK37" s="990">
        <f t="shared" si="155"/>
        <v>0</v>
      </c>
      <c r="NRL37" s="990">
        <f t="shared" si="155"/>
        <v>0</v>
      </c>
      <c r="NRM37" s="990">
        <f t="shared" si="155"/>
        <v>0</v>
      </c>
      <c r="NRN37" s="990">
        <f t="shared" si="155"/>
        <v>0</v>
      </c>
      <c r="NRO37" s="990">
        <f t="shared" si="155"/>
        <v>0</v>
      </c>
      <c r="NRP37" s="990">
        <f t="shared" si="155"/>
        <v>0</v>
      </c>
      <c r="NRQ37" s="990">
        <f t="shared" si="155"/>
        <v>0</v>
      </c>
      <c r="NRR37" s="990">
        <f t="shared" si="155"/>
        <v>0</v>
      </c>
      <c r="NRS37" s="990">
        <f t="shared" si="155"/>
        <v>0</v>
      </c>
      <c r="NRT37" s="990">
        <f t="shared" si="155"/>
        <v>0</v>
      </c>
      <c r="NRU37" s="990">
        <f t="shared" si="155"/>
        <v>0</v>
      </c>
      <c r="NRV37" s="990">
        <f t="shared" si="155"/>
        <v>0</v>
      </c>
      <c r="NRW37" s="990">
        <f t="shared" si="155"/>
        <v>0</v>
      </c>
      <c r="NRX37" s="990">
        <f t="shared" si="155"/>
        <v>0</v>
      </c>
      <c r="NRY37" s="990">
        <f t="shared" si="155"/>
        <v>0</v>
      </c>
      <c r="NRZ37" s="990">
        <f t="shared" si="155"/>
        <v>0</v>
      </c>
      <c r="NSA37" s="990">
        <f t="shared" si="155"/>
        <v>0</v>
      </c>
      <c r="NSB37" s="990">
        <f t="shared" si="155"/>
        <v>0</v>
      </c>
      <c r="NSC37" s="990">
        <f t="shared" si="155"/>
        <v>0</v>
      </c>
      <c r="NSD37" s="990">
        <f t="shared" si="155"/>
        <v>0</v>
      </c>
      <c r="NSE37" s="990">
        <f t="shared" si="155"/>
        <v>0</v>
      </c>
      <c r="NSF37" s="990">
        <f t="shared" si="155"/>
        <v>0</v>
      </c>
      <c r="NSG37" s="990">
        <f t="shared" si="155"/>
        <v>0</v>
      </c>
      <c r="NSH37" s="990">
        <f t="shared" si="155"/>
        <v>0</v>
      </c>
      <c r="NSI37" s="990">
        <f t="shared" si="155"/>
        <v>0</v>
      </c>
      <c r="NSJ37" s="990">
        <f t="shared" si="155"/>
        <v>0</v>
      </c>
      <c r="NSK37" s="990">
        <f t="shared" si="155"/>
        <v>0</v>
      </c>
      <c r="NSL37" s="990">
        <f t="shared" si="155"/>
        <v>0</v>
      </c>
      <c r="NSM37" s="990">
        <f t="shared" si="155"/>
        <v>0</v>
      </c>
      <c r="NSN37" s="990">
        <f t="shared" si="155"/>
        <v>0</v>
      </c>
      <c r="NSO37" s="990">
        <f t="shared" si="155"/>
        <v>0</v>
      </c>
      <c r="NSP37" s="990">
        <f t="shared" si="155"/>
        <v>0</v>
      </c>
      <c r="NSQ37" s="990">
        <f t="shared" si="155"/>
        <v>0</v>
      </c>
      <c r="NSR37" s="990">
        <f t="shared" si="155"/>
        <v>0</v>
      </c>
      <c r="NSS37" s="990">
        <f t="shared" si="155"/>
        <v>0</v>
      </c>
      <c r="NST37" s="990">
        <f t="shared" si="155"/>
        <v>0</v>
      </c>
      <c r="NSU37" s="990">
        <f t="shared" si="155"/>
        <v>0</v>
      </c>
      <c r="NSV37" s="990">
        <f t="shared" si="155"/>
        <v>0</v>
      </c>
      <c r="NSW37" s="990">
        <f t="shared" si="155"/>
        <v>0</v>
      </c>
      <c r="NSX37" s="990">
        <f t="shared" si="155"/>
        <v>0</v>
      </c>
      <c r="NSY37" s="990">
        <f t="shared" si="155"/>
        <v>0</v>
      </c>
      <c r="NSZ37" s="990">
        <f t="shared" si="155"/>
        <v>0</v>
      </c>
      <c r="NTA37" s="990">
        <f t="shared" si="155"/>
        <v>0</v>
      </c>
      <c r="NTB37" s="990">
        <f t="shared" si="155"/>
        <v>0</v>
      </c>
      <c r="NTC37" s="990">
        <f t="shared" ref="NTC37:NVN37" si="156">SUM(NTC16:NTC32)-NTC33</f>
        <v>0</v>
      </c>
      <c r="NTD37" s="990">
        <f t="shared" si="156"/>
        <v>0</v>
      </c>
      <c r="NTE37" s="990">
        <f t="shared" si="156"/>
        <v>0</v>
      </c>
      <c r="NTF37" s="990">
        <f t="shared" si="156"/>
        <v>0</v>
      </c>
      <c r="NTG37" s="990">
        <f t="shared" si="156"/>
        <v>0</v>
      </c>
      <c r="NTH37" s="990">
        <f t="shared" si="156"/>
        <v>0</v>
      </c>
      <c r="NTI37" s="990">
        <f t="shared" si="156"/>
        <v>0</v>
      </c>
      <c r="NTJ37" s="990">
        <f t="shared" si="156"/>
        <v>0</v>
      </c>
      <c r="NTK37" s="990">
        <f t="shared" si="156"/>
        <v>0</v>
      </c>
      <c r="NTL37" s="990">
        <f t="shared" si="156"/>
        <v>0</v>
      </c>
      <c r="NTM37" s="990">
        <f t="shared" si="156"/>
        <v>0</v>
      </c>
      <c r="NTN37" s="990">
        <f t="shared" si="156"/>
        <v>0</v>
      </c>
      <c r="NTO37" s="990">
        <f t="shared" si="156"/>
        <v>0</v>
      </c>
      <c r="NTP37" s="990">
        <f t="shared" si="156"/>
        <v>0</v>
      </c>
      <c r="NTQ37" s="990">
        <f t="shared" si="156"/>
        <v>0</v>
      </c>
      <c r="NTR37" s="990">
        <f t="shared" si="156"/>
        <v>0</v>
      </c>
      <c r="NTS37" s="990">
        <f t="shared" si="156"/>
        <v>0</v>
      </c>
      <c r="NTT37" s="990">
        <f t="shared" si="156"/>
        <v>0</v>
      </c>
      <c r="NTU37" s="990">
        <f t="shared" si="156"/>
        <v>0</v>
      </c>
      <c r="NTV37" s="990">
        <f t="shared" si="156"/>
        <v>0</v>
      </c>
      <c r="NTW37" s="990">
        <f t="shared" si="156"/>
        <v>0</v>
      </c>
      <c r="NTX37" s="990">
        <f t="shared" si="156"/>
        <v>0</v>
      </c>
      <c r="NTY37" s="990">
        <f t="shared" si="156"/>
        <v>0</v>
      </c>
      <c r="NTZ37" s="990">
        <f t="shared" si="156"/>
        <v>0</v>
      </c>
      <c r="NUA37" s="990">
        <f t="shared" si="156"/>
        <v>0</v>
      </c>
      <c r="NUB37" s="990">
        <f t="shared" si="156"/>
        <v>0</v>
      </c>
      <c r="NUC37" s="990">
        <f t="shared" si="156"/>
        <v>0</v>
      </c>
      <c r="NUD37" s="990">
        <f t="shared" si="156"/>
        <v>0</v>
      </c>
      <c r="NUE37" s="990">
        <f t="shared" si="156"/>
        <v>0</v>
      </c>
      <c r="NUF37" s="990">
        <f t="shared" si="156"/>
        <v>0</v>
      </c>
      <c r="NUG37" s="990">
        <f t="shared" si="156"/>
        <v>0</v>
      </c>
      <c r="NUH37" s="990">
        <f t="shared" si="156"/>
        <v>0</v>
      </c>
      <c r="NUI37" s="990">
        <f t="shared" si="156"/>
        <v>0</v>
      </c>
      <c r="NUJ37" s="990">
        <f t="shared" si="156"/>
        <v>0</v>
      </c>
      <c r="NUK37" s="990">
        <f t="shared" si="156"/>
        <v>0</v>
      </c>
      <c r="NUL37" s="990">
        <f t="shared" si="156"/>
        <v>0</v>
      </c>
      <c r="NUM37" s="990">
        <f t="shared" si="156"/>
        <v>0</v>
      </c>
      <c r="NUN37" s="990">
        <f t="shared" si="156"/>
        <v>0</v>
      </c>
      <c r="NUO37" s="990">
        <f t="shared" si="156"/>
        <v>0</v>
      </c>
      <c r="NUP37" s="990">
        <f t="shared" si="156"/>
        <v>0</v>
      </c>
      <c r="NUQ37" s="990">
        <f t="shared" si="156"/>
        <v>0</v>
      </c>
      <c r="NUR37" s="990">
        <f t="shared" si="156"/>
        <v>0</v>
      </c>
      <c r="NUS37" s="990">
        <f t="shared" si="156"/>
        <v>0</v>
      </c>
      <c r="NUT37" s="990">
        <f t="shared" si="156"/>
        <v>0</v>
      </c>
      <c r="NUU37" s="990">
        <f t="shared" si="156"/>
        <v>0</v>
      </c>
      <c r="NUV37" s="990">
        <f t="shared" si="156"/>
        <v>0</v>
      </c>
      <c r="NUW37" s="990">
        <f t="shared" si="156"/>
        <v>0</v>
      </c>
      <c r="NUX37" s="990">
        <f t="shared" si="156"/>
        <v>0</v>
      </c>
      <c r="NUY37" s="990">
        <f t="shared" si="156"/>
        <v>0</v>
      </c>
      <c r="NUZ37" s="990">
        <f t="shared" si="156"/>
        <v>0</v>
      </c>
      <c r="NVA37" s="990">
        <f t="shared" si="156"/>
        <v>0</v>
      </c>
      <c r="NVB37" s="990">
        <f t="shared" si="156"/>
        <v>0</v>
      </c>
      <c r="NVC37" s="990">
        <f t="shared" si="156"/>
        <v>0</v>
      </c>
      <c r="NVD37" s="990">
        <f t="shared" si="156"/>
        <v>0</v>
      </c>
      <c r="NVE37" s="990">
        <f t="shared" si="156"/>
        <v>0</v>
      </c>
      <c r="NVF37" s="990">
        <f t="shared" si="156"/>
        <v>0</v>
      </c>
      <c r="NVG37" s="990">
        <f t="shared" si="156"/>
        <v>0</v>
      </c>
      <c r="NVH37" s="990">
        <f t="shared" si="156"/>
        <v>0</v>
      </c>
      <c r="NVI37" s="990">
        <f t="shared" si="156"/>
        <v>0</v>
      </c>
      <c r="NVJ37" s="990">
        <f t="shared" si="156"/>
        <v>0</v>
      </c>
      <c r="NVK37" s="990">
        <f t="shared" si="156"/>
        <v>0</v>
      </c>
      <c r="NVL37" s="990">
        <f t="shared" si="156"/>
        <v>0</v>
      </c>
      <c r="NVM37" s="990">
        <f t="shared" si="156"/>
        <v>0</v>
      </c>
      <c r="NVN37" s="990">
        <f t="shared" si="156"/>
        <v>0</v>
      </c>
      <c r="NVO37" s="990">
        <f t="shared" ref="NVO37:NXZ37" si="157">SUM(NVO16:NVO32)-NVO33</f>
        <v>0</v>
      </c>
      <c r="NVP37" s="990">
        <f t="shared" si="157"/>
        <v>0</v>
      </c>
      <c r="NVQ37" s="990">
        <f t="shared" si="157"/>
        <v>0</v>
      </c>
      <c r="NVR37" s="990">
        <f t="shared" si="157"/>
        <v>0</v>
      </c>
      <c r="NVS37" s="990">
        <f t="shared" si="157"/>
        <v>0</v>
      </c>
      <c r="NVT37" s="990">
        <f t="shared" si="157"/>
        <v>0</v>
      </c>
      <c r="NVU37" s="990">
        <f t="shared" si="157"/>
        <v>0</v>
      </c>
      <c r="NVV37" s="990">
        <f t="shared" si="157"/>
        <v>0</v>
      </c>
      <c r="NVW37" s="990">
        <f t="shared" si="157"/>
        <v>0</v>
      </c>
      <c r="NVX37" s="990">
        <f t="shared" si="157"/>
        <v>0</v>
      </c>
      <c r="NVY37" s="990">
        <f t="shared" si="157"/>
        <v>0</v>
      </c>
      <c r="NVZ37" s="990">
        <f t="shared" si="157"/>
        <v>0</v>
      </c>
      <c r="NWA37" s="990">
        <f t="shared" si="157"/>
        <v>0</v>
      </c>
      <c r="NWB37" s="990">
        <f t="shared" si="157"/>
        <v>0</v>
      </c>
      <c r="NWC37" s="990">
        <f t="shared" si="157"/>
        <v>0</v>
      </c>
      <c r="NWD37" s="990">
        <f t="shared" si="157"/>
        <v>0</v>
      </c>
      <c r="NWE37" s="990">
        <f t="shared" si="157"/>
        <v>0</v>
      </c>
      <c r="NWF37" s="990">
        <f t="shared" si="157"/>
        <v>0</v>
      </c>
      <c r="NWG37" s="990">
        <f t="shared" si="157"/>
        <v>0</v>
      </c>
      <c r="NWH37" s="990">
        <f t="shared" si="157"/>
        <v>0</v>
      </c>
      <c r="NWI37" s="990">
        <f t="shared" si="157"/>
        <v>0</v>
      </c>
      <c r="NWJ37" s="990">
        <f t="shared" si="157"/>
        <v>0</v>
      </c>
      <c r="NWK37" s="990">
        <f t="shared" si="157"/>
        <v>0</v>
      </c>
      <c r="NWL37" s="990">
        <f t="shared" si="157"/>
        <v>0</v>
      </c>
      <c r="NWM37" s="990">
        <f t="shared" si="157"/>
        <v>0</v>
      </c>
      <c r="NWN37" s="990">
        <f t="shared" si="157"/>
        <v>0</v>
      </c>
      <c r="NWO37" s="990">
        <f t="shared" si="157"/>
        <v>0</v>
      </c>
      <c r="NWP37" s="990">
        <f t="shared" si="157"/>
        <v>0</v>
      </c>
      <c r="NWQ37" s="990">
        <f t="shared" si="157"/>
        <v>0</v>
      </c>
      <c r="NWR37" s="990">
        <f t="shared" si="157"/>
        <v>0</v>
      </c>
      <c r="NWS37" s="990">
        <f t="shared" si="157"/>
        <v>0</v>
      </c>
      <c r="NWT37" s="990">
        <f t="shared" si="157"/>
        <v>0</v>
      </c>
      <c r="NWU37" s="990">
        <f t="shared" si="157"/>
        <v>0</v>
      </c>
      <c r="NWV37" s="990">
        <f t="shared" si="157"/>
        <v>0</v>
      </c>
      <c r="NWW37" s="990">
        <f t="shared" si="157"/>
        <v>0</v>
      </c>
      <c r="NWX37" s="990">
        <f t="shared" si="157"/>
        <v>0</v>
      </c>
      <c r="NWY37" s="990">
        <f t="shared" si="157"/>
        <v>0</v>
      </c>
      <c r="NWZ37" s="990">
        <f t="shared" si="157"/>
        <v>0</v>
      </c>
      <c r="NXA37" s="990">
        <f t="shared" si="157"/>
        <v>0</v>
      </c>
      <c r="NXB37" s="990">
        <f t="shared" si="157"/>
        <v>0</v>
      </c>
      <c r="NXC37" s="990">
        <f t="shared" si="157"/>
        <v>0</v>
      </c>
      <c r="NXD37" s="990">
        <f t="shared" si="157"/>
        <v>0</v>
      </c>
      <c r="NXE37" s="990">
        <f t="shared" si="157"/>
        <v>0</v>
      </c>
      <c r="NXF37" s="990">
        <f t="shared" si="157"/>
        <v>0</v>
      </c>
      <c r="NXG37" s="990">
        <f t="shared" si="157"/>
        <v>0</v>
      </c>
      <c r="NXH37" s="990">
        <f t="shared" si="157"/>
        <v>0</v>
      </c>
      <c r="NXI37" s="990">
        <f t="shared" si="157"/>
        <v>0</v>
      </c>
      <c r="NXJ37" s="990">
        <f t="shared" si="157"/>
        <v>0</v>
      </c>
      <c r="NXK37" s="990">
        <f t="shared" si="157"/>
        <v>0</v>
      </c>
      <c r="NXL37" s="990">
        <f t="shared" si="157"/>
        <v>0</v>
      </c>
      <c r="NXM37" s="990">
        <f t="shared" si="157"/>
        <v>0</v>
      </c>
      <c r="NXN37" s="990">
        <f t="shared" si="157"/>
        <v>0</v>
      </c>
      <c r="NXO37" s="990">
        <f t="shared" si="157"/>
        <v>0</v>
      </c>
      <c r="NXP37" s="990">
        <f t="shared" si="157"/>
        <v>0</v>
      </c>
      <c r="NXQ37" s="990">
        <f t="shared" si="157"/>
        <v>0</v>
      </c>
      <c r="NXR37" s="990">
        <f t="shared" si="157"/>
        <v>0</v>
      </c>
      <c r="NXS37" s="990">
        <f t="shared" si="157"/>
        <v>0</v>
      </c>
      <c r="NXT37" s="990">
        <f t="shared" si="157"/>
        <v>0</v>
      </c>
      <c r="NXU37" s="990">
        <f t="shared" si="157"/>
        <v>0</v>
      </c>
      <c r="NXV37" s="990">
        <f t="shared" si="157"/>
        <v>0</v>
      </c>
      <c r="NXW37" s="990">
        <f t="shared" si="157"/>
        <v>0</v>
      </c>
      <c r="NXX37" s="990">
        <f t="shared" si="157"/>
        <v>0</v>
      </c>
      <c r="NXY37" s="990">
        <f t="shared" si="157"/>
        <v>0</v>
      </c>
      <c r="NXZ37" s="990">
        <f t="shared" si="157"/>
        <v>0</v>
      </c>
      <c r="NYA37" s="990">
        <f t="shared" ref="NYA37:OAL37" si="158">SUM(NYA16:NYA32)-NYA33</f>
        <v>0</v>
      </c>
      <c r="NYB37" s="990">
        <f t="shared" si="158"/>
        <v>0</v>
      </c>
      <c r="NYC37" s="990">
        <f t="shared" si="158"/>
        <v>0</v>
      </c>
      <c r="NYD37" s="990">
        <f t="shared" si="158"/>
        <v>0</v>
      </c>
      <c r="NYE37" s="990">
        <f t="shared" si="158"/>
        <v>0</v>
      </c>
      <c r="NYF37" s="990">
        <f t="shared" si="158"/>
        <v>0</v>
      </c>
      <c r="NYG37" s="990">
        <f t="shared" si="158"/>
        <v>0</v>
      </c>
      <c r="NYH37" s="990">
        <f t="shared" si="158"/>
        <v>0</v>
      </c>
      <c r="NYI37" s="990">
        <f t="shared" si="158"/>
        <v>0</v>
      </c>
      <c r="NYJ37" s="990">
        <f t="shared" si="158"/>
        <v>0</v>
      </c>
      <c r="NYK37" s="990">
        <f t="shared" si="158"/>
        <v>0</v>
      </c>
      <c r="NYL37" s="990">
        <f t="shared" si="158"/>
        <v>0</v>
      </c>
      <c r="NYM37" s="990">
        <f t="shared" si="158"/>
        <v>0</v>
      </c>
      <c r="NYN37" s="990">
        <f t="shared" si="158"/>
        <v>0</v>
      </c>
      <c r="NYO37" s="990">
        <f t="shared" si="158"/>
        <v>0</v>
      </c>
      <c r="NYP37" s="990">
        <f t="shared" si="158"/>
        <v>0</v>
      </c>
      <c r="NYQ37" s="990">
        <f t="shared" si="158"/>
        <v>0</v>
      </c>
      <c r="NYR37" s="990">
        <f t="shared" si="158"/>
        <v>0</v>
      </c>
      <c r="NYS37" s="990">
        <f t="shared" si="158"/>
        <v>0</v>
      </c>
      <c r="NYT37" s="990">
        <f t="shared" si="158"/>
        <v>0</v>
      </c>
      <c r="NYU37" s="990">
        <f t="shared" si="158"/>
        <v>0</v>
      </c>
      <c r="NYV37" s="990">
        <f t="shared" si="158"/>
        <v>0</v>
      </c>
      <c r="NYW37" s="990">
        <f t="shared" si="158"/>
        <v>0</v>
      </c>
      <c r="NYX37" s="990">
        <f t="shared" si="158"/>
        <v>0</v>
      </c>
      <c r="NYY37" s="990">
        <f t="shared" si="158"/>
        <v>0</v>
      </c>
      <c r="NYZ37" s="990">
        <f t="shared" si="158"/>
        <v>0</v>
      </c>
      <c r="NZA37" s="990">
        <f t="shared" si="158"/>
        <v>0</v>
      </c>
      <c r="NZB37" s="990">
        <f t="shared" si="158"/>
        <v>0</v>
      </c>
      <c r="NZC37" s="990">
        <f t="shared" si="158"/>
        <v>0</v>
      </c>
      <c r="NZD37" s="990">
        <f t="shared" si="158"/>
        <v>0</v>
      </c>
      <c r="NZE37" s="990">
        <f t="shared" si="158"/>
        <v>0</v>
      </c>
      <c r="NZF37" s="990">
        <f t="shared" si="158"/>
        <v>0</v>
      </c>
      <c r="NZG37" s="990">
        <f t="shared" si="158"/>
        <v>0</v>
      </c>
      <c r="NZH37" s="990">
        <f t="shared" si="158"/>
        <v>0</v>
      </c>
      <c r="NZI37" s="990">
        <f t="shared" si="158"/>
        <v>0</v>
      </c>
      <c r="NZJ37" s="990">
        <f t="shared" si="158"/>
        <v>0</v>
      </c>
      <c r="NZK37" s="990">
        <f t="shared" si="158"/>
        <v>0</v>
      </c>
      <c r="NZL37" s="990">
        <f t="shared" si="158"/>
        <v>0</v>
      </c>
      <c r="NZM37" s="990">
        <f t="shared" si="158"/>
        <v>0</v>
      </c>
      <c r="NZN37" s="990">
        <f t="shared" si="158"/>
        <v>0</v>
      </c>
      <c r="NZO37" s="990">
        <f t="shared" si="158"/>
        <v>0</v>
      </c>
      <c r="NZP37" s="990">
        <f t="shared" si="158"/>
        <v>0</v>
      </c>
      <c r="NZQ37" s="990">
        <f t="shared" si="158"/>
        <v>0</v>
      </c>
      <c r="NZR37" s="990">
        <f t="shared" si="158"/>
        <v>0</v>
      </c>
      <c r="NZS37" s="990">
        <f t="shared" si="158"/>
        <v>0</v>
      </c>
      <c r="NZT37" s="990">
        <f t="shared" si="158"/>
        <v>0</v>
      </c>
      <c r="NZU37" s="990">
        <f t="shared" si="158"/>
        <v>0</v>
      </c>
      <c r="NZV37" s="990">
        <f t="shared" si="158"/>
        <v>0</v>
      </c>
      <c r="NZW37" s="990">
        <f t="shared" si="158"/>
        <v>0</v>
      </c>
      <c r="NZX37" s="990">
        <f t="shared" si="158"/>
        <v>0</v>
      </c>
      <c r="NZY37" s="990">
        <f t="shared" si="158"/>
        <v>0</v>
      </c>
      <c r="NZZ37" s="990">
        <f t="shared" si="158"/>
        <v>0</v>
      </c>
      <c r="OAA37" s="990">
        <f t="shared" si="158"/>
        <v>0</v>
      </c>
      <c r="OAB37" s="990">
        <f t="shared" si="158"/>
        <v>0</v>
      </c>
      <c r="OAC37" s="990">
        <f t="shared" si="158"/>
        <v>0</v>
      </c>
      <c r="OAD37" s="990">
        <f t="shared" si="158"/>
        <v>0</v>
      </c>
      <c r="OAE37" s="990">
        <f t="shared" si="158"/>
        <v>0</v>
      </c>
      <c r="OAF37" s="990">
        <f t="shared" si="158"/>
        <v>0</v>
      </c>
      <c r="OAG37" s="990">
        <f t="shared" si="158"/>
        <v>0</v>
      </c>
      <c r="OAH37" s="990">
        <f t="shared" si="158"/>
        <v>0</v>
      </c>
      <c r="OAI37" s="990">
        <f t="shared" si="158"/>
        <v>0</v>
      </c>
      <c r="OAJ37" s="990">
        <f t="shared" si="158"/>
        <v>0</v>
      </c>
      <c r="OAK37" s="990">
        <f t="shared" si="158"/>
        <v>0</v>
      </c>
      <c r="OAL37" s="990">
        <f t="shared" si="158"/>
        <v>0</v>
      </c>
      <c r="OAM37" s="990">
        <f t="shared" ref="OAM37:OCX37" si="159">SUM(OAM16:OAM32)-OAM33</f>
        <v>0</v>
      </c>
      <c r="OAN37" s="990">
        <f t="shared" si="159"/>
        <v>0</v>
      </c>
      <c r="OAO37" s="990">
        <f t="shared" si="159"/>
        <v>0</v>
      </c>
      <c r="OAP37" s="990">
        <f t="shared" si="159"/>
        <v>0</v>
      </c>
      <c r="OAQ37" s="990">
        <f t="shared" si="159"/>
        <v>0</v>
      </c>
      <c r="OAR37" s="990">
        <f t="shared" si="159"/>
        <v>0</v>
      </c>
      <c r="OAS37" s="990">
        <f t="shared" si="159"/>
        <v>0</v>
      </c>
      <c r="OAT37" s="990">
        <f t="shared" si="159"/>
        <v>0</v>
      </c>
      <c r="OAU37" s="990">
        <f t="shared" si="159"/>
        <v>0</v>
      </c>
      <c r="OAV37" s="990">
        <f t="shared" si="159"/>
        <v>0</v>
      </c>
      <c r="OAW37" s="990">
        <f t="shared" si="159"/>
        <v>0</v>
      </c>
      <c r="OAX37" s="990">
        <f t="shared" si="159"/>
        <v>0</v>
      </c>
      <c r="OAY37" s="990">
        <f t="shared" si="159"/>
        <v>0</v>
      </c>
      <c r="OAZ37" s="990">
        <f t="shared" si="159"/>
        <v>0</v>
      </c>
      <c r="OBA37" s="990">
        <f t="shared" si="159"/>
        <v>0</v>
      </c>
      <c r="OBB37" s="990">
        <f t="shared" si="159"/>
        <v>0</v>
      </c>
      <c r="OBC37" s="990">
        <f t="shared" si="159"/>
        <v>0</v>
      </c>
      <c r="OBD37" s="990">
        <f t="shared" si="159"/>
        <v>0</v>
      </c>
      <c r="OBE37" s="990">
        <f t="shared" si="159"/>
        <v>0</v>
      </c>
      <c r="OBF37" s="990">
        <f t="shared" si="159"/>
        <v>0</v>
      </c>
      <c r="OBG37" s="990">
        <f t="shared" si="159"/>
        <v>0</v>
      </c>
      <c r="OBH37" s="990">
        <f t="shared" si="159"/>
        <v>0</v>
      </c>
      <c r="OBI37" s="990">
        <f t="shared" si="159"/>
        <v>0</v>
      </c>
      <c r="OBJ37" s="990">
        <f t="shared" si="159"/>
        <v>0</v>
      </c>
      <c r="OBK37" s="990">
        <f t="shared" si="159"/>
        <v>0</v>
      </c>
      <c r="OBL37" s="990">
        <f t="shared" si="159"/>
        <v>0</v>
      </c>
      <c r="OBM37" s="990">
        <f t="shared" si="159"/>
        <v>0</v>
      </c>
      <c r="OBN37" s="990">
        <f t="shared" si="159"/>
        <v>0</v>
      </c>
      <c r="OBO37" s="990">
        <f t="shared" si="159"/>
        <v>0</v>
      </c>
      <c r="OBP37" s="990">
        <f t="shared" si="159"/>
        <v>0</v>
      </c>
      <c r="OBQ37" s="990">
        <f t="shared" si="159"/>
        <v>0</v>
      </c>
      <c r="OBR37" s="990">
        <f t="shared" si="159"/>
        <v>0</v>
      </c>
      <c r="OBS37" s="990">
        <f t="shared" si="159"/>
        <v>0</v>
      </c>
      <c r="OBT37" s="990">
        <f t="shared" si="159"/>
        <v>0</v>
      </c>
      <c r="OBU37" s="990">
        <f t="shared" si="159"/>
        <v>0</v>
      </c>
      <c r="OBV37" s="990">
        <f t="shared" si="159"/>
        <v>0</v>
      </c>
      <c r="OBW37" s="990">
        <f t="shared" si="159"/>
        <v>0</v>
      </c>
      <c r="OBX37" s="990">
        <f t="shared" si="159"/>
        <v>0</v>
      </c>
      <c r="OBY37" s="990">
        <f t="shared" si="159"/>
        <v>0</v>
      </c>
      <c r="OBZ37" s="990">
        <f t="shared" si="159"/>
        <v>0</v>
      </c>
      <c r="OCA37" s="990">
        <f t="shared" si="159"/>
        <v>0</v>
      </c>
      <c r="OCB37" s="990">
        <f t="shared" si="159"/>
        <v>0</v>
      </c>
      <c r="OCC37" s="990">
        <f t="shared" si="159"/>
        <v>0</v>
      </c>
      <c r="OCD37" s="990">
        <f t="shared" si="159"/>
        <v>0</v>
      </c>
      <c r="OCE37" s="990">
        <f t="shared" si="159"/>
        <v>0</v>
      </c>
      <c r="OCF37" s="990">
        <f t="shared" si="159"/>
        <v>0</v>
      </c>
      <c r="OCG37" s="990">
        <f t="shared" si="159"/>
        <v>0</v>
      </c>
      <c r="OCH37" s="990">
        <f t="shared" si="159"/>
        <v>0</v>
      </c>
      <c r="OCI37" s="990">
        <f t="shared" si="159"/>
        <v>0</v>
      </c>
      <c r="OCJ37" s="990">
        <f t="shared" si="159"/>
        <v>0</v>
      </c>
      <c r="OCK37" s="990">
        <f t="shared" si="159"/>
        <v>0</v>
      </c>
      <c r="OCL37" s="990">
        <f t="shared" si="159"/>
        <v>0</v>
      </c>
      <c r="OCM37" s="990">
        <f t="shared" si="159"/>
        <v>0</v>
      </c>
      <c r="OCN37" s="990">
        <f t="shared" si="159"/>
        <v>0</v>
      </c>
      <c r="OCO37" s="990">
        <f t="shared" si="159"/>
        <v>0</v>
      </c>
      <c r="OCP37" s="990">
        <f t="shared" si="159"/>
        <v>0</v>
      </c>
      <c r="OCQ37" s="990">
        <f t="shared" si="159"/>
        <v>0</v>
      </c>
      <c r="OCR37" s="990">
        <f t="shared" si="159"/>
        <v>0</v>
      </c>
      <c r="OCS37" s="990">
        <f t="shared" si="159"/>
        <v>0</v>
      </c>
      <c r="OCT37" s="990">
        <f t="shared" si="159"/>
        <v>0</v>
      </c>
      <c r="OCU37" s="990">
        <f t="shared" si="159"/>
        <v>0</v>
      </c>
      <c r="OCV37" s="990">
        <f t="shared" si="159"/>
        <v>0</v>
      </c>
      <c r="OCW37" s="990">
        <f t="shared" si="159"/>
        <v>0</v>
      </c>
      <c r="OCX37" s="990">
        <f t="shared" si="159"/>
        <v>0</v>
      </c>
      <c r="OCY37" s="990">
        <f t="shared" ref="OCY37:OFJ37" si="160">SUM(OCY16:OCY32)-OCY33</f>
        <v>0</v>
      </c>
      <c r="OCZ37" s="990">
        <f t="shared" si="160"/>
        <v>0</v>
      </c>
      <c r="ODA37" s="990">
        <f t="shared" si="160"/>
        <v>0</v>
      </c>
      <c r="ODB37" s="990">
        <f t="shared" si="160"/>
        <v>0</v>
      </c>
      <c r="ODC37" s="990">
        <f t="shared" si="160"/>
        <v>0</v>
      </c>
      <c r="ODD37" s="990">
        <f t="shared" si="160"/>
        <v>0</v>
      </c>
      <c r="ODE37" s="990">
        <f t="shared" si="160"/>
        <v>0</v>
      </c>
      <c r="ODF37" s="990">
        <f t="shared" si="160"/>
        <v>0</v>
      </c>
      <c r="ODG37" s="990">
        <f t="shared" si="160"/>
        <v>0</v>
      </c>
      <c r="ODH37" s="990">
        <f t="shared" si="160"/>
        <v>0</v>
      </c>
      <c r="ODI37" s="990">
        <f t="shared" si="160"/>
        <v>0</v>
      </c>
      <c r="ODJ37" s="990">
        <f t="shared" si="160"/>
        <v>0</v>
      </c>
      <c r="ODK37" s="990">
        <f t="shared" si="160"/>
        <v>0</v>
      </c>
      <c r="ODL37" s="990">
        <f t="shared" si="160"/>
        <v>0</v>
      </c>
      <c r="ODM37" s="990">
        <f t="shared" si="160"/>
        <v>0</v>
      </c>
      <c r="ODN37" s="990">
        <f t="shared" si="160"/>
        <v>0</v>
      </c>
      <c r="ODO37" s="990">
        <f t="shared" si="160"/>
        <v>0</v>
      </c>
      <c r="ODP37" s="990">
        <f t="shared" si="160"/>
        <v>0</v>
      </c>
      <c r="ODQ37" s="990">
        <f t="shared" si="160"/>
        <v>0</v>
      </c>
      <c r="ODR37" s="990">
        <f t="shared" si="160"/>
        <v>0</v>
      </c>
      <c r="ODS37" s="990">
        <f t="shared" si="160"/>
        <v>0</v>
      </c>
      <c r="ODT37" s="990">
        <f t="shared" si="160"/>
        <v>0</v>
      </c>
      <c r="ODU37" s="990">
        <f t="shared" si="160"/>
        <v>0</v>
      </c>
      <c r="ODV37" s="990">
        <f t="shared" si="160"/>
        <v>0</v>
      </c>
      <c r="ODW37" s="990">
        <f t="shared" si="160"/>
        <v>0</v>
      </c>
      <c r="ODX37" s="990">
        <f t="shared" si="160"/>
        <v>0</v>
      </c>
      <c r="ODY37" s="990">
        <f t="shared" si="160"/>
        <v>0</v>
      </c>
      <c r="ODZ37" s="990">
        <f t="shared" si="160"/>
        <v>0</v>
      </c>
      <c r="OEA37" s="990">
        <f t="shared" si="160"/>
        <v>0</v>
      </c>
      <c r="OEB37" s="990">
        <f t="shared" si="160"/>
        <v>0</v>
      </c>
      <c r="OEC37" s="990">
        <f t="shared" si="160"/>
        <v>0</v>
      </c>
      <c r="OED37" s="990">
        <f t="shared" si="160"/>
        <v>0</v>
      </c>
      <c r="OEE37" s="990">
        <f t="shared" si="160"/>
        <v>0</v>
      </c>
      <c r="OEF37" s="990">
        <f t="shared" si="160"/>
        <v>0</v>
      </c>
      <c r="OEG37" s="990">
        <f t="shared" si="160"/>
        <v>0</v>
      </c>
      <c r="OEH37" s="990">
        <f t="shared" si="160"/>
        <v>0</v>
      </c>
      <c r="OEI37" s="990">
        <f t="shared" si="160"/>
        <v>0</v>
      </c>
      <c r="OEJ37" s="990">
        <f t="shared" si="160"/>
        <v>0</v>
      </c>
      <c r="OEK37" s="990">
        <f t="shared" si="160"/>
        <v>0</v>
      </c>
      <c r="OEL37" s="990">
        <f t="shared" si="160"/>
        <v>0</v>
      </c>
      <c r="OEM37" s="990">
        <f t="shared" si="160"/>
        <v>0</v>
      </c>
      <c r="OEN37" s="990">
        <f t="shared" si="160"/>
        <v>0</v>
      </c>
      <c r="OEO37" s="990">
        <f t="shared" si="160"/>
        <v>0</v>
      </c>
      <c r="OEP37" s="990">
        <f t="shared" si="160"/>
        <v>0</v>
      </c>
      <c r="OEQ37" s="990">
        <f t="shared" si="160"/>
        <v>0</v>
      </c>
      <c r="OER37" s="990">
        <f t="shared" si="160"/>
        <v>0</v>
      </c>
      <c r="OES37" s="990">
        <f t="shared" si="160"/>
        <v>0</v>
      </c>
      <c r="OET37" s="990">
        <f t="shared" si="160"/>
        <v>0</v>
      </c>
      <c r="OEU37" s="990">
        <f t="shared" si="160"/>
        <v>0</v>
      </c>
      <c r="OEV37" s="990">
        <f t="shared" si="160"/>
        <v>0</v>
      </c>
      <c r="OEW37" s="990">
        <f t="shared" si="160"/>
        <v>0</v>
      </c>
      <c r="OEX37" s="990">
        <f t="shared" si="160"/>
        <v>0</v>
      </c>
      <c r="OEY37" s="990">
        <f t="shared" si="160"/>
        <v>0</v>
      </c>
      <c r="OEZ37" s="990">
        <f t="shared" si="160"/>
        <v>0</v>
      </c>
      <c r="OFA37" s="990">
        <f t="shared" si="160"/>
        <v>0</v>
      </c>
      <c r="OFB37" s="990">
        <f t="shared" si="160"/>
        <v>0</v>
      </c>
      <c r="OFC37" s="990">
        <f t="shared" si="160"/>
        <v>0</v>
      </c>
      <c r="OFD37" s="990">
        <f t="shared" si="160"/>
        <v>0</v>
      </c>
      <c r="OFE37" s="990">
        <f t="shared" si="160"/>
        <v>0</v>
      </c>
      <c r="OFF37" s="990">
        <f t="shared" si="160"/>
        <v>0</v>
      </c>
      <c r="OFG37" s="990">
        <f t="shared" si="160"/>
        <v>0</v>
      </c>
      <c r="OFH37" s="990">
        <f t="shared" si="160"/>
        <v>0</v>
      </c>
      <c r="OFI37" s="990">
        <f t="shared" si="160"/>
        <v>0</v>
      </c>
      <c r="OFJ37" s="990">
        <f t="shared" si="160"/>
        <v>0</v>
      </c>
      <c r="OFK37" s="990">
        <f t="shared" ref="OFK37:OHV37" si="161">SUM(OFK16:OFK32)-OFK33</f>
        <v>0</v>
      </c>
      <c r="OFL37" s="990">
        <f t="shared" si="161"/>
        <v>0</v>
      </c>
      <c r="OFM37" s="990">
        <f t="shared" si="161"/>
        <v>0</v>
      </c>
      <c r="OFN37" s="990">
        <f t="shared" si="161"/>
        <v>0</v>
      </c>
      <c r="OFO37" s="990">
        <f t="shared" si="161"/>
        <v>0</v>
      </c>
      <c r="OFP37" s="990">
        <f t="shared" si="161"/>
        <v>0</v>
      </c>
      <c r="OFQ37" s="990">
        <f t="shared" si="161"/>
        <v>0</v>
      </c>
      <c r="OFR37" s="990">
        <f t="shared" si="161"/>
        <v>0</v>
      </c>
      <c r="OFS37" s="990">
        <f t="shared" si="161"/>
        <v>0</v>
      </c>
      <c r="OFT37" s="990">
        <f t="shared" si="161"/>
        <v>0</v>
      </c>
      <c r="OFU37" s="990">
        <f t="shared" si="161"/>
        <v>0</v>
      </c>
      <c r="OFV37" s="990">
        <f t="shared" si="161"/>
        <v>0</v>
      </c>
      <c r="OFW37" s="990">
        <f t="shared" si="161"/>
        <v>0</v>
      </c>
      <c r="OFX37" s="990">
        <f t="shared" si="161"/>
        <v>0</v>
      </c>
      <c r="OFY37" s="990">
        <f t="shared" si="161"/>
        <v>0</v>
      </c>
      <c r="OFZ37" s="990">
        <f t="shared" si="161"/>
        <v>0</v>
      </c>
      <c r="OGA37" s="990">
        <f t="shared" si="161"/>
        <v>0</v>
      </c>
      <c r="OGB37" s="990">
        <f t="shared" si="161"/>
        <v>0</v>
      </c>
      <c r="OGC37" s="990">
        <f t="shared" si="161"/>
        <v>0</v>
      </c>
      <c r="OGD37" s="990">
        <f t="shared" si="161"/>
        <v>0</v>
      </c>
      <c r="OGE37" s="990">
        <f t="shared" si="161"/>
        <v>0</v>
      </c>
      <c r="OGF37" s="990">
        <f t="shared" si="161"/>
        <v>0</v>
      </c>
      <c r="OGG37" s="990">
        <f t="shared" si="161"/>
        <v>0</v>
      </c>
      <c r="OGH37" s="990">
        <f t="shared" si="161"/>
        <v>0</v>
      </c>
      <c r="OGI37" s="990">
        <f t="shared" si="161"/>
        <v>0</v>
      </c>
      <c r="OGJ37" s="990">
        <f t="shared" si="161"/>
        <v>0</v>
      </c>
      <c r="OGK37" s="990">
        <f t="shared" si="161"/>
        <v>0</v>
      </c>
      <c r="OGL37" s="990">
        <f t="shared" si="161"/>
        <v>0</v>
      </c>
      <c r="OGM37" s="990">
        <f t="shared" si="161"/>
        <v>0</v>
      </c>
      <c r="OGN37" s="990">
        <f t="shared" si="161"/>
        <v>0</v>
      </c>
      <c r="OGO37" s="990">
        <f t="shared" si="161"/>
        <v>0</v>
      </c>
      <c r="OGP37" s="990">
        <f t="shared" si="161"/>
        <v>0</v>
      </c>
      <c r="OGQ37" s="990">
        <f t="shared" si="161"/>
        <v>0</v>
      </c>
      <c r="OGR37" s="990">
        <f t="shared" si="161"/>
        <v>0</v>
      </c>
      <c r="OGS37" s="990">
        <f t="shared" si="161"/>
        <v>0</v>
      </c>
      <c r="OGT37" s="990">
        <f t="shared" si="161"/>
        <v>0</v>
      </c>
      <c r="OGU37" s="990">
        <f t="shared" si="161"/>
        <v>0</v>
      </c>
      <c r="OGV37" s="990">
        <f t="shared" si="161"/>
        <v>0</v>
      </c>
      <c r="OGW37" s="990">
        <f t="shared" si="161"/>
        <v>0</v>
      </c>
      <c r="OGX37" s="990">
        <f t="shared" si="161"/>
        <v>0</v>
      </c>
      <c r="OGY37" s="990">
        <f t="shared" si="161"/>
        <v>0</v>
      </c>
      <c r="OGZ37" s="990">
        <f t="shared" si="161"/>
        <v>0</v>
      </c>
      <c r="OHA37" s="990">
        <f t="shared" si="161"/>
        <v>0</v>
      </c>
      <c r="OHB37" s="990">
        <f t="shared" si="161"/>
        <v>0</v>
      </c>
      <c r="OHC37" s="990">
        <f t="shared" si="161"/>
        <v>0</v>
      </c>
      <c r="OHD37" s="990">
        <f t="shared" si="161"/>
        <v>0</v>
      </c>
      <c r="OHE37" s="990">
        <f t="shared" si="161"/>
        <v>0</v>
      </c>
      <c r="OHF37" s="990">
        <f t="shared" si="161"/>
        <v>0</v>
      </c>
      <c r="OHG37" s="990">
        <f t="shared" si="161"/>
        <v>0</v>
      </c>
      <c r="OHH37" s="990">
        <f t="shared" si="161"/>
        <v>0</v>
      </c>
      <c r="OHI37" s="990">
        <f t="shared" si="161"/>
        <v>0</v>
      </c>
      <c r="OHJ37" s="990">
        <f t="shared" si="161"/>
        <v>0</v>
      </c>
      <c r="OHK37" s="990">
        <f t="shared" si="161"/>
        <v>0</v>
      </c>
      <c r="OHL37" s="990">
        <f t="shared" si="161"/>
        <v>0</v>
      </c>
      <c r="OHM37" s="990">
        <f t="shared" si="161"/>
        <v>0</v>
      </c>
      <c r="OHN37" s="990">
        <f t="shared" si="161"/>
        <v>0</v>
      </c>
      <c r="OHO37" s="990">
        <f t="shared" si="161"/>
        <v>0</v>
      </c>
      <c r="OHP37" s="990">
        <f t="shared" si="161"/>
        <v>0</v>
      </c>
      <c r="OHQ37" s="990">
        <f t="shared" si="161"/>
        <v>0</v>
      </c>
      <c r="OHR37" s="990">
        <f t="shared" si="161"/>
        <v>0</v>
      </c>
      <c r="OHS37" s="990">
        <f t="shared" si="161"/>
        <v>0</v>
      </c>
      <c r="OHT37" s="990">
        <f t="shared" si="161"/>
        <v>0</v>
      </c>
      <c r="OHU37" s="990">
        <f t="shared" si="161"/>
        <v>0</v>
      </c>
      <c r="OHV37" s="990">
        <f t="shared" si="161"/>
        <v>0</v>
      </c>
      <c r="OHW37" s="990">
        <f t="shared" ref="OHW37:OKH37" si="162">SUM(OHW16:OHW32)-OHW33</f>
        <v>0</v>
      </c>
      <c r="OHX37" s="990">
        <f t="shared" si="162"/>
        <v>0</v>
      </c>
      <c r="OHY37" s="990">
        <f t="shared" si="162"/>
        <v>0</v>
      </c>
      <c r="OHZ37" s="990">
        <f t="shared" si="162"/>
        <v>0</v>
      </c>
      <c r="OIA37" s="990">
        <f t="shared" si="162"/>
        <v>0</v>
      </c>
      <c r="OIB37" s="990">
        <f t="shared" si="162"/>
        <v>0</v>
      </c>
      <c r="OIC37" s="990">
        <f t="shared" si="162"/>
        <v>0</v>
      </c>
      <c r="OID37" s="990">
        <f t="shared" si="162"/>
        <v>0</v>
      </c>
      <c r="OIE37" s="990">
        <f t="shared" si="162"/>
        <v>0</v>
      </c>
      <c r="OIF37" s="990">
        <f t="shared" si="162"/>
        <v>0</v>
      </c>
      <c r="OIG37" s="990">
        <f t="shared" si="162"/>
        <v>0</v>
      </c>
      <c r="OIH37" s="990">
        <f t="shared" si="162"/>
        <v>0</v>
      </c>
      <c r="OII37" s="990">
        <f t="shared" si="162"/>
        <v>0</v>
      </c>
      <c r="OIJ37" s="990">
        <f t="shared" si="162"/>
        <v>0</v>
      </c>
      <c r="OIK37" s="990">
        <f t="shared" si="162"/>
        <v>0</v>
      </c>
      <c r="OIL37" s="990">
        <f t="shared" si="162"/>
        <v>0</v>
      </c>
      <c r="OIM37" s="990">
        <f t="shared" si="162"/>
        <v>0</v>
      </c>
      <c r="OIN37" s="990">
        <f t="shared" si="162"/>
        <v>0</v>
      </c>
      <c r="OIO37" s="990">
        <f t="shared" si="162"/>
        <v>0</v>
      </c>
      <c r="OIP37" s="990">
        <f t="shared" si="162"/>
        <v>0</v>
      </c>
      <c r="OIQ37" s="990">
        <f t="shared" si="162"/>
        <v>0</v>
      </c>
      <c r="OIR37" s="990">
        <f t="shared" si="162"/>
        <v>0</v>
      </c>
      <c r="OIS37" s="990">
        <f t="shared" si="162"/>
        <v>0</v>
      </c>
      <c r="OIT37" s="990">
        <f t="shared" si="162"/>
        <v>0</v>
      </c>
      <c r="OIU37" s="990">
        <f t="shared" si="162"/>
        <v>0</v>
      </c>
      <c r="OIV37" s="990">
        <f t="shared" si="162"/>
        <v>0</v>
      </c>
      <c r="OIW37" s="990">
        <f t="shared" si="162"/>
        <v>0</v>
      </c>
      <c r="OIX37" s="990">
        <f t="shared" si="162"/>
        <v>0</v>
      </c>
      <c r="OIY37" s="990">
        <f t="shared" si="162"/>
        <v>0</v>
      </c>
      <c r="OIZ37" s="990">
        <f t="shared" si="162"/>
        <v>0</v>
      </c>
      <c r="OJA37" s="990">
        <f t="shared" si="162"/>
        <v>0</v>
      </c>
      <c r="OJB37" s="990">
        <f t="shared" si="162"/>
        <v>0</v>
      </c>
      <c r="OJC37" s="990">
        <f t="shared" si="162"/>
        <v>0</v>
      </c>
      <c r="OJD37" s="990">
        <f t="shared" si="162"/>
        <v>0</v>
      </c>
      <c r="OJE37" s="990">
        <f t="shared" si="162"/>
        <v>0</v>
      </c>
      <c r="OJF37" s="990">
        <f t="shared" si="162"/>
        <v>0</v>
      </c>
      <c r="OJG37" s="990">
        <f t="shared" si="162"/>
        <v>0</v>
      </c>
      <c r="OJH37" s="990">
        <f t="shared" si="162"/>
        <v>0</v>
      </c>
      <c r="OJI37" s="990">
        <f t="shared" si="162"/>
        <v>0</v>
      </c>
      <c r="OJJ37" s="990">
        <f t="shared" si="162"/>
        <v>0</v>
      </c>
      <c r="OJK37" s="990">
        <f t="shared" si="162"/>
        <v>0</v>
      </c>
      <c r="OJL37" s="990">
        <f t="shared" si="162"/>
        <v>0</v>
      </c>
      <c r="OJM37" s="990">
        <f t="shared" si="162"/>
        <v>0</v>
      </c>
      <c r="OJN37" s="990">
        <f t="shared" si="162"/>
        <v>0</v>
      </c>
      <c r="OJO37" s="990">
        <f t="shared" si="162"/>
        <v>0</v>
      </c>
      <c r="OJP37" s="990">
        <f t="shared" si="162"/>
        <v>0</v>
      </c>
      <c r="OJQ37" s="990">
        <f t="shared" si="162"/>
        <v>0</v>
      </c>
      <c r="OJR37" s="990">
        <f t="shared" si="162"/>
        <v>0</v>
      </c>
      <c r="OJS37" s="990">
        <f t="shared" si="162"/>
        <v>0</v>
      </c>
      <c r="OJT37" s="990">
        <f t="shared" si="162"/>
        <v>0</v>
      </c>
      <c r="OJU37" s="990">
        <f t="shared" si="162"/>
        <v>0</v>
      </c>
      <c r="OJV37" s="990">
        <f t="shared" si="162"/>
        <v>0</v>
      </c>
      <c r="OJW37" s="990">
        <f t="shared" si="162"/>
        <v>0</v>
      </c>
      <c r="OJX37" s="990">
        <f t="shared" si="162"/>
        <v>0</v>
      </c>
      <c r="OJY37" s="990">
        <f t="shared" si="162"/>
        <v>0</v>
      </c>
      <c r="OJZ37" s="990">
        <f t="shared" si="162"/>
        <v>0</v>
      </c>
      <c r="OKA37" s="990">
        <f t="shared" si="162"/>
        <v>0</v>
      </c>
      <c r="OKB37" s="990">
        <f t="shared" si="162"/>
        <v>0</v>
      </c>
      <c r="OKC37" s="990">
        <f t="shared" si="162"/>
        <v>0</v>
      </c>
      <c r="OKD37" s="990">
        <f t="shared" si="162"/>
        <v>0</v>
      </c>
      <c r="OKE37" s="990">
        <f t="shared" si="162"/>
        <v>0</v>
      </c>
      <c r="OKF37" s="990">
        <f t="shared" si="162"/>
        <v>0</v>
      </c>
      <c r="OKG37" s="990">
        <f t="shared" si="162"/>
        <v>0</v>
      </c>
      <c r="OKH37" s="990">
        <f t="shared" si="162"/>
        <v>0</v>
      </c>
      <c r="OKI37" s="990">
        <f t="shared" ref="OKI37:OMT37" si="163">SUM(OKI16:OKI32)-OKI33</f>
        <v>0</v>
      </c>
      <c r="OKJ37" s="990">
        <f t="shared" si="163"/>
        <v>0</v>
      </c>
      <c r="OKK37" s="990">
        <f t="shared" si="163"/>
        <v>0</v>
      </c>
      <c r="OKL37" s="990">
        <f t="shared" si="163"/>
        <v>0</v>
      </c>
      <c r="OKM37" s="990">
        <f t="shared" si="163"/>
        <v>0</v>
      </c>
      <c r="OKN37" s="990">
        <f t="shared" si="163"/>
        <v>0</v>
      </c>
      <c r="OKO37" s="990">
        <f t="shared" si="163"/>
        <v>0</v>
      </c>
      <c r="OKP37" s="990">
        <f t="shared" si="163"/>
        <v>0</v>
      </c>
      <c r="OKQ37" s="990">
        <f t="shared" si="163"/>
        <v>0</v>
      </c>
      <c r="OKR37" s="990">
        <f t="shared" si="163"/>
        <v>0</v>
      </c>
      <c r="OKS37" s="990">
        <f t="shared" si="163"/>
        <v>0</v>
      </c>
      <c r="OKT37" s="990">
        <f t="shared" si="163"/>
        <v>0</v>
      </c>
      <c r="OKU37" s="990">
        <f t="shared" si="163"/>
        <v>0</v>
      </c>
      <c r="OKV37" s="990">
        <f t="shared" si="163"/>
        <v>0</v>
      </c>
      <c r="OKW37" s="990">
        <f t="shared" si="163"/>
        <v>0</v>
      </c>
      <c r="OKX37" s="990">
        <f t="shared" si="163"/>
        <v>0</v>
      </c>
      <c r="OKY37" s="990">
        <f t="shared" si="163"/>
        <v>0</v>
      </c>
      <c r="OKZ37" s="990">
        <f t="shared" si="163"/>
        <v>0</v>
      </c>
      <c r="OLA37" s="990">
        <f t="shared" si="163"/>
        <v>0</v>
      </c>
      <c r="OLB37" s="990">
        <f t="shared" si="163"/>
        <v>0</v>
      </c>
      <c r="OLC37" s="990">
        <f t="shared" si="163"/>
        <v>0</v>
      </c>
      <c r="OLD37" s="990">
        <f t="shared" si="163"/>
        <v>0</v>
      </c>
      <c r="OLE37" s="990">
        <f t="shared" si="163"/>
        <v>0</v>
      </c>
      <c r="OLF37" s="990">
        <f t="shared" si="163"/>
        <v>0</v>
      </c>
      <c r="OLG37" s="990">
        <f t="shared" si="163"/>
        <v>0</v>
      </c>
      <c r="OLH37" s="990">
        <f t="shared" si="163"/>
        <v>0</v>
      </c>
      <c r="OLI37" s="990">
        <f t="shared" si="163"/>
        <v>0</v>
      </c>
      <c r="OLJ37" s="990">
        <f t="shared" si="163"/>
        <v>0</v>
      </c>
      <c r="OLK37" s="990">
        <f t="shared" si="163"/>
        <v>0</v>
      </c>
      <c r="OLL37" s="990">
        <f t="shared" si="163"/>
        <v>0</v>
      </c>
      <c r="OLM37" s="990">
        <f t="shared" si="163"/>
        <v>0</v>
      </c>
      <c r="OLN37" s="990">
        <f t="shared" si="163"/>
        <v>0</v>
      </c>
      <c r="OLO37" s="990">
        <f t="shared" si="163"/>
        <v>0</v>
      </c>
      <c r="OLP37" s="990">
        <f t="shared" si="163"/>
        <v>0</v>
      </c>
      <c r="OLQ37" s="990">
        <f t="shared" si="163"/>
        <v>0</v>
      </c>
      <c r="OLR37" s="990">
        <f t="shared" si="163"/>
        <v>0</v>
      </c>
      <c r="OLS37" s="990">
        <f t="shared" si="163"/>
        <v>0</v>
      </c>
      <c r="OLT37" s="990">
        <f t="shared" si="163"/>
        <v>0</v>
      </c>
      <c r="OLU37" s="990">
        <f t="shared" si="163"/>
        <v>0</v>
      </c>
      <c r="OLV37" s="990">
        <f t="shared" si="163"/>
        <v>0</v>
      </c>
      <c r="OLW37" s="990">
        <f t="shared" si="163"/>
        <v>0</v>
      </c>
      <c r="OLX37" s="990">
        <f t="shared" si="163"/>
        <v>0</v>
      </c>
      <c r="OLY37" s="990">
        <f t="shared" si="163"/>
        <v>0</v>
      </c>
      <c r="OLZ37" s="990">
        <f t="shared" si="163"/>
        <v>0</v>
      </c>
      <c r="OMA37" s="990">
        <f t="shared" si="163"/>
        <v>0</v>
      </c>
      <c r="OMB37" s="990">
        <f t="shared" si="163"/>
        <v>0</v>
      </c>
      <c r="OMC37" s="990">
        <f t="shared" si="163"/>
        <v>0</v>
      </c>
      <c r="OMD37" s="990">
        <f t="shared" si="163"/>
        <v>0</v>
      </c>
      <c r="OME37" s="990">
        <f t="shared" si="163"/>
        <v>0</v>
      </c>
      <c r="OMF37" s="990">
        <f t="shared" si="163"/>
        <v>0</v>
      </c>
      <c r="OMG37" s="990">
        <f t="shared" si="163"/>
        <v>0</v>
      </c>
      <c r="OMH37" s="990">
        <f t="shared" si="163"/>
        <v>0</v>
      </c>
      <c r="OMI37" s="990">
        <f t="shared" si="163"/>
        <v>0</v>
      </c>
      <c r="OMJ37" s="990">
        <f t="shared" si="163"/>
        <v>0</v>
      </c>
      <c r="OMK37" s="990">
        <f t="shared" si="163"/>
        <v>0</v>
      </c>
      <c r="OML37" s="990">
        <f t="shared" si="163"/>
        <v>0</v>
      </c>
      <c r="OMM37" s="990">
        <f t="shared" si="163"/>
        <v>0</v>
      </c>
      <c r="OMN37" s="990">
        <f t="shared" si="163"/>
        <v>0</v>
      </c>
      <c r="OMO37" s="990">
        <f t="shared" si="163"/>
        <v>0</v>
      </c>
      <c r="OMP37" s="990">
        <f t="shared" si="163"/>
        <v>0</v>
      </c>
      <c r="OMQ37" s="990">
        <f t="shared" si="163"/>
        <v>0</v>
      </c>
      <c r="OMR37" s="990">
        <f t="shared" si="163"/>
        <v>0</v>
      </c>
      <c r="OMS37" s="990">
        <f t="shared" si="163"/>
        <v>0</v>
      </c>
      <c r="OMT37" s="990">
        <f t="shared" si="163"/>
        <v>0</v>
      </c>
      <c r="OMU37" s="990">
        <f t="shared" ref="OMU37:OPF37" si="164">SUM(OMU16:OMU32)-OMU33</f>
        <v>0</v>
      </c>
      <c r="OMV37" s="990">
        <f t="shared" si="164"/>
        <v>0</v>
      </c>
      <c r="OMW37" s="990">
        <f t="shared" si="164"/>
        <v>0</v>
      </c>
      <c r="OMX37" s="990">
        <f t="shared" si="164"/>
        <v>0</v>
      </c>
      <c r="OMY37" s="990">
        <f t="shared" si="164"/>
        <v>0</v>
      </c>
      <c r="OMZ37" s="990">
        <f t="shared" si="164"/>
        <v>0</v>
      </c>
      <c r="ONA37" s="990">
        <f t="shared" si="164"/>
        <v>0</v>
      </c>
      <c r="ONB37" s="990">
        <f t="shared" si="164"/>
        <v>0</v>
      </c>
      <c r="ONC37" s="990">
        <f t="shared" si="164"/>
        <v>0</v>
      </c>
      <c r="OND37" s="990">
        <f t="shared" si="164"/>
        <v>0</v>
      </c>
      <c r="ONE37" s="990">
        <f t="shared" si="164"/>
        <v>0</v>
      </c>
      <c r="ONF37" s="990">
        <f t="shared" si="164"/>
        <v>0</v>
      </c>
      <c r="ONG37" s="990">
        <f t="shared" si="164"/>
        <v>0</v>
      </c>
      <c r="ONH37" s="990">
        <f t="shared" si="164"/>
        <v>0</v>
      </c>
      <c r="ONI37" s="990">
        <f t="shared" si="164"/>
        <v>0</v>
      </c>
      <c r="ONJ37" s="990">
        <f t="shared" si="164"/>
        <v>0</v>
      </c>
      <c r="ONK37" s="990">
        <f t="shared" si="164"/>
        <v>0</v>
      </c>
      <c r="ONL37" s="990">
        <f t="shared" si="164"/>
        <v>0</v>
      </c>
      <c r="ONM37" s="990">
        <f t="shared" si="164"/>
        <v>0</v>
      </c>
      <c r="ONN37" s="990">
        <f t="shared" si="164"/>
        <v>0</v>
      </c>
      <c r="ONO37" s="990">
        <f t="shared" si="164"/>
        <v>0</v>
      </c>
      <c r="ONP37" s="990">
        <f t="shared" si="164"/>
        <v>0</v>
      </c>
      <c r="ONQ37" s="990">
        <f t="shared" si="164"/>
        <v>0</v>
      </c>
      <c r="ONR37" s="990">
        <f t="shared" si="164"/>
        <v>0</v>
      </c>
      <c r="ONS37" s="990">
        <f t="shared" si="164"/>
        <v>0</v>
      </c>
      <c r="ONT37" s="990">
        <f t="shared" si="164"/>
        <v>0</v>
      </c>
      <c r="ONU37" s="990">
        <f t="shared" si="164"/>
        <v>0</v>
      </c>
      <c r="ONV37" s="990">
        <f t="shared" si="164"/>
        <v>0</v>
      </c>
      <c r="ONW37" s="990">
        <f t="shared" si="164"/>
        <v>0</v>
      </c>
      <c r="ONX37" s="990">
        <f t="shared" si="164"/>
        <v>0</v>
      </c>
      <c r="ONY37" s="990">
        <f t="shared" si="164"/>
        <v>0</v>
      </c>
      <c r="ONZ37" s="990">
        <f t="shared" si="164"/>
        <v>0</v>
      </c>
      <c r="OOA37" s="990">
        <f t="shared" si="164"/>
        <v>0</v>
      </c>
      <c r="OOB37" s="990">
        <f t="shared" si="164"/>
        <v>0</v>
      </c>
      <c r="OOC37" s="990">
        <f t="shared" si="164"/>
        <v>0</v>
      </c>
      <c r="OOD37" s="990">
        <f t="shared" si="164"/>
        <v>0</v>
      </c>
      <c r="OOE37" s="990">
        <f t="shared" si="164"/>
        <v>0</v>
      </c>
      <c r="OOF37" s="990">
        <f t="shared" si="164"/>
        <v>0</v>
      </c>
      <c r="OOG37" s="990">
        <f t="shared" si="164"/>
        <v>0</v>
      </c>
      <c r="OOH37" s="990">
        <f t="shared" si="164"/>
        <v>0</v>
      </c>
      <c r="OOI37" s="990">
        <f t="shared" si="164"/>
        <v>0</v>
      </c>
      <c r="OOJ37" s="990">
        <f t="shared" si="164"/>
        <v>0</v>
      </c>
      <c r="OOK37" s="990">
        <f t="shared" si="164"/>
        <v>0</v>
      </c>
      <c r="OOL37" s="990">
        <f t="shared" si="164"/>
        <v>0</v>
      </c>
      <c r="OOM37" s="990">
        <f t="shared" si="164"/>
        <v>0</v>
      </c>
      <c r="OON37" s="990">
        <f t="shared" si="164"/>
        <v>0</v>
      </c>
      <c r="OOO37" s="990">
        <f t="shared" si="164"/>
        <v>0</v>
      </c>
      <c r="OOP37" s="990">
        <f t="shared" si="164"/>
        <v>0</v>
      </c>
      <c r="OOQ37" s="990">
        <f t="shared" si="164"/>
        <v>0</v>
      </c>
      <c r="OOR37" s="990">
        <f t="shared" si="164"/>
        <v>0</v>
      </c>
      <c r="OOS37" s="990">
        <f t="shared" si="164"/>
        <v>0</v>
      </c>
      <c r="OOT37" s="990">
        <f t="shared" si="164"/>
        <v>0</v>
      </c>
      <c r="OOU37" s="990">
        <f t="shared" si="164"/>
        <v>0</v>
      </c>
      <c r="OOV37" s="990">
        <f t="shared" si="164"/>
        <v>0</v>
      </c>
      <c r="OOW37" s="990">
        <f t="shared" si="164"/>
        <v>0</v>
      </c>
      <c r="OOX37" s="990">
        <f t="shared" si="164"/>
        <v>0</v>
      </c>
      <c r="OOY37" s="990">
        <f t="shared" si="164"/>
        <v>0</v>
      </c>
      <c r="OOZ37" s="990">
        <f t="shared" si="164"/>
        <v>0</v>
      </c>
      <c r="OPA37" s="990">
        <f t="shared" si="164"/>
        <v>0</v>
      </c>
      <c r="OPB37" s="990">
        <f t="shared" si="164"/>
        <v>0</v>
      </c>
      <c r="OPC37" s="990">
        <f t="shared" si="164"/>
        <v>0</v>
      </c>
      <c r="OPD37" s="990">
        <f t="shared" si="164"/>
        <v>0</v>
      </c>
      <c r="OPE37" s="990">
        <f t="shared" si="164"/>
        <v>0</v>
      </c>
      <c r="OPF37" s="990">
        <f t="shared" si="164"/>
        <v>0</v>
      </c>
      <c r="OPG37" s="990">
        <f t="shared" ref="OPG37:ORR37" si="165">SUM(OPG16:OPG32)-OPG33</f>
        <v>0</v>
      </c>
      <c r="OPH37" s="990">
        <f t="shared" si="165"/>
        <v>0</v>
      </c>
      <c r="OPI37" s="990">
        <f t="shared" si="165"/>
        <v>0</v>
      </c>
      <c r="OPJ37" s="990">
        <f t="shared" si="165"/>
        <v>0</v>
      </c>
      <c r="OPK37" s="990">
        <f t="shared" si="165"/>
        <v>0</v>
      </c>
      <c r="OPL37" s="990">
        <f t="shared" si="165"/>
        <v>0</v>
      </c>
      <c r="OPM37" s="990">
        <f t="shared" si="165"/>
        <v>0</v>
      </c>
      <c r="OPN37" s="990">
        <f t="shared" si="165"/>
        <v>0</v>
      </c>
      <c r="OPO37" s="990">
        <f t="shared" si="165"/>
        <v>0</v>
      </c>
      <c r="OPP37" s="990">
        <f t="shared" si="165"/>
        <v>0</v>
      </c>
      <c r="OPQ37" s="990">
        <f t="shared" si="165"/>
        <v>0</v>
      </c>
      <c r="OPR37" s="990">
        <f t="shared" si="165"/>
        <v>0</v>
      </c>
      <c r="OPS37" s="990">
        <f t="shared" si="165"/>
        <v>0</v>
      </c>
      <c r="OPT37" s="990">
        <f t="shared" si="165"/>
        <v>0</v>
      </c>
      <c r="OPU37" s="990">
        <f t="shared" si="165"/>
        <v>0</v>
      </c>
      <c r="OPV37" s="990">
        <f t="shared" si="165"/>
        <v>0</v>
      </c>
      <c r="OPW37" s="990">
        <f t="shared" si="165"/>
        <v>0</v>
      </c>
      <c r="OPX37" s="990">
        <f t="shared" si="165"/>
        <v>0</v>
      </c>
      <c r="OPY37" s="990">
        <f t="shared" si="165"/>
        <v>0</v>
      </c>
      <c r="OPZ37" s="990">
        <f t="shared" si="165"/>
        <v>0</v>
      </c>
      <c r="OQA37" s="990">
        <f t="shared" si="165"/>
        <v>0</v>
      </c>
      <c r="OQB37" s="990">
        <f t="shared" si="165"/>
        <v>0</v>
      </c>
      <c r="OQC37" s="990">
        <f t="shared" si="165"/>
        <v>0</v>
      </c>
      <c r="OQD37" s="990">
        <f t="shared" si="165"/>
        <v>0</v>
      </c>
      <c r="OQE37" s="990">
        <f t="shared" si="165"/>
        <v>0</v>
      </c>
      <c r="OQF37" s="990">
        <f t="shared" si="165"/>
        <v>0</v>
      </c>
      <c r="OQG37" s="990">
        <f t="shared" si="165"/>
        <v>0</v>
      </c>
      <c r="OQH37" s="990">
        <f t="shared" si="165"/>
        <v>0</v>
      </c>
      <c r="OQI37" s="990">
        <f t="shared" si="165"/>
        <v>0</v>
      </c>
      <c r="OQJ37" s="990">
        <f t="shared" si="165"/>
        <v>0</v>
      </c>
      <c r="OQK37" s="990">
        <f t="shared" si="165"/>
        <v>0</v>
      </c>
      <c r="OQL37" s="990">
        <f t="shared" si="165"/>
        <v>0</v>
      </c>
      <c r="OQM37" s="990">
        <f t="shared" si="165"/>
        <v>0</v>
      </c>
      <c r="OQN37" s="990">
        <f t="shared" si="165"/>
        <v>0</v>
      </c>
      <c r="OQO37" s="990">
        <f t="shared" si="165"/>
        <v>0</v>
      </c>
      <c r="OQP37" s="990">
        <f t="shared" si="165"/>
        <v>0</v>
      </c>
      <c r="OQQ37" s="990">
        <f t="shared" si="165"/>
        <v>0</v>
      </c>
      <c r="OQR37" s="990">
        <f t="shared" si="165"/>
        <v>0</v>
      </c>
      <c r="OQS37" s="990">
        <f t="shared" si="165"/>
        <v>0</v>
      </c>
      <c r="OQT37" s="990">
        <f t="shared" si="165"/>
        <v>0</v>
      </c>
      <c r="OQU37" s="990">
        <f t="shared" si="165"/>
        <v>0</v>
      </c>
      <c r="OQV37" s="990">
        <f t="shared" si="165"/>
        <v>0</v>
      </c>
      <c r="OQW37" s="990">
        <f t="shared" si="165"/>
        <v>0</v>
      </c>
      <c r="OQX37" s="990">
        <f t="shared" si="165"/>
        <v>0</v>
      </c>
      <c r="OQY37" s="990">
        <f t="shared" si="165"/>
        <v>0</v>
      </c>
      <c r="OQZ37" s="990">
        <f t="shared" si="165"/>
        <v>0</v>
      </c>
      <c r="ORA37" s="990">
        <f t="shared" si="165"/>
        <v>0</v>
      </c>
      <c r="ORB37" s="990">
        <f t="shared" si="165"/>
        <v>0</v>
      </c>
      <c r="ORC37" s="990">
        <f t="shared" si="165"/>
        <v>0</v>
      </c>
      <c r="ORD37" s="990">
        <f t="shared" si="165"/>
        <v>0</v>
      </c>
      <c r="ORE37" s="990">
        <f t="shared" si="165"/>
        <v>0</v>
      </c>
      <c r="ORF37" s="990">
        <f t="shared" si="165"/>
        <v>0</v>
      </c>
      <c r="ORG37" s="990">
        <f t="shared" si="165"/>
        <v>0</v>
      </c>
      <c r="ORH37" s="990">
        <f t="shared" si="165"/>
        <v>0</v>
      </c>
      <c r="ORI37" s="990">
        <f t="shared" si="165"/>
        <v>0</v>
      </c>
      <c r="ORJ37" s="990">
        <f t="shared" si="165"/>
        <v>0</v>
      </c>
      <c r="ORK37" s="990">
        <f t="shared" si="165"/>
        <v>0</v>
      </c>
      <c r="ORL37" s="990">
        <f t="shared" si="165"/>
        <v>0</v>
      </c>
      <c r="ORM37" s="990">
        <f t="shared" si="165"/>
        <v>0</v>
      </c>
      <c r="ORN37" s="990">
        <f t="shared" si="165"/>
        <v>0</v>
      </c>
      <c r="ORO37" s="990">
        <f t="shared" si="165"/>
        <v>0</v>
      </c>
      <c r="ORP37" s="990">
        <f t="shared" si="165"/>
        <v>0</v>
      </c>
      <c r="ORQ37" s="990">
        <f t="shared" si="165"/>
        <v>0</v>
      </c>
      <c r="ORR37" s="990">
        <f t="shared" si="165"/>
        <v>0</v>
      </c>
      <c r="ORS37" s="990">
        <f t="shared" ref="ORS37:OUD37" si="166">SUM(ORS16:ORS32)-ORS33</f>
        <v>0</v>
      </c>
      <c r="ORT37" s="990">
        <f t="shared" si="166"/>
        <v>0</v>
      </c>
      <c r="ORU37" s="990">
        <f t="shared" si="166"/>
        <v>0</v>
      </c>
      <c r="ORV37" s="990">
        <f t="shared" si="166"/>
        <v>0</v>
      </c>
      <c r="ORW37" s="990">
        <f t="shared" si="166"/>
        <v>0</v>
      </c>
      <c r="ORX37" s="990">
        <f t="shared" si="166"/>
        <v>0</v>
      </c>
      <c r="ORY37" s="990">
        <f t="shared" si="166"/>
        <v>0</v>
      </c>
      <c r="ORZ37" s="990">
        <f t="shared" si="166"/>
        <v>0</v>
      </c>
      <c r="OSA37" s="990">
        <f t="shared" si="166"/>
        <v>0</v>
      </c>
      <c r="OSB37" s="990">
        <f t="shared" si="166"/>
        <v>0</v>
      </c>
      <c r="OSC37" s="990">
        <f t="shared" si="166"/>
        <v>0</v>
      </c>
      <c r="OSD37" s="990">
        <f t="shared" si="166"/>
        <v>0</v>
      </c>
      <c r="OSE37" s="990">
        <f t="shared" si="166"/>
        <v>0</v>
      </c>
      <c r="OSF37" s="990">
        <f t="shared" si="166"/>
        <v>0</v>
      </c>
      <c r="OSG37" s="990">
        <f t="shared" si="166"/>
        <v>0</v>
      </c>
      <c r="OSH37" s="990">
        <f t="shared" si="166"/>
        <v>0</v>
      </c>
      <c r="OSI37" s="990">
        <f t="shared" si="166"/>
        <v>0</v>
      </c>
      <c r="OSJ37" s="990">
        <f t="shared" si="166"/>
        <v>0</v>
      </c>
      <c r="OSK37" s="990">
        <f t="shared" si="166"/>
        <v>0</v>
      </c>
      <c r="OSL37" s="990">
        <f t="shared" si="166"/>
        <v>0</v>
      </c>
      <c r="OSM37" s="990">
        <f t="shared" si="166"/>
        <v>0</v>
      </c>
      <c r="OSN37" s="990">
        <f t="shared" si="166"/>
        <v>0</v>
      </c>
      <c r="OSO37" s="990">
        <f t="shared" si="166"/>
        <v>0</v>
      </c>
      <c r="OSP37" s="990">
        <f t="shared" si="166"/>
        <v>0</v>
      </c>
      <c r="OSQ37" s="990">
        <f t="shared" si="166"/>
        <v>0</v>
      </c>
      <c r="OSR37" s="990">
        <f t="shared" si="166"/>
        <v>0</v>
      </c>
      <c r="OSS37" s="990">
        <f t="shared" si="166"/>
        <v>0</v>
      </c>
      <c r="OST37" s="990">
        <f t="shared" si="166"/>
        <v>0</v>
      </c>
      <c r="OSU37" s="990">
        <f t="shared" si="166"/>
        <v>0</v>
      </c>
      <c r="OSV37" s="990">
        <f t="shared" si="166"/>
        <v>0</v>
      </c>
      <c r="OSW37" s="990">
        <f t="shared" si="166"/>
        <v>0</v>
      </c>
      <c r="OSX37" s="990">
        <f t="shared" si="166"/>
        <v>0</v>
      </c>
      <c r="OSY37" s="990">
        <f t="shared" si="166"/>
        <v>0</v>
      </c>
      <c r="OSZ37" s="990">
        <f t="shared" si="166"/>
        <v>0</v>
      </c>
      <c r="OTA37" s="990">
        <f t="shared" si="166"/>
        <v>0</v>
      </c>
      <c r="OTB37" s="990">
        <f t="shared" si="166"/>
        <v>0</v>
      </c>
      <c r="OTC37" s="990">
        <f t="shared" si="166"/>
        <v>0</v>
      </c>
      <c r="OTD37" s="990">
        <f t="shared" si="166"/>
        <v>0</v>
      </c>
      <c r="OTE37" s="990">
        <f t="shared" si="166"/>
        <v>0</v>
      </c>
      <c r="OTF37" s="990">
        <f t="shared" si="166"/>
        <v>0</v>
      </c>
      <c r="OTG37" s="990">
        <f t="shared" si="166"/>
        <v>0</v>
      </c>
      <c r="OTH37" s="990">
        <f t="shared" si="166"/>
        <v>0</v>
      </c>
      <c r="OTI37" s="990">
        <f t="shared" si="166"/>
        <v>0</v>
      </c>
      <c r="OTJ37" s="990">
        <f t="shared" si="166"/>
        <v>0</v>
      </c>
      <c r="OTK37" s="990">
        <f t="shared" si="166"/>
        <v>0</v>
      </c>
      <c r="OTL37" s="990">
        <f t="shared" si="166"/>
        <v>0</v>
      </c>
      <c r="OTM37" s="990">
        <f t="shared" si="166"/>
        <v>0</v>
      </c>
      <c r="OTN37" s="990">
        <f t="shared" si="166"/>
        <v>0</v>
      </c>
      <c r="OTO37" s="990">
        <f t="shared" si="166"/>
        <v>0</v>
      </c>
      <c r="OTP37" s="990">
        <f t="shared" si="166"/>
        <v>0</v>
      </c>
      <c r="OTQ37" s="990">
        <f t="shared" si="166"/>
        <v>0</v>
      </c>
      <c r="OTR37" s="990">
        <f t="shared" si="166"/>
        <v>0</v>
      </c>
      <c r="OTS37" s="990">
        <f t="shared" si="166"/>
        <v>0</v>
      </c>
      <c r="OTT37" s="990">
        <f t="shared" si="166"/>
        <v>0</v>
      </c>
      <c r="OTU37" s="990">
        <f t="shared" si="166"/>
        <v>0</v>
      </c>
      <c r="OTV37" s="990">
        <f t="shared" si="166"/>
        <v>0</v>
      </c>
      <c r="OTW37" s="990">
        <f t="shared" si="166"/>
        <v>0</v>
      </c>
      <c r="OTX37" s="990">
        <f t="shared" si="166"/>
        <v>0</v>
      </c>
      <c r="OTY37" s="990">
        <f t="shared" si="166"/>
        <v>0</v>
      </c>
      <c r="OTZ37" s="990">
        <f t="shared" si="166"/>
        <v>0</v>
      </c>
      <c r="OUA37" s="990">
        <f t="shared" si="166"/>
        <v>0</v>
      </c>
      <c r="OUB37" s="990">
        <f t="shared" si="166"/>
        <v>0</v>
      </c>
      <c r="OUC37" s="990">
        <f t="shared" si="166"/>
        <v>0</v>
      </c>
      <c r="OUD37" s="990">
        <f t="shared" si="166"/>
        <v>0</v>
      </c>
      <c r="OUE37" s="990">
        <f t="shared" ref="OUE37:OWP37" si="167">SUM(OUE16:OUE32)-OUE33</f>
        <v>0</v>
      </c>
      <c r="OUF37" s="990">
        <f t="shared" si="167"/>
        <v>0</v>
      </c>
      <c r="OUG37" s="990">
        <f t="shared" si="167"/>
        <v>0</v>
      </c>
      <c r="OUH37" s="990">
        <f t="shared" si="167"/>
        <v>0</v>
      </c>
      <c r="OUI37" s="990">
        <f t="shared" si="167"/>
        <v>0</v>
      </c>
      <c r="OUJ37" s="990">
        <f t="shared" si="167"/>
        <v>0</v>
      </c>
      <c r="OUK37" s="990">
        <f t="shared" si="167"/>
        <v>0</v>
      </c>
      <c r="OUL37" s="990">
        <f t="shared" si="167"/>
        <v>0</v>
      </c>
      <c r="OUM37" s="990">
        <f t="shared" si="167"/>
        <v>0</v>
      </c>
      <c r="OUN37" s="990">
        <f t="shared" si="167"/>
        <v>0</v>
      </c>
      <c r="OUO37" s="990">
        <f t="shared" si="167"/>
        <v>0</v>
      </c>
      <c r="OUP37" s="990">
        <f t="shared" si="167"/>
        <v>0</v>
      </c>
      <c r="OUQ37" s="990">
        <f t="shared" si="167"/>
        <v>0</v>
      </c>
      <c r="OUR37" s="990">
        <f t="shared" si="167"/>
        <v>0</v>
      </c>
      <c r="OUS37" s="990">
        <f t="shared" si="167"/>
        <v>0</v>
      </c>
      <c r="OUT37" s="990">
        <f t="shared" si="167"/>
        <v>0</v>
      </c>
      <c r="OUU37" s="990">
        <f t="shared" si="167"/>
        <v>0</v>
      </c>
      <c r="OUV37" s="990">
        <f t="shared" si="167"/>
        <v>0</v>
      </c>
      <c r="OUW37" s="990">
        <f t="shared" si="167"/>
        <v>0</v>
      </c>
      <c r="OUX37" s="990">
        <f t="shared" si="167"/>
        <v>0</v>
      </c>
      <c r="OUY37" s="990">
        <f t="shared" si="167"/>
        <v>0</v>
      </c>
      <c r="OUZ37" s="990">
        <f t="shared" si="167"/>
        <v>0</v>
      </c>
      <c r="OVA37" s="990">
        <f t="shared" si="167"/>
        <v>0</v>
      </c>
      <c r="OVB37" s="990">
        <f t="shared" si="167"/>
        <v>0</v>
      </c>
      <c r="OVC37" s="990">
        <f t="shared" si="167"/>
        <v>0</v>
      </c>
      <c r="OVD37" s="990">
        <f t="shared" si="167"/>
        <v>0</v>
      </c>
      <c r="OVE37" s="990">
        <f t="shared" si="167"/>
        <v>0</v>
      </c>
      <c r="OVF37" s="990">
        <f t="shared" si="167"/>
        <v>0</v>
      </c>
      <c r="OVG37" s="990">
        <f t="shared" si="167"/>
        <v>0</v>
      </c>
      <c r="OVH37" s="990">
        <f t="shared" si="167"/>
        <v>0</v>
      </c>
      <c r="OVI37" s="990">
        <f t="shared" si="167"/>
        <v>0</v>
      </c>
      <c r="OVJ37" s="990">
        <f t="shared" si="167"/>
        <v>0</v>
      </c>
      <c r="OVK37" s="990">
        <f t="shared" si="167"/>
        <v>0</v>
      </c>
      <c r="OVL37" s="990">
        <f t="shared" si="167"/>
        <v>0</v>
      </c>
      <c r="OVM37" s="990">
        <f t="shared" si="167"/>
        <v>0</v>
      </c>
      <c r="OVN37" s="990">
        <f t="shared" si="167"/>
        <v>0</v>
      </c>
      <c r="OVO37" s="990">
        <f t="shared" si="167"/>
        <v>0</v>
      </c>
      <c r="OVP37" s="990">
        <f t="shared" si="167"/>
        <v>0</v>
      </c>
      <c r="OVQ37" s="990">
        <f t="shared" si="167"/>
        <v>0</v>
      </c>
      <c r="OVR37" s="990">
        <f t="shared" si="167"/>
        <v>0</v>
      </c>
      <c r="OVS37" s="990">
        <f t="shared" si="167"/>
        <v>0</v>
      </c>
      <c r="OVT37" s="990">
        <f t="shared" si="167"/>
        <v>0</v>
      </c>
      <c r="OVU37" s="990">
        <f t="shared" si="167"/>
        <v>0</v>
      </c>
      <c r="OVV37" s="990">
        <f t="shared" si="167"/>
        <v>0</v>
      </c>
      <c r="OVW37" s="990">
        <f t="shared" si="167"/>
        <v>0</v>
      </c>
      <c r="OVX37" s="990">
        <f t="shared" si="167"/>
        <v>0</v>
      </c>
      <c r="OVY37" s="990">
        <f t="shared" si="167"/>
        <v>0</v>
      </c>
      <c r="OVZ37" s="990">
        <f t="shared" si="167"/>
        <v>0</v>
      </c>
      <c r="OWA37" s="990">
        <f t="shared" si="167"/>
        <v>0</v>
      </c>
      <c r="OWB37" s="990">
        <f t="shared" si="167"/>
        <v>0</v>
      </c>
      <c r="OWC37" s="990">
        <f t="shared" si="167"/>
        <v>0</v>
      </c>
      <c r="OWD37" s="990">
        <f t="shared" si="167"/>
        <v>0</v>
      </c>
      <c r="OWE37" s="990">
        <f t="shared" si="167"/>
        <v>0</v>
      </c>
      <c r="OWF37" s="990">
        <f t="shared" si="167"/>
        <v>0</v>
      </c>
      <c r="OWG37" s="990">
        <f t="shared" si="167"/>
        <v>0</v>
      </c>
      <c r="OWH37" s="990">
        <f t="shared" si="167"/>
        <v>0</v>
      </c>
      <c r="OWI37" s="990">
        <f t="shared" si="167"/>
        <v>0</v>
      </c>
      <c r="OWJ37" s="990">
        <f t="shared" si="167"/>
        <v>0</v>
      </c>
      <c r="OWK37" s="990">
        <f t="shared" si="167"/>
        <v>0</v>
      </c>
      <c r="OWL37" s="990">
        <f t="shared" si="167"/>
        <v>0</v>
      </c>
      <c r="OWM37" s="990">
        <f t="shared" si="167"/>
        <v>0</v>
      </c>
      <c r="OWN37" s="990">
        <f t="shared" si="167"/>
        <v>0</v>
      </c>
      <c r="OWO37" s="990">
        <f t="shared" si="167"/>
        <v>0</v>
      </c>
      <c r="OWP37" s="990">
        <f t="shared" si="167"/>
        <v>0</v>
      </c>
      <c r="OWQ37" s="990">
        <f t="shared" ref="OWQ37:OZB37" si="168">SUM(OWQ16:OWQ32)-OWQ33</f>
        <v>0</v>
      </c>
      <c r="OWR37" s="990">
        <f t="shared" si="168"/>
        <v>0</v>
      </c>
      <c r="OWS37" s="990">
        <f t="shared" si="168"/>
        <v>0</v>
      </c>
      <c r="OWT37" s="990">
        <f t="shared" si="168"/>
        <v>0</v>
      </c>
      <c r="OWU37" s="990">
        <f t="shared" si="168"/>
        <v>0</v>
      </c>
      <c r="OWV37" s="990">
        <f t="shared" si="168"/>
        <v>0</v>
      </c>
      <c r="OWW37" s="990">
        <f t="shared" si="168"/>
        <v>0</v>
      </c>
      <c r="OWX37" s="990">
        <f t="shared" si="168"/>
        <v>0</v>
      </c>
      <c r="OWY37" s="990">
        <f t="shared" si="168"/>
        <v>0</v>
      </c>
      <c r="OWZ37" s="990">
        <f t="shared" si="168"/>
        <v>0</v>
      </c>
      <c r="OXA37" s="990">
        <f t="shared" si="168"/>
        <v>0</v>
      </c>
      <c r="OXB37" s="990">
        <f t="shared" si="168"/>
        <v>0</v>
      </c>
      <c r="OXC37" s="990">
        <f t="shared" si="168"/>
        <v>0</v>
      </c>
      <c r="OXD37" s="990">
        <f t="shared" si="168"/>
        <v>0</v>
      </c>
      <c r="OXE37" s="990">
        <f t="shared" si="168"/>
        <v>0</v>
      </c>
      <c r="OXF37" s="990">
        <f t="shared" si="168"/>
        <v>0</v>
      </c>
      <c r="OXG37" s="990">
        <f t="shared" si="168"/>
        <v>0</v>
      </c>
      <c r="OXH37" s="990">
        <f t="shared" si="168"/>
        <v>0</v>
      </c>
      <c r="OXI37" s="990">
        <f t="shared" si="168"/>
        <v>0</v>
      </c>
      <c r="OXJ37" s="990">
        <f t="shared" si="168"/>
        <v>0</v>
      </c>
      <c r="OXK37" s="990">
        <f t="shared" si="168"/>
        <v>0</v>
      </c>
      <c r="OXL37" s="990">
        <f t="shared" si="168"/>
        <v>0</v>
      </c>
      <c r="OXM37" s="990">
        <f t="shared" si="168"/>
        <v>0</v>
      </c>
      <c r="OXN37" s="990">
        <f t="shared" si="168"/>
        <v>0</v>
      </c>
      <c r="OXO37" s="990">
        <f t="shared" si="168"/>
        <v>0</v>
      </c>
      <c r="OXP37" s="990">
        <f t="shared" si="168"/>
        <v>0</v>
      </c>
      <c r="OXQ37" s="990">
        <f t="shared" si="168"/>
        <v>0</v>
      </c>
      <c r="OXR37" s="990">
        <f t="shared" si="168"/>
        <v>0</v>
      </c>
      <c r="OXS37" s="990">
        <f t="shared" si="168"/>
        <v>0</v>
      </c>
      <c r="OXT37" s="990">
        <f t="shared" si="168"/>
        <v>0</v>
      </c>
      <c r="OXU37" s="990">
        <f t="shared" si="168"/>
        <v>0</v>
      </c>
      <c r="OXV37" s="990">
        <f t="shared" si="168"/>
        <v>0</v>
      </c>
      <c r="OXW37" s="990">
        <f t="shared" si="168"/>
        <v>0</v>
      </c>
      <c r="OXX37" s="990">
        <f t="shared" si="168"/>
        <v>0</v>
      </c>
      <c r="OXY37" s="990">
        <f t="shared" si="168"/>
        <v>0</v>
      </c>
      <c r="OXZ37" s="990">
        <f t="shared" si="168"/>
        <v>0</v>
      </c>
      <c r="OYA37" s="990">
        <f t="shared" si="168"/>
        <v>0</v>
      </c>
      <c r="OYB37" s="990">
        <f t="shared" si="168"/>
        <v>0</v>
      </c>
      <c r="OYC37" s="990">
        <f t="shared" si="168"/>
        <v>0</v>
      </c>
      <c r="OYD37" s="990">
        <f t="shared" si="168"/>
        <v>0</v>
      </c>
      <c r="OYE37" s="990">
        <f t="shared" si="168"/>
        <v>0</v>
      </c>
      <c r="OYF37" s="990">
        <f t="shared" si="168"/>
        <v>0</v>
      </c>
      <c r="OYG37" s="990">
        <f t="shared" si="168"/>
        <v>0</v>
      </c>
      <c r="OYH37" s="990">
        <f t="shared" si="168"/>
        <v>0</v>
      </c>
      <c r="OYI37" s="990">
        <f t="shared" si="168"/>
        <v>0</v>
      </c>
      <c r="OYJ37" s="990">
        <f t="shared" si="168"/>
        <v>0</v>
      </c>
      <c r="OYK37" s="990">
        <f t="shared" si="168"/>
        <v>0</v>
      </c>
      <c r="OYL37" s="990">
        <f t="shared" si="168"/>
        <v>0</v>
      </c>
      <c r="OYM37" s="990">
        <f t="shared" si="168"/>
        <v>0</v>
      </c>
      <c r="OYN37" s="990">
        <f t="shared" si="168"/>
        <v>0</v>
      </c>
      <c r="OYO37" s="990">
        <f t="shared" si="168"/>
        <v>0</v>
      </c>
      <c r="OYP37" s="990">
        <f t="shared" si="168"/>
        <v>0</v>
      </c>
      <c r="OYQ37" s="990">
        <f t="shared" si="168"/>
        <v>0</v>
      </c>
      <c r="OYR37" s="990">
        <f t="shared" si="168"/>
        <v>0</v>
      </c>
      <c r="OYS37" s="990">
        <f t="shared" si="168"/>
        <v>0</v>
      </c>
      <c r="OYT37" s="990">
        <f t="shared" si="168"/>
        <v>0</v>
      </c>
      <c r="OYU37" s="990">
        <f t="shared" si="168"/>
        <v>0</v>
      </c>
      <c r="OYV37" s="990">
        <f t="shared" si="168"/>
        <v>0</v>
      </c>
      <c r="OYW37" s="990">
        <f t="shared" si="168"/>
        <v>0</v>
      </c>
      <c r="OYX37" s="990">
        <f t="shared" si="168"/>
        <v>0</v>
      </c>
      <c r="OYY37" s="990">
        <f t="shared" si="168"/>
        <v>0</v>
      </c>
      <c r="OYZ37" s="990">
        <f t="shared" si="168"/>
        <v>0</v>
      </c>
      <c r="OZA37" s="990">
        <f t="shared" si="168"/>
        <v>0</v>
      </c>
      <c r="OZB37" s="990">
        <f t="shared" si="168"/>
        <v>0</v>
      </c>
      <c r="OZC37" s="990">
        <f t="shared" ref="OZC37:PBN37" si="169">SUM(OZC16:OZC32)-OZC33</f>
        <v>0</v>
      </c>
      <c r="OZD37" s="990">
        <f t="shared" si="169"/>
        <v>0</v>
      </c>
      <c r="OZE37" s="990">
        <f t="shared" si="169"/>
        <v>0</v>
      </c>
      <c r="OZF37" s="990">
        <f t="shared" si="169"/>
        <v>0</v>
      </c>
      <c r="OZG37" s="990">
        <f t="shared" si="169"/>
        <v>0</v>
      </c>
      <c r="OZH37" s="990">
        <f t="shared" si="169"/>
        <v>0</v>
      </c>
      <c r="OZI37" s="990">
        <f t="shared" si="169"/>
        <v>0</v>
      </c>
      <c r="OZJ37" s="990">
        <f t="shared" si="169"/>
        <v>0</v>
      </c>
      <c r="OZK37" s="990">
        <f t="shared" si="169"/>
        <v>0</v>
      </c>
      <c r="OZL37" s="990">
        <f t="shared" si="169"/>
        <v>0</v>
      </c>
      <c r="OZM37" s="990">
        <f t="shared" si="169"/>
        <v>0</v>
      </c>
      <c r="OZN37" s="990">
        <f t="shared" si="169"/>
        <v>0</v>
      </c>
      <c r="OZO37" s="990">
        <f t="shared" si="169"/>
        <v>0</v>
      </c>
      <c r="OZP37" s="990">
        <f t="shared" si="169"/>
        <v>0</v>
      </c>
      <c r="OZQ37" s="990">
        <f t="shared" si="169"/>
        <v>0</v>
      </c>
      <c r="OZR37" s="990">
        <f t="shared" si="169"/>
        <v>0</v>
      </c>
      <c r="OZS37" s="990">
        <f t="shared" si="169"/>
        <v>0</v>
      </c>
      <c r="OZT37" s="990">
        <f t="shared" si="169"/>
        <v>0</v>
      </c>
      <c r="OZU37" s="990">
        <f t="shared" si="169"/>
        <v>0</v>
      </c>
      <c r="OZV37" s="990">
        <f t="shared" si="169"/>
        <v>0</v>
      </c>
      <c r="OZW37" s="990">
        <f t="shared" si="169"/>
        <v>0</v>
      </c>
      <c r="OZX37" s="990">
        <f t="shared" si="169"/>
        <v>0</v>
      </c>
      <c r="OZY37" s="990">
        <f t="shared" si="169"/>
        <v>0</v>
      </c>
      <c r="OZZ37" s="990">
        <f t="shared" si="169"/>
        <v>0</v>
      </c>
      <c r="PAA37" s="990">
        <f t="shared" si="169"/>
        <v>0</v>
      </c>
      <c r="PAB37" s="990">
        <f t="shared" si="169"/>
        <v>0</v>
      </c>
      <c r="PAC37" s="990">
        <f t="shared" si="169"/>
        <v>0</v>
      </c>
      <c r="PAD37" s="990">
        <f t="shared" si="169"/>
        <v>0</v>
      </c>
      <c r="PAE37" s="990">
        <f t="shared" si="169"/>
        <v>0</v>
      </c>
      <c r="PAF37" s="990">
        <f t="shared" si="169"/>
        <v>0</v>
      </c>
      <c r="PAG37" s="990">
        <f t="shared" si="169"/>
        <v>0</v>
      </c>
      <c r="PAH37" s="990">
        <f t="shared" si="169"/>
        <v>0</v>
      </c>
      <c r="PAI37" s="990">
        <f t="shared" si="169"/>
        <v>0</v>
      </c>
      <c r="PAJ37" s="990">
        <f t="shared" si="169"/>
        <v>0</v>
      </c>
      <c r="PAK37" s="990">
        <f t="shared" si="169"/>
        <v>0</v>
      </c>
      <c r="PAL37" s="990">
        <f t="shared" si="169"/>
        <v>0</v>
      </c>
      <c r="PAM37" s="990">
        <f t="shared" si="169"/>
        <v>0</v>
      </c>
      <c r="PAN37" s="990">
        <f t="shared" si="169"/>
        <v>0</v>
      </c>
      <c r="PAO37" s="990">
        <f t="shared" si="169"/>
        <v>0</v>
      </c>
      <c r="PAP37" s="990">
        <f t="shared" si="169"/>
        <v>0</v>
      </c>
      <c r="PAQ37" s="990">
        <f t="shared" si="169"/>
        <v>0</v>
      </c>
      <c r="PAR37" s="990">
        <f t="shared" si="169"/>
        <v>0</v>
      </c>
      <c r="PAS37" s="990">
        <f t="shared" si="169"/>
        <v>0</v>
      </c>
      <c r="PAT37" s="990">
        <f t="shared" si="169"/>
        <v>0</v>
      </c>
      <c r="PAU37" s="990">
        <f t="shared" si="169"/>
        <v>0</v>
      </c>
      <c r="PAV37" s="990">
        <f t="shared" si="169"/>
        <v>0</v>
      </c>
      <c r="PAW37" s="990">
        <f t="shared" si="169"/>
        <v>0</v>
      </c>
      <c r="PAX37" s="990">
        <f t="shared" si="169"/>
        <v>0</v>
      </c>
      <c r="PAY37" s="990">
        <f t="shared" si="169"/>
        <v>0</v>
      </c>
      <c r="PAZ37" s="990">
        <f t="shared" si="169"/>
        <v>0</v>
      </c>
      <c r="PBA37" s="990">
        <f t="shared" si="169"/>
        <v>0</v>
      </c>
      <c r="PBB37" s="990">
        <f t="shared" si="169"/>
        <v>0</v>
      </c>
      <c r="PBC37" s="990">
        <f t="shared" si="169"/>
        <v>0</v>
      </c>
      <c r="PBD37" s="990">
        <f t="shared" si="169"/>
        <v>0</v>
      </c>
      <c r="PBE37" s="990">
        <f t="shared" si="169"/>
        <v>0</v>
      </c>
      <c r="PBF37" s="990">
        <f t="shared" si="169"/>
        <v>0</v>
      </c>
      <c r="PBG37" s="990">
        <f t="shared" si="169"/>
        <v>0</v>
      </c>
      <c r="PBH37" s="990">
        <f t="shared" si="169"/>
        <v>0</v>
      </c>
      <c r="PBI37" s="990">
        <f t="shared" si="169"/>
        <v>0</v>
      </c>
      <c r="PBJ37" s="990">
        <f t="shared" si="169"/>
        <v>0</v>
      </c>
      <c r="PBK37" s="990">
        <f t="shared" si="169"/>
        <v>0</v>
      </c>
      <c r="PBL37" s="990">
        <f t="shared" si="169"/>
        <v>0</v>
      </c>
      <c r="PBM37" s="990">
        <f t="shared" si="169"/>
        <v>0</v>
      </c>
      <c r="PBN37" s="990">
        <f t="shared" si="169"/>
        <v>0</v>
      </c>
      <c r="PBO37" s="990">
        <f t="shared" ref="PBO37:PDZ37" si="170">SUM(PBO16:PBO32)-PBO33</f>
        <v>0</v>
      </c>
      <c r="PBP37" s="990">
        <f t="shared" si="170"/>
        <v>0</v>
      </c>
      <c r="PBQ37" s="990">
        <f t="shared" si="170"/>
        <v>0</v>
      </c>
      <c r="PBR37" s="990">
        <f t="shared" si="170"/>
        <v>0</v>
      </c>
      <c r="PBS37" s="990">
        <f t="shared" si="170"/>
        <v>0</v>
      </c>
      <c r="PBT37" s="990">
        <f t="shared" si="170"/>
        <v>0</v>
      </c>
      <c r="PBU37" s="990">
        <f t="shared" si="170"/>
        <v>0</v>
      </c>
      <c r="PBV37" s="990">
        <f t="shared" si="170"/>
        <v>0</v>
      </c>
      <c r="PBW37" s="990">
        <f t="shared" si="170"/>
        <v>0</v>
      </c>
      <c r="PBX37" s="990">
        <f t="shared" si="170"/>
        <v>0</v>
      </c>
      <c r="PBY37" s="990">
        <f t="shared" si="170"/>
        <v>0</v>
      </c>
      <c r="PBZ37" s="990">
        <f t="shared" si="170"/>
        <v>0</v>
      </c>
      <c r="PCA37" s="990">
        <f t="shared" si="170"/>
        <v>0</v>
      </c>
      <c r="PCB37" s="990">
        <f t="shared" si="170"/>
        <v>0</v>
      </c>
      <c r="PCC37" s="990">
        <f t="shared" si="170"/>
        <v>0</v>
      </c>
      <c r="PCD37" s="990">
        <f t="shared" si="170"/>
        <v>0</v>
      </c>
      <c r="PCE37" s="990">
        <f t="shared" si="170"/>
        <v>0</v>
      </c>
      <c r="PCF37" s="990">
        <f t="shared" si="170"/>
        <v>0</v>
      </c>
      <c r="PCG37" s="990">
        <f t="shared" si="170"/>
        <v>0</v>
      </c>
      <c r="PCH37" s="990">
        <f t="shared" si="170"/>
        <v>0</v>
      </c>
      <c r="PCI37" s="990">
        <f t="shared" si="170"/>
        <v>0</v>
      </c>
      <c r="PCJ37" s="990">
        <f t="shared" si="170"/>
        <v>0</v>
      </c>
      <c r="PCK37" s="990">
        <f t="shared" si="170"/>
        <v>0</v>
      </c>
      <c r="PCL37" s="990">
        <f t="shared" si="170"/>
        <v>0</v>
      </c>
      <c r="PCM37" s="990">
        <f t="shared" si="170"/>
        <v>0</v>
      </c>
      <c r="PCN37" s="990">
        <f t="shared" si="170"/>
        <v>0</v>
      </c>
      <c r="PCO37" s="990">
        <f t="shared" si="170"/>
        <v>0</v>
      </c>
      <c r="PCP37" s="990">
        <f t="shared" si="170"/>
        <v>0</v>
      </c>
      <c r="PCQ37" s="990">
        <f t="shared" si="170"/>
        <v>0</v>
      </c>
      <c r="PCR37" s="990">
        <f t="shared" si="170"/>
        <v>0</v>
      </c>
      <c r="PCS37" s="990">
        <f t="shared" si="170"/>
        <v>0</v>
      </c>
      <c r="PCT37" s="990">
        <f t="shared" si="170"/>
        <v>0</v>
      </c>
      <c r="PCU37" s="990">
        <f t="shared" si="170"/>
        <v>0</v>
      </c>
      <c r="PCV37" s="990">
        <f t="shared" si="170"/>
        <v>0</v>
      </c>
      <c r="PCW37" s="990">
        <f t="shared" si="170"/>
        <v>0</v>
      </c>
      <c r="PCX37" s="990">
        <f t="shared" si="170"/>
        <v>0</v>
      </c>
      <c r="PCY37" s="990">
        <f t="shared" si="170"/>
        <v>0</v>
      </c>
      <c r="PCZ37" s="990">
        <f t="shared" si="170"/>
        <v>0</v>
      </c>
      <c r="PDA37" s="990">
        <f t="shared" si="170"/>
        <v>0</v>
      </c>
      <c r="PDB37" s="990">
        <f t="shared" si="170"/>
        <v>0</v>
      </c>
      <c r="PDC37" s="990">
        <f t="shared" si="170"/>
        <v>0</v>
      </c>
      <c r="PDD37" s="990">
        <f t="shared" si="170"/>
        <v>0</v>
      </c>
      <c r="PDE37" s="990">
        <f t="shared" si="170"/>
        <v>0</v>
      </c>
      <c r="PDF37" s="990">
        <f t="shared" si="170"/>
        <v>0</v>
      </c>
      <c r="PDG37" s="990">
        <f t="shared" si="170"/>
        <v>0</v>
      </c>
      <c r="PDH37" s="990">
        <f t="shared" si="170"/>
        <v>0</v>
      </c>
      <c r="PDI37" s="990">
        <f t="shared" si="170"/>
        <v>0</v>
      </c>
      <c r="PDJ37" s="990">
        <f t="shared" si="170"/>
        <v>0</v>
      </c>
      <c r="PDK37" s="990">
        <f t="shared" si="170"/>
        <v>0</v>
      </c>
      <c r="PDL37" s="990">
        <f t="shared" si="170"/>
        <v>0</v>
      </c>
      <c r="PDM37" s="990">
        <f t="shared" si="170"/>
        <v>0</v>
      </c>
      <c r="PDN37" s="990">
        <f t="shared" si="170"/>
        <v>0</v>
      </c>
      <c r="PDO37" s="990">
        <f t="shared" si="170"/>
        <v>0</v>
      </c>
      <c r="PDP37" s="990">
        <f t="shared" si="170"/>
        <v>0</v>
      </c>
      <c r="PDQ37" s="990">
        <f t="shared" si="170"/>
        <v>0</v>
      </c>
      <c r="PDR37" s="990">
        <f t="shared" si="170"/>
        <v>0</v>
      </c>
      <c r="PDS37" s="990">
        <f t="shared" si="170"/>
        <v>0</v>
      </c>
      <c r="PDT37" s="990">
        <f t="shared" si="170"/>
        <v>0</v>
      </c>
      <c r="PDU37" s="990">
        <f t="shared" si="170"/>
        <v>0</v>
      </c>
      <c r="PDV37" s="990">
        <f t="shared" si="170"/>
        <v>0</v>
      </c>
      <c r="PDW37" s="990">
        <f t="shared" si="170"/>
        <v>0</v>
      </c>
      <c r="PDX37" s="990">
        <f t="shared" si="170"/>
        <v>0</v>
      </c>
      <c r="PDY37" s="990">
        <f t="shared" si="170"/>
        <v>0</v>
      </c>
      <c r="PDZ37" s="990">
        <f t="shared" si="170"/>
        <v>0</v>
      </c>
      <c r="PEA37" s="990">
        <f t="shared" ref="PEA37:PGL37" si="171">SUM(PEA16:PEA32)-PEA33</f>
        <v>0</v>
      </c>
      <c r="PEB37" s="990">
        <f t="shared" si="171"/>
        <v>0</v>
      </c>
      <c r="PEC37" s="990">
        <f t="shared" si="171"/>
        <v>0</v>
      </c>
      <c r="PED37" s="990">
        <f t="shared" si="171"/>
        <v>0</v>
      </c>
      <c r="PEE37" s="990">
        <f t="shared" si="171"/>
        <v>0</v>
      </c>
      <c r="PEF37" s="990">
        <f t="shared" si="171"/>
        <v>0</v>
      </c>
      <c r="PEG37" s="990">
        <f t="shared" si="171"/>
        <v>0</v>
      </c>
      <c r="PEH37" s="990">
        <f t="shared" si="171"/>
        <v>0</v>
      </c>
      <c r="PEI37" s="990">
        <f t="shared" si="171"/>
        <v>0</v>
      </c>
      <c r="PEJ37" s="990">
        <f t="shared" si="171"/>
        <v>0</v>
      </c>
      <c r="PEK37" s="990">
        <f t="shared" si="171"/>
        <v>0</v>
      </c>
      <c r="PEL37" s="990">
        <f t="shared" si="171"/>
        <v>0</v>
      </c>
      <c r="PEM37" s="990">
        <f t="shared" si="171"/>
        <v>0</v>
      </c>
      <c r="PEN37" s="990">
        <f t="shared" si="171"/>
        <v>0</v>
      </c>
      <c r="PEO37" s="990">
        <f t="shared" si="171"/>
        <v>0</v>
      </c>
      <c r="PEP37" s="990">
        <f t="shared" si="171"/>
        <v>0</v>
      </c>
      <c r="PEQ37" s="990">
        <f t="shared" si="171"/>
        <v>0</v>
      </c>
      <c r="PER37" s="990">
        <f t="shared" si="171"/>
        <v>0</v>
      </c>
      <c r="PES37" s="990">
        <f t="shared" si="171"/>
        <v>0</v>
      </c>
      <c r="PET37" s="990">
        <f t="shared" si="171"/>
        <v>0</v>
      </c>
      <c r="PEU37" s="990">
        <f t="shared" si="171"/>
        <v>0</v>
      </c>
      <c r="PEV37" s="990">
        <f t="shared" si="171"/>
        <v>0</v>
      </c>
      <c r="PEW37" s="990">
        <f t="shared" si="171"/>
        <v>0</v>
      </c>
      <c r="PEX37" s="990">
        <f t="shared" si="171"/>
        <v>0</v>
      </c>
      <c r="PEY37" s="990">
        <f t="shared" si="171"/>
        <v>0</v>
      </c>
      <c r="PEZ37" s="990">
        <f t="shared" si="171"/>
        <v>0</v>
      </c>
      <c r="PFA37" s="990">
        <f t="shared" si="171"/>
        <v>0</v>
      </c>
      <c r="PFB37" s="990">
        <f t="shared" si="171"/>
        <v>0</v>
      </c>
      <c r="PFC37" s="990">
        <f t="shared" si="171"/>
        <v>0</v>
      </c>
      <c r="PFD37" s="990">
        <f t="shared" si="171"/>
        <v>0</v>
      </c>
      <c r="PFE37" s="990">
        <f t="shared" si="171"/>
        <v>0</v>
      </c>
      <c r="PFF37" s="990">
        <f t="shared" si="171"/>
        <v>0</v>
      </c>
      <c r="PFG37" s="990">
        <f t="shared" si="171"/>
        <v>0</v>
      </c>
      <c r="PFH37" s="990">
        <f t="shared" si="171"/>
        <v>0</v>
      </c>
      <c r="PFI37" s="990">
        <f t="shared" si="171"/>
        <v>0</v>
      </c>
      <c r="PFJ37" s="990">
        <f t="shared" si="171"/>
        <v>0</v>
      </c>
      <c r="PFK37" s="990">
        <f t="shared" si="171"/>
        <v>0</v>
      </c>
      <c r="PFL37" s="990">
        <f t="shared" si="171"/>
        <v>0</v>
      </c>
      <c r="PFM37" s="990">
        <f t="shared" si="171"/>
        <v>0</v>
      </c>
      <c r="PFN37" s="990">
        <f t="shared" si="171"/>
        <v>0</v>
      </c>
      <c r="PFO37" s="990">
        <f t="shared" si="171"/>
        <v>0</v>
      </c>
      <c r="PFP37" s="990">
        <f t="shared" si="171"/>
        <v>0</v>
      </c>
      <c r="PFQ37" s="990">
        <f t="shared" si="171"/>
        <v>0</v>
      </c>
      <c r="PFR37" s="990">
        <f t="shared" si="171"/>
        <v>0</v>
      </c>
      <c r="PFS37" s="990">
        <f t="shared" si="171"/>
        <v>0</v>
      </c>
      <c r="PFT37" s="990">
        <f t="shared" si="171"/>
        <v>0</v>
      </c>
      <c r="PFU37" s="990">
        <f t="shared" si="171"/>
        <v>0</v>
      </c>
      <c r="PFV37" s="990">
        <f t="shared" si="171"/>
        <v>0</v>
      </c>
      <c r="PFW37" s="990">
        <f t="shared" si="171"/>
        <v>0</v>
      </c>
      <c r="PFX37" s="990">
        <f t="shared" si="171"/>
        <v>0</v>
      </c>
      <c r="PFY37" s="990">
        <f t="shared" si="171"/>
        <v>0</v>
      </c>
      <c r="PFZ37" s="990">
        <f t="shared" si="171"/>
        <v>0</v>
      </c>
      <c r="PGA37" s="990">
        <f t="shared" si="171"/>
        <v>0</v>
      </c>
      <c r="PGB37" s="990">
        <f t="shared" si="171"/>
        <v>0</v>
      </c>
      <c r="PGC37" s="990">
        <f t="shared" si="171"/>
        <v>0</v>
      </c>
      <c r="PGD37" s="990">
        <f t="shared" si="171"/>
        <v>0</v>
      </c>
      <c r="PGE37" s="990">
        <f t="shared" si="171"/>
        <v>0</v>
      </c>
      <c r="PGF37" s="990">
        <f t="shared" si="171"/>
        <v>0</v>
      </c>
      <c r="PGG37" s="990">
        <f t="shared" si="171"/>
        <v>0</v>
      </c>
      <c r="PGH37" s="990">
        <f t="shared" si="171"/>
        <v>0</v>
      </c>
      <c r="PGI37" s="990">
        <f t="shared" si="171"/>
        <v>0</v>
      </c>
      <c r="PGJ37" s="990">
        <f t="shared" si="171"/>
        <v>0</v>
      </c>
      <c r="PGK37" s="990">
        <f t="shared" si="171"/>
        <v>0</v>
      </c>
      <c r="PGL37" s="990">
        <f t="shared" si="171"/>
        <v>0</v>
      </c>
      <c r="PGM37" s="990">
        <f t="shared" ref="PGM37:PIX37" si="172">SUM(PGM16:PGM32)-PGM33</f>
        <v>0</v>
      </c>
      <c r="PGN37" s="990">
        <f t="shared" si="172"/>
        <v>0</v>
      </c>
      <c r="PGO37" s="990">
        <f t="shared" si="172"/>
        <v>0</v>
      </c>
      <c r="PGP37" s="990">
        <f t="shared" si="172"/>
        <v>0</v>
      </c>
      <c r="PGQ37" s="990">
        <f t="shared" si="172"/>
        <v>0</v>
      </c>
      <c r="PGR37" s="990">
        <f t="shared" si="172"/>
        <v>0</v>
      </c>
      <c r="PGS37" s="990">
        <f t="shared" si="172"/>
        <v>0</v>
      </c>
      <c r="PGT37" s="990">
        <f t="shared" si="172"/>
        <v>0</v>
      </c>
      <c r="PGU37" s="990">
        <f t="shared" si="172"/>
        <v>0</v>
      </c>
      <c r="PGV37" s="990">
        <f t="shared" si="172"/>
        <v>0</v>
      </c>
      <c r="PGW37" s="990">
        <f t="shared" si="172"/>
        <v>0</v>
      </c>
      <c r="PGX37" s="990">
        <f t="shared" si="172"/>
        <v>0</v>
      </c>
      <c r="PGY37" s="990">
        <f t="shared" si="172"/>
        <v>0</v>
      </c>
      <c r="PGZ37" s="990">
        <f t="shared" si="172"/>
        <v>0</v>
      </c>
      <c r="PHA37" s="990">
        <f t="shared" si="172"/>
        <v>0</v>
      </c>
      <c r="PHB37" s="990">
        <f t="shared" si="172"/>
        <v>0</v>
      </c>
      <c r="PHC37" s="990">
        <f t="shared" si="172"/>
        <v>0</v>
      </c>
      <c r="PHD37" s="990">
        <f t="shared" si="172"/>
        <v>0</v>
      </c>
      <c r="PHE37" s="990">
        <f t="shared" si="172"/>
        <v>0</v>
      </c>
      <c r="PHF37" s="990">
        <f t="shared" si="172"/>
        <v>0</v>
      </c>
      <c r="PHG37" s="990">
        <f t="shared" si="172"/>
        <v>0</v>
      </c>
      <c r="PHH37" s="990">
        <f t="shared" si="172"/>
        <v>0</v>
      </c>
      <c r="PHI37" s="990">
        <f t="shared" si="172"/>
        <v>0</v>
      </c>
      <c r="PHJ37" s="990">
        <f t="shared" si="172"/>
        <v>0</v>
      </c>
      <c r="PHK37" s="990">
        <f t="shared" si="172"/>
        <v>0</v>
      </c>
      <c r="PHL37" s="990">
        <f t="shared" si="172"/>
        <v>0</v>
      </c>
      <c r="PHM37" s="990">
        <f t="shared" si="172"/>
        <v>0</v>
      </c>
      <c r="PHN37" s="990">
        <f t="shared" si="172"/>
        <v>0</v>
      </c>
      <c r="PHO37" s="990">
        <f t="shared" si="172"/>
        <v>0</v>
      </c>
      <c r="PHP37" s="990">
        <f t="shared" si="172"/>
        <v>0</v>
      </c>
      <c r="PHQ37" s="990">
        <f t="shared" si="172"/>
        <v>0</v>
      </c>
      <c r="PHR37" s="990">
        <f t="shared" si="172"/>
        <v>0</v>
      </c>
      <c r="PHS37" s="990">
        <f t="shared" si="172"/>
        <v>0</v>
      </c>
      <c r="PHT37" s="990">
        <f t="shared" si="172"/>
        <v>0</v>
      </c>
      <c r="PHU37" s="990">
        <f t="shared" si="172"/>
        <v>0</v>
      </c>
      <c r="PHV37" s="990">
        <f t="shared" si="172"/>
        <v>0</v>
      </c>
      <c r="PHW37" s="990">
        <f t="shared" si="172"/>
        <v>0</v>
      </c>
      <c r="PHX37" s="990">
        <f t="shared" si="172"/>
        <v>0</v>
      </c>
      <c r="PHY37" s="990">
        <f t="shared" si="172"/>
        <v>0</v>
      </c>
      <c r="PHZ37" s="990">
        <f t="shared" si="172"/>
        <v>0</v>
      </c>
      <c r="PIA37" s="990">
        <f t="shared" si="172"/>
        <v>0</v>
      </c>
      <c r="PIB37" s="990">
        <f t="shared" si="172"/>
        <v>0</v>
      </c>
      <c r="PIC37" s="990">
        <f t="shared" si="172"/>
        <v>0</v>
      </c>
      <c r="PID37" s="990">
        <f t="shared" si="172"/>
        <v>0</v>
      </c>
      <c r="PIE37" s="990">
        <f t="shared" si="172"/>
        <v>0</v>
      </c>
      <c r="PIF37" s="990">
        <f t="shared" si="172"/>
        <v>0</v>
      </c>
      <c r="PIG37" s="990">
        <f t="shared" si="172"/>
        <v>0</v>
      </c>
      <c r="PIH37" s="990">
        <f t="shared" si="172"/>
        <v>0</v>
      </c>
      <c r="PII37" s="990">
        <f t="shared" si="172"/>
        <v>0</v>
      </c>
      <c r="PIJ37" s="990">
        <f t="shared" si="172"/>
        <v>0</v>
      </c>
      <c r="PIK37" s="990">
        <f t="shared" si="172"/>
        <v>0</v>
      </c>
      <c r="PIL37" s="990">
        <f t="shared" si="172"/>
        <v>0</v>
      </c>
      <c r="PIM37" s="990">
        <f t="shared" si="172"/>
        <v>0</v>
      </c>
      <c r="PIN37" s="990">
        <f t="shared" si="172"/>
        <v>0</v>
      </c>
      <c r="PIO37" s="990">
        <f t="shared" si="172"/>
        <v>0</v>
      </c>
      <c r="PIP37" s="990">
        <f t="shared" si="172"/>
        <v>0</v>
      </c>
      <c r="PIQ37" s="990">
        <f t="shared" si="172"/>
        <v>0</v>
      </c>
      <c r="PIR37" s="990">
        <f t="shared" si="172"/>
        <v>0</v>
      </c>
      <c r="PIS37" s="990">
        <f t="shared" si="172"/>
        <v>0</v>
      </c>
      <c r="PIT37" s="990">
        <f t="shared" si="172"/>
        <v>0</v>
      </c>
      <c r="PIU37" s="990">
        <f t="shared" si="172"/>
        <v>0</v>
      </c>
      <c r="PIV37" s="990">
        <f t="shared" si="172"/>
        <v>0</v>
      </c>
      <c r="PIW37" s="990">
        <f t="shared" si="172"/>
        <v>0</v>
      </c>
      <c r="PIX37" s="990">
        <f t="shared" si="172"/>
        <v>0</v>
      </c>
      <c r="PIY37" s="990">
        <f t="shared" ref="PIY37:PLJ37" si="173">SUM(PIY16:PIY32)-PIY33</f>
        <v>0</v>
      </c>
      <c r="PIZ37" s="990">
        <f t="shared" si="173"/>
        <v>0</v>
      </c>
      <c r="PJA37" s="990">
        <f t="shared" si="173"/>
        <v>0</v>
      </c>
      <c r="PJB37" s="990">
        <f t="shared" si="173"/>
        <v>0</v>
      </c>
      <c r="PJC37" s="990">
        <f t="shared" si="173"/>
        <v>0</v>
      </c>
      <c r="PJD37" s="990">
        <f t="shared" si="173"/>
        <v>0</v>
      </c>
      <c r="PJE37" s="990">
        <f t="shared" si="173"/>
        <v>0</v>
      </c>
      <c r="PJF37" s="990">
        <f t="shared" si="173"/>
        <v>0</v>
      </c>
      <c r="PJG37" s="990">
        <f t="shared" si="173"/>
        <v>0</v>
      </c>
      <c r="PJH37" s="990">
        <f t="shared" si="173"/>
        <v>0</v>
      </c>
      <c r="PJI37" s="990">
        <f t="shared" si="173"/>
        <v>0</v>
      </c>
      <c r="PJJ37" s="990">
        <f t="shared" si="173"/>
        <v>0</v>
      </c>
      <c r="PJK37" s="990">
        <f t="shared" si="173"/>
        <v>0</v>
      </c>
      <c r="PJL37" s="990">
        <f t="shared" si="173"/>
        <v>0</v>
      </c>
      <c r="PJM37" s="990">
        <f t="shared" si="173"/>
        <v>0</v>
      </c>
      <c r="PJN37" s="990">
        <f t="shared" si="173"/>
        <v>0</v>
      </c>
      <c r="PJO37" s="990">
        <f t="shared" si="173"/>
        <v>0</v>
      </c>
      <c r="PJP37" s="990">
        <f t="shared" si="173"/>
        <v>0</v>
      </c>
      <c r="PJQ37" s="990">
        <f t="shared" si="173"/>
        <v>0</v>
      </c>
      <c r="PJR37" s="990">
        <f t="shared" si="173"/>
        <v>0</v>
      </c>
      <c r="PJS37" s="990">
        <f t="shared" si="173"/>
        <v>0</v>
      </c>
      <c r="PJT37" s="990">
        <f t="shared" si="173"/>
        <v>0</v>
      </c>
      <c r="PJU37" s="990">
        <f t="shared" si="173"/>
        <v>0</v>
      </c>
      <c r="PJV37" s="990">
        <f t="shared" si="173"/>
        <v>0</v>
      </c>
      <c r="PJW37" s="990">
        <f t="shared" si="173"/>
        <v>0</v>
      </c>
      <c r="PJX37" s="990">
        <f t="shared" si="173"/>
        <v>0</v>
      </c>
      <c r="PJY37" s="990">
        <f t="shared" si="173"/>
        <v>0</v>
      </c>
      <c r="PJZ37" s="990">
        <f t="shared" si="173"/>
        <v>0</v>
      </c>
      <c r="PKA37" s="990">
        <f t="shared" si="173"/>
        <v>0</v>
      </c>
      <c r="PKB37" s="990">
        <f t="shared" si="173"/>
        <v>0</v>
      </c>
      <c r="PKC37" s="990">
        <f t="shared" si="173"/>
        <v>0</v>
      </c>
      <c r="PKD37" s="990">
        <f t="shared" si="173"/>
        <v>0</v>
      </c>
      <c r="PKE37" s="990">
        <f t="shared" si="173"/>
        <v>0</v>
      </c>
      <c r="PKF37" s="990">
        <f t="shared" si="173"/>
        <v>0</v>
      </c>
      <c r="PKG37" s="990">
        <f t="shared" si="173"/>
        <v>0</v>
      </c>
      <c r="PKH37" s="990">
        <f t="shared" si="173"/>
        <v>0</v>
      </c>
      <c r="PKI37" s="990">
        <f t="shared" si="173"/>
        <v>0</v>
      </c>
      <c r="PKJ37" s="990">
        <f t="shared" si="173"/>
        <v>0</v>
      </c>
      <c r="PKK37" s="990">
        <f t="shared" si="173"/>
        <v>0</v>
      </c>
      <c r="PKL37" s="990">
        <f t="shared" si="173"/>
        <v>0</v>
      </c>
      <c r="PKM37" s="990">
        <f t="shared" si="173"/>
        <v>0</v>
      </c>
      <c r="PKN37" s="990">
        <f t="shared" si="173"/>
        <v>0</v>
      </c>
      <c r="PKO37" s="990">
        <f t="shared" si="173"/>
        <v>0</v>
      </c>
      <c r="PKP37" s="990">
        <f t="shared" si="173"/>
        <v>0</v>
      </c>
      <c r="PKQ37" s="990">
        <f t="shared" si="173"/>
        <v>0</v>
      </c>
      <c r="PKR37" s="990">
        <f t="shared" si="173"/>
        <v>0</v>
      </c>
      <c r="PKS37" s="990">
        <f t="shared" si="173"/>
        <v>0</v>
      </c>
      <c r="PKT37" s="990">
        <f t="shared" si="173"/>
        <v>0</v>
      </c>
      <c r="PKU37" s="990">
        <f t="shared" si="173"/>
        <v>0</v>
      </c>
      <c r="PKV37" s="990">
        <f t="shared" si="173"/>
        <v>0</v>
      </c>
      <c r="PKW37" s="990">
        <f t="shared" si="173"/>
        <v>0</v>
      </c>
      <c r="PKX37" s="990">
        <f t="shared" si="173"/>
        <v>0</v>
      </c>
      <c r="PKY37" s="990">
        <f t="shared" si="173"/>
        <v>0</v>
      </c>
      <c r="PKZ37" s="990">
        <f t="shared" si="173"/>
        <v>0</v>
      </c>
      <c r="PLA37" s="990">
        <f t="shared" si="173"/>
        <v>0</v>
      </c>
      <c r="PLB37" s="990">
        <f t="shared" si="173"/>
        <v>0</v>
      </c>
      <c r="PLC37" s="990">
        <f t="shared" si="173"/>
        <v>0</v>
      </c>
      <c r="PLD37" s="990">
        <f t="shared" si="173"/>
        <v>0</v>
      </c>
      <c r="PLE37" s="990">
        <f t="shared" si="173"/>
        <v>0</v>
      </c>
      <c r="PLF37" s="990">
        <f t="shared" si="173"/>
        <v>0</v>
      </c>
      <c r="PLG37" s="990">
        <f t="shared" si="173"/>
        <v>0</v>
      </c>
      <c r="PLH37" s="990">
        <f t="shared" si="173"/>
        <v>0</v>
      </c>
      <c r="PLI37" s="990">
        <f t="shared" si="173"/>
        <v>0</v>
      </c>
      <c r="PLJ37" s="990">
        <f t="shared" si="173"/>
        <v>0</v>
      </c>
      <c r="PLK37" s="990">
        <f t="shared" ref="PLK37:PNV37" si="174">SUM(PLK16:PLK32)-PLK33</f>
        <v>0</v>
      </c>
      <c r="PLL37" s="990">
        <f t="shared" si="174"/>
        <v>0</v>
      </c>
      <c r="PLM37" s="990">
        <f t="shared" si="174"/>
        <v>0</v>
      </c>
      <c r="PLN37" s="990">
        <f t="shared" si="174"/>
        <v>0</v>
      </c>
      <c r="PLO37" s="990">
        <f t="shared" si="174"/>
        <v>0</v>
      </c>
      <c r="PLP37" s="990">
        <f t="shared" si="174"/>
        <v>0</v>
      </c>
      <c r="PLQ37" s="990">
        <f t="shared" si="174"/>
        <v>0</v>
      </c>
      <c r="PLR37" s="990">
        <f t="shared" si="174"/>
        <v>0</v>
      </c>
      <c r="PLS37" s="990">
        <f t="shared" si="174"/>
        <v>0</v>
      </c>
      <c r="PLT37" s="990">
        <f t="shared" si="174"/>
        <v>0</v>
      </c>
      <c r="PLU37" s="990">
        <f t="shared" si="174"/>
        <v>0</v>
      </c>
      <c r="PLV37" s="990">
        <f t="shared" si="174"/>
        <v>0</v>
      </c>
      <c r="PLW37" s="990">
        <f t="shared" si="174"/>
        <v>0</v>
      </c>
      <c r="PLX37" s="990">
        <f t="shared" si="174"/>
        <v>0</v>
      </c>
      <c r="PLY37" s="990">
        <f t="shared" si="174"/>
        <v>0</v>
      </c>
      <c r="PLZ37" s="990">
        <f t="shared" si="174"/>
        <v>0</v>
      </c>
      <c r="PMA37" s="990">
        <f t="shared" si="174"/>
        <v>0</v>
      </c>
      <c r="PMB37" s="990">
        <f t="shared" si="174"/>
        <v>0</v>
      </c>
      <c r="PMC37" s="990">
        <f t="shared" si="174"/>
        <v>0</v>
      </c>
      <c r="PMD37" s="990">
        <f t="shared" si="174"/>
        <v>0</v>
      </c>
      <c r="PME37" s="990">
        <f t="shared" si="174"/>
        <v>0</v>
      </c>
      <c r="PMF37" s="990">
        <f t="shared" si="174"/>
        <v>0</v>
      </c>
      <c r="PMG37" s="990">
        <f t="shared" si="174"/>
        <v>0</v>
      </c>
      <c r="PMH37" s="990">
        <f t="shared" si="174"/>
        <v>0</v>
      </c>
      <c r="PMI37" s="990">
        <f t="shared" si="174"/>
        <v>0</v>
      </c>
      <c r="PMJ37" s="990">
        <f t="shared" si="174"/>
        <v>0</v>
      </c>
      <c r="PMK37" s="990">
        <f t="shared" si="174"/>
        <v>0</v>
      </c>
      <c r="PML37" s="990">
        <f t="shared" si="174"/>
        <v>0</v>
      </c>
      <c r="PMM37" s="990">
        <f t="shared" si="174"/>
        <v>0</v>
      </c>
      <c r="PMN37" s="990">
        <f t="shared" si="174"/>
        <v>0</v>
      </c>
      <c r="PMO37" s="990">
        <f t="shared" si="174"/>
        <v>0</v>
      </c>
      <c r="PMP37" s="990">
        <f t="shared" si="174"/>
        <v>0</v>
      </c>
      <c r="PMQ37" s="990">
        <f t="shared" si="174"/>
        <v>0</v>
      </c>
      <c r="PMR37" s="990">
        <f t="shared" si="174"/>
        <v>0</v>
      </c>
      <c r="PMS37" s="990">
        <f t="shared" si="174"/>
        <v>0</v>
      </c>
      <c r="PMT37" s="990">
        <f t="shared" si="174"/>
        <v>0</v>
      </c>
      <c r="PMU37" s="990">
        <f t="shared" si="174"/>
        <v>0</v>
      </c>
      <c r="PMV37" s="990">
        <f t="shared" si="174"/>
        <v>0</v>
      </c>
      <c r="PMW37" s="990">
        <f t="shared" si="174"/>
        <v>0</v>
      </c>
      <c r="PMX37" s="990">
        <f t="shared" si="174"/>
        <v>0</v>
      </c>
      <c r="PMY37" s="990">
        <f t="shared" si="174"/>
        <v>0</v>
      </c>
      <c r="PMZ37" s="990">
        <f t="shared" si="174"/>
        <v>0</v>
      </c>
      <c r="PNA37" s="990">
        <f t="shared" si="174"/>
        <v>0</v>
      </c>
      <c r="PNB37" s="990">
        <f t="shared" si="174"/>
        <v>0</v>
      </c>
      <c r="PNC37" s="990">
        <f t="shared" si="174"/>
        <v>0</v>
      </c>
      <c r="PND37" s="990">
        <f t="shared" si="174"/>
        <v>0</v>
      </c>
      <c r="PNE37" s="990">
        <f t="shared" si="174"/>
        <v>0</v>
      </c>
      <c r="PNF37" s="990">
        <f t="shared" si="174"/>
        <v>0</v>
      </c>
      <c r="PNG37" s="990">
        <f t="shared" si="174"/>
        <v>0</v>
      </c>
      <c r="PNH37" s="990">
        <f t="shared" si="174"/>
        <v>0</v>
      </c>
      <c r="PNI37" s="990">
        <f t="shared" si="174"/>
        <v>0</v>
      </c>
      <c r="PNJ37" s="990">
        <f t="shared" si="174"/>
        <v>0</v>
      </c>
      <c r="PNK37" s="990">
        <f t="shared" si="174"/>
        <v>0</v>
      </c>
      <c r="PNL37" s="990">
        <f t="shared" si="174"/>
        <v>0</v>
      </c>
      <c r="PNM37" s="990">
        <f t="shared" si="174"/>
        <v>0</v>
      </c>
      <c r="PNN37" s="990">
        <f t="shared" si="174"/>
        <v>0</v>
      </c>
      <c r="PNO37" s="990">
        <f t="shared" si="174"/>
        <v>0</v>
      </c>
      <c r="PNP37" s="990">
        <f t="shared" si="174"/>
        <v>0</v>
      </c>
      <c r="PNQ37" s="990">
        <f t="shared" si="174"/>
        <v>0</v>
      </c>
      <c r="PNR37" s="990">
        <f t="shared" si="174"/>
        <v>0</v>
      </c>
      <c r="PNS37" s="990">
        <f t="shared" si="174"/>
        <v>0</v>
      </c>
      <c r="PNT37" s="990">
        <f t="shared" si="174"/>
        <v>0</v>
      </c>
      <c r="PNU37" s="990">
        <f t="shared" si="174"/>
        <v>0</v>
      </c>
      <c r="PNV37" s="990">
        <f t="shared" si="174"/>
        <v>0</v>
      </c>
      <c r="PNW37" s="990">
        <f t="shared" ref="PNW37:PQH37" si="175">SUM(PNW16:PNW32)-PNW33</f>
        <v>0</v>
      </c>
      <c r="PNX37" s="990">
        <f t="shared" si="175"/>
        <v>0</v>
      </c>
      <c r="PNY37" s="990">
        <f t="shared" si="175"/>
        <v>0</v>
      </c>
      <c r="PNZ37" s="990">
        <f t="shared" si="175"/>
        <v>0</v>
      </c>
      <c r="POA37" s="990">
        <f t="shared" si="175"/>
        <v>0</v>
      </c>
      <c r="POB37" s="990">
        <f t="shared" si="175"/>
        <v>0</v>
      </c>
      <c r="POC37" s="990">
        <f t="shared" si="175"/>
        <v>0</v>
      </c>
      <c r="POD37" s="990">
        <f t="shared" si="175"/>
        <v>0</v>
      </c>
      <c r="POE37" s="990">
        <f t="shared" si="175"/>
        <v>0</v>
      </c>
      <c r="POF37" s="990">
        <f t="shared" si="175"/>
        <v>0</v>
      </c>
      <c r="POG37" s="990">
        <f t="shared" si="175"/>
        <v>0</v>
      </c>
      <c r="POH37" s="990">
        <f t="shared" si="175"/>
        <v>0</v>
      </c>
      <c r="POI37" s="990">
        <f t="shared" si="175"/>
        <v>0</v>
      </c>
      <c r="POJ37" s="990">
        <f t="shared" si="175"/>
        <v>0</v>
      </c>
      <c r="POK37" s="990">
        <f t="shared" si="175"/>
        <v>0</v>
      </c>
      <c r="POL37" s="990">
        <f t="shared" si="175"/>
        <v>0</v>
      </c>
      <c r="POM37" s="990">
        <f t="shared" si="175"/>
        <v>0</v>
      </c>
      <c r="PON37" s="990">
        <f t="shared" si="175"/>
        <v>0</v>
      </c>
      <c r="POO37" s="990">
        <f t="shared" si="175"/>
        <v>0</v>
      </c>
      <c r="POP37" s="990">
        <f t="shared" si="175"/>
        <v>0</v>
      </c>
      <c r="POQ37" s="990">
        <f t="shared" si="175"/>
        <v>0</v>
      </c>
      <c r="POR37" s="990">
        <f t="shared" si="175"/>
        <v>0</v>
      </c>
      <c r="POS37" s="990">
        <f t="shared" si="175"/>
        <v>0</v>
      </c>
      <c r="POT37" s="990">
        <f t="shared" si="175"/>
        <v>0</v>
      </c>
      <c r="POU37" s="990">
        <f t="shared" si="175"/>
        <v>0</v>
      </c>
      <c r="POV37" s="990">
        <f t="shared" si="175"/>
        <v>0</v>
      </c>
      <c r="POW37" s="990">
        <f t="shared" si="175"/>
        <v>0</v>
      </c>
      <c r="POX37" s="990">
        <f t="shared" si="175"/>
        <v>0</v>
      </c>
      <c r="POY37" s="990">
        <f t="shared" si="175"/>
        <v>0</v>
      </c>
      <c r="POZ37" s="990">
        <f t="shared" si="175"/>
        <v>0</v>
      </c>
      <c r="PPA37" s="990">
        <f t="shared" si="175"/>
        <v>0</v>
      </c>
      <c r="PPB37" s="990">
        <f t="shared" si="175"/>
        <v>0</v>
      </c>
      <c r="PPC37" s="990">
        <f t="shared" si="175"/>
        <v>0</v>
      </c>
      <c r="PPD37" s="990">
        <f t="shared" si="175"/>
        <v>0</v>
      </c>
      <c r="PPE37" s="990">
        <f t="shared" si="175"/>
        <v>0</v>
      </c>
      <c r="PPF37" s="990">
        <f t="shared" si="175"/>
        <v>0</v>
      </c>
      <c r="PPG37" s="990">
        <f t="shared" si="175"/>
        <v>0</v>
      </c>
      <c r="PPH37" s="990">
        <f t="shared" si="175"/>
        <v>0</v>
      </c>
      <c r="PPI37" s="990">
        <f t="shared" si="175"/>
        <v>0</v>
      </c>
      <c r="PPJ37" s="990">
        <f t="shared" si="175"/>
        <v>0</v>
      </c>
      <c r="PPK37" s="990">
        <f t="shared" si="175"/>
        <v>0</v>
      </c>
      <c r="PPL37" s="990">
        <f t="shared" si="175"/>
        <v>0</v>
      </c>
      <c r="PPM37" s="990">
        <f t="shared" si="175"/>
        <v>0</v>
      </c>
      <c r="PPN37" s="990">
        <f t="shared" si="175"/>
        <v>0</v>
      </c>
      <c r="PPO37" s="990">
        <f t="shared" si="175"/>
        <v>0</v>
      </c>
      <c r="PPP37" s="990">
        <f t="shared" si="175"/>
        <v>0</v>
      </c>
      <c r="PPQ37" s="990">
        <f t="shared" si="175"/>
        <v>0</v>
      </c>
      <c r="PPR37" s="990">
        <f t="shared" si="175"/>
        <v>0</v>
      </c>
      <c r="PPS37" s="990">
        <f t="shared" si="175"/>
        <v>0</v>
      </c>
      <c r="PPT37" s="990">
        <f t="shared" si="175"/>
        <v>0</v>
      </c>
      <c r="PPU37" s="990">
        <f t="shared" si="175"/>
        <v>0</v>
      </c>
      <c r="PPV37" s="990">
        <f t="shared" si="175"/>
        <v>0</v>
      </c>
      <c r="PPW37" s="990">
        <f t="shared" si="175"/>
        <v>0</v>
      </c>
      <c r="PPX37" s="990">
        <f t="shared" si="175"/>
        <v>0</v>
      </c>
      <c r="PPY37" s="990">
        <f t="shared" si="175"/>
        <v>0</v>
      </c>
      <c r="PPZ37" s="990">
        <f t="shared" si="175"/>
        <v>0</v>
      </c>
      <c r="PQA37" s="990">
        <f t="shared" si="175"/>
        <v>0</v>
      </c>
      <c r="PQB37" s="990">
        <f t="shared" si="175"/>
        <v>0</v>
      </c>
      <c r="PQC37" s="990">
        <f t="shared" si="175"/>
        <v>0</v>
      </c>
      <c r="PQD37" s="990">
        <f t="shared" si="175"/>
        <v>0</v>
      </c>
      <c r="PQE37" s="990">
        <f t="shared" si="175"/>
        <v>0</v>
      </c>
      <c r="PQF37" s="990">
        <f t="shared" si="175"/>
        <v>0</v>
      </c>
      <c r="PQG37" s="990">
        <f t="shared" si="175"/>
        <v>0</v>
      </c>
      <c r="PQH37" s="990">
        <f t="shared" si="175"/>
        <v>0</v>
      </c>
      <c r="PQI37" s="990">
        <f t="shared" ref="PQI37:PST37" si="176">SUM(PQI16:PQI32)-PQI33</f>
        <v>0</v>
      </c>
      <c r="PQJ37" s="990">
        <f t="shared" si="176"/>
        <v>0</v>
      </c>
      <c r="PQK37" s="990">
        <f t="shared" si="176"/>
        <v>0</v>
      </c>
      <c r="PQL37" s="990">
        <f t="shared" si="176"/>
        <v>0</v>
      </c>
      <c r="PQM37" s="990">
        <f t="shared" si="176"/>
        <v>0</v>
      </c>
      <c r="PQN37" s="990">
        <f t="shared" si="176"/>
        <v>0</v>
      </c>
      <c r="PQO37" s="990">
        <f t="shared" si="176"/>
        <v>0</v>
      </c>
      <c r="PQP37" s="990">
        <f t="shared" si="176"/>
        <v>0</v>
      </c>
      <c r="PQQ37" s="990">
        <f t="shared" si="176"/>
        <v>0</v>
      </c>
      <c r="PQR37" s="990">
        <f t="shared" si="176"/>
        <v>0</v>
      </c>
      <c r="PQS37" s="990">
        <f t="shared" si="176"/>
        <v>0</v>
      </c>
      <c r="PQT37" s="990">
        <f t="shared" si="176"/>
        <v>0</v>
      </c>
      <c r="PQU37" s="990">
        <f t="shared" si="176"/>
        <v>0</v>
      </c>
      <c r="PQV37" s="990">
        <f t="shared" si="176"/>
        <v>0</v>
      </c>
      <c r="PQW37" s="990">
        <f t="shared" si="176"/>
        <v>0</v>
      </c>
      <c r="PQX37" s="990">
        <f t="shared" si="176"/>
        <v>0</v>
      </c>
      <c r="PQY37" s="990">
        <f t="shared" si="176"/>
        <v>0</v>
      </c>
      <c r="PQZ37" s="990">
        <f t="shared" si="176"/>
        <v>0</v>
      </c>
      <c r="PRA37" s="990">
        <f t="shared" si="176"/>
        <v>0</v>
      </c>
      <c r="PRB37" s="990">
        <f t="shared" si="176"/>
        <v>0</v>
      </c>
      <c r="PRC37" s="990">
        <f t="shared" si="176"/>
        <v>0</v>
      </c>
      <c r="PRD37" s="990">
        <f t="shared" si="176"/>
        <v>0</v>
      </c>
      <c r="PRE37" s="990">
        <f t="shared" si="176"/>
        <v>0</v>
      </c>
      <c r="PRF37" s="990">
        <f t="shared" si="176"/>
        <v>0</v>
      </c>
      <c r="PRG37" s="990">
        <f t="shared" si="176"/>
        <v>0</v>
      </c>
      <c r="PRH37" s="990">
        <f t="shared" si="176"/>
        <v>0</v>
      </c>
      <c r="PRI37" s="990">
        <f t="shared" si="176"/>
        <v>0</v>
      </c>
      <c r="PRJ37" s="990">
        <f t="shared" si="176"/>
        <v>0</v>
      </c>
      <c r="PRK37" s="990">
        <f t="shared" si="176"/>
        <v>0</v>
      </c>
      <c r="PRL37" s="990">
        <f t="shared" si="176"/>
        <v>0</v>
      </c>
      <c r="PRM37" s="990">
        <f t="shared" si="176"/>
        <v>0</v>
      </c>
      <c r="PRN37" s="990">
        <f t="shared" si="176"/>
        <v>0</v>
      </c>
      <c r="PRO37" s="990">
        <f t="shared" si="176"/>
        <v>0</v>
      </c>
      <c r="PRP37" s="990">
        <f t="shared" si="176"/>
        <v>0</v>
      </c>
      <c r="PRQ37" s="990">
        <f t="shared" si="176"/>
        <v>0</v>
      </c>
      <c r="PRR37" s="990">
        <f t="shared" si="176"/>
        <v>0</v>
      </c>
      <c r="PRS37" s="990">
        <f t="shared" si="176"/>
        <v>0</v>
      </c>
      <c r="PRT37" s="990">
        <f t="shared" si="176"/>
        <v>0</v>
      </c>
      <c r="PRU37" s="990">
        <f t="shared" si="176"/>
        <v>0</v>
      </c>
      <c r="PRV37" s="990">
        <f t="shared" si="176"/>
        <v>0</v>
      </c>
      <c r="PRW37" s="990">
        <f t="shared" si="176"/>
        <v>0</v>
      </c>
      <c r="PRX37" s="990">
        <f t="shared" si="176"/>
        <v>0</v>
      </c>
      <c r="PRY37" s="990">
        <f t="shared" si="176"/>
        <v>0</v>
      </c>
      <c r="PRZ37" s="990">
        <f t="shared" si="176"/>
        <v>0</v>
      </c>
      <c r="PSA37" s="990">
        <f t="shared" si="176"/>
        <v>0</v>
      </c>
      <c r="PSB37" s="990">
        <f t="shared" si="176"/>
        <v>0</v>
      </c>
      <c r="PSC37" s="990">
        <f t="shared" si="176"/>
        <v>0</v>
      </c>
      <c r="PSD37" s="990">
        <f t="shared" si="176"/>
        <v>0</v>
      </c>
      <c r="PSE37" s="990">
        <f t="shared" si="176"/>
        <v>0</v>
      </c>
      <c r="PSF37" s="990">
        <f t="shared" si="176"/>
        <v>0</v>
      </c>
      <c r="PSG37" s="990">
        <f t="shared" si="176"/>
        <v>0</v>
      </c>
      <c r="PSH37" s="990">
        <f t="shared" si="176"/>
        <v>0</v>
      </c>
      <c r="PSI37" s="990">
        <f t="shared" si="176"/>
        <v>0</v>
      </c>
      <c r="PSJ37" s="990">
        <f t="shared" si="176"/>
        <v>0</v>
      </c>
      <c r="PSK37" s="990">
        <f t="shared" si="176"/>
        <v>0</v>
      </c>
      <c r="PSL37" s="990">
        <f t="shared" si="176"/>
        <v>0</v>
      </c>
      <c r="PSM37" s="990">
        <f t="shared" si="176"/>
        <v>0</v>
      </c>
      <c r="PSN37" s="990">
        <f t="shared" si="176"/>
        <v>0</v>
      </c>
      <c r="PSO37" s="990">
        <f t="shared" si="176"/>
        <v>0</v>
      </c>
      <c r="PSP37" s="990">
        <f t="shared" si="176"/>
        <v>0</v>
      </c>
      <c r="PSQ37" s="990">
        <f t="shared" si="176"/>
        <v>0</v>
      </c>
      <c r="PSR37" s="990">
        <f t="shared" si="176"/>
        <v>0</v>
      </c>
      <c r="PSS37" s="990">
        <f t="shared" si="176"/>
        <v>0</v>
      </c>
      <c r="PST37" s="990">
        <f t="shared" si="176"/>
        <v>0</v>
      </c>
      <c r="PSU37" s="990">
        <f t="shared" ref="PSU37:PVF37" si="177">SUM(PSU16:PSU32)-PSU33</f>
        <v>0</v>
      </c>
      <c r="PSV37" s="990">
        <f t="shared" si="177"/>
        <v>0</v>
      </c>
      <c r="PSW37" s="990">
        <f t="shared" si="177"/>
        <v>0</v>
      </c>
      <c r="PSX37" s="990">
        <f t="shared" si="177"/>
        <v>0</v>
      </c>
      <c r="PSY37" s="990">
        <f t="shared" si="177"/>
        <v>0</v>
      </c>
      <c r="PSZ37" s="990">
        <f t="shared" si="177"/>
        <v>0</v>
      </c>
      <c r="PTA37" s="990">
        <f t="shared" si="177"/>
        <v>0</v>
      </c>
      <c r="PTB37" s="990">
        <f t="shared" si="177"/>
        <v>0</v>
      </c>
      <c r="PTC37" s="990">
        <f t="shared" si="177"/>
        <v>0</v>
      </c>
      <c r="PTD37" s="990">
        <f t="shared" si="177"/>
        <v>0</v>
      </c>
      <c r="PTE37" s="990">
        <f t="shared" si="177"/>
        <v>0</v>
      </c>
      <c r="PTF37" s="990">
        <f t="shared" si="177"/>
        <v>0</v>
      </c>
      <c r="PTG37" s="990">
        <f t="shared" si="177"/>
        <v>0</v>
      </c>
      <c r="PTH37" s="990">
        <f t="shared" si="177"/>
        <v>0</v>
      </c>
      <c r="PTI37" s="990">
        <f t="shared" si="177"/>
        <v>0</v>
      </c>
      <c r="PTJ37" s="990">
        <f t="shared" si="177"/>
        <v>0</v>
      </c>
      <c r="PTK37" s="990">
        <f t="shared" si="177"/>
        <v>0</v>
      </c>
      <c r="PTL37" s="990">
        <f t="shared" si="177"/>
        <v>0</v>
      </c>
      <c r="PTM37" s="990">
        <f t="shared" si="177"/>
        <v>0</v>
      </c>
      <c r="PTN37" s="990">
        <f t="shared" si="177"/>
        <v>0</v>
      </c>
      <c r="PTO37" s="990">
        <f t="shared" si="177"/>
        <v>0</v>
      </c>
      <c r="PTP37" s="990">
        <f t="shared" si="177"/>
        <v>0</v>
      </c>
      <c r="PTQ37" s="990">
        <f t="shared" si="177"/>
        <v>0</v>
      </c>
      <c r="PTR37" s="990">
        <f t="shared" si="177"/>
        <v>0</v>
      </c>
      <c r="PTS37" s="990">
        <f t="shared" si="177"/>
        <v>0</v>
      </c>
      <c r="PTT37" s="990">
        <f t="shared" si="177"/>
        <v>0</v>
      </c>
      <c r="PTU37" s="990">
        <f t="shared" si="177"/>
        <v>0</v>
      </c>
      <c r="PTV37" s="990">
        <f t="shared" si="177"/>
        <v>0</v>
      </c>
      <c r="PTW37" s="990">
        <f t="shared" si="177"/>
        <v>0</v>
      </c>
      <c r="PTX37" s="990">
        <f t="shared" si="177"/>
        <v>0</v>
      </c>
      <c r="PTY37" s="990">
        <f t="shared" si="177"/>
        <v>0</v>
      </c>
      <c r="PTZ37" s="990">
        <f t="shared" si="177"/>
        <v>0</v>
      </c>
      <c r="PUA37" s="990">
        <f t="shared" si="177"/>
        <v>0</v>
      </c>
      <c r="PUB37" s="990">
        <f t="shared" si="177"/>
        <v>0</v>
      </c>
      <c r="PUC37" s="990">
        <f t="shared" si="177"/>
        <v>0</v>
      </c>
      <c r="PUD37" s="990">
        <f t="shared" si="177"/>
        <v>0</v>
      </c>
      <c r="PUE37" s="990">
        <f t="shared" si="177"/>
        <v>0</v>
      </c>
      <c r="PUF37" s="990">
        <f t="shared" si="177"/>
        <v>0</v>
      </c>
      <c r="PUG37" s="990">
        <f t="shared" si="177"/>
        <v>0</v>
      </c>
      <c r="PUH37" s="990">
        <f t="shared" si="177"/>
        <v>0</v>
      </c>
      <c r="PUI37" s="990">
        <f t="shared" si="177"/>
        <v>0</v>
      </c>
      <c r="PUJ37" s="990">
        <f t="shared" si="177"/>
        <v>0</v>
      </c>
      <c r="PUK37" s="990">
        <f t="shared" si="177"/>
        <v>0</v>
      </c>
      <c r="PUL37" s="990">
        <f t="shared" si="177"/>
        <v>0</v>
      </c>
      <c r="PUM37" s="990">
        <f t="shared" si="177"/>
        <v>0</v>
      </c>
      <c r="PUN37" s="990">
        <f t="shared" si="177"/>
        <v>0</v>
      </c>
      <c r="PUO37" s="990">
        <f t="shared" si="177"/>
        <v>0</v>
      </c>
      <c r="PUP37" s="990">
        <f t="shared" si="177"/>
        <v>0</v>
      </c>
      <c r="PUQ37" s="990">
        <f t="shared" si="177"/>
        <v>0</v>
      </c>
      <c r="PUR37" s="990">
        <f t="shared" si="177"/>
        <v>0</v>
      </c>
      <c r="PUS37" s="990">
        <f t="shared" si="177"/>
        <v>0</v>
      </c>
      <c r="PUT37" s="990">
        <f t="shared" si="177"/>
        <v>0</v>
      </c>
      <c r="PUU37" s="990">
        <f t="shared" si="177"/>
        <v>0</v>
      </c>
      <c r="PUV37" s="990">
        <f t="shared" si="177"/>
        <v>0</v>
      </c>
      <c r="PUW37" s="990">
        <f t="shared" si="177"/>
        <v>0</v>
      </c>
      <c r="PUX37" s="990">
        <f t="shared" si="177"/>
        <v>0</v>
      </c>
      <c r="PUY37" s="990">
        <f t="shared" si="177"/>
        <v>0</v>
      </c>
      <c r="PUZ37" s="990">
        <f t="shared" si="177"/>
        <v>0</v>
      </c>
      <c r="PVA37" s="990">
        <f t="shared" si="177"/>
        <v>0</v>
      </c>
      <c r="PVB37" s="990">
        <f t="shared" si="177"/>
        <v>0</v>
      </c>
      <c r="PVC37" s="990">
        <f t="shared" si="177"/>
        <v>0</v>
      </c>
      <c r="PVD37" s="990">
        <f t="shared" si="177"/>
        <v>0</v>
      </c>
      <c r="PVE37" s="990">
        <f t="shared" si="177"/>
        <v>0</v>
      </c>
      <c r="PVF37" s="990">
        <f t="shared" si="177"/>
        <v>0</v>
      </c>
      <c r="PVG37" s="990">
        <f t="shared" ref="PVG37:PXR37" si="178">SUM(PVG16:PVG32)-PVG33</f>
        <v>0</v>
      </c>
      <c r="PVH37" s="990">
        <f t="shared" si="178"/>
        <v>0</v>
      </c>
      <c r="PVI37" s="990">
        <f t="shared" si="178"/>
        <v>0</v>
      </c>
      <c r="PVJ37" s="990">
        <f t="shared" si="178"/>
        <v>0</v>
      </c>
      <c r="PVK37" s="990">
        <f t="shared" si="178"/>
        <v>0</v>
      </c>
      <c r="PVL37" s="990">
        <f t="shared" si="178"/>
        <v>0</v>
      </c>
      <c r="PVM37" s="990">
        <f t="shared" si="178"/>
        <v>0</v>
      </c>
      <c r="PVN37" s="990">
        <f t="shared" si="178"/>
        <v>0</v>
      </c>
      <c r="PVO37" s="990">
        <f t="shared" si="178"/>
        <v>0</v>
      </c>
      <c r="PVP37" s="990">
        <f t="shared" si="178"/>
        <v>0</v>
      </c>
      <c r="PVQ37" s="990">
        <f t="shared" si="178"/>
        <v>0</v>
      </c>
      <c r="PVR37" s="990">
        <f t="shared" si="178"/>
        <v>0</v>
      </c>
      <c r="PVS37" s="990">
        <f t="shared" si="178"/>
        <v>0</v>
      </c>
      <c r="PVT37" s="990">
        <f t="shared" si="178"/>
        <v>0</v>
      </c>
      <c r="PVU37" s="990">
        <f t="shared" si="178"/>
        <v>0</v>
      </c>
      <c r="PVV37" s="990">
        <f t="shared" si="178"/>
        <v>0</v>
      </c>
      <c r="PVW37" s="990">
        <f t="shared" si="178"/>
        <v>0</v>
      </c>
      <c r="PVX37" s="990">
        <f t="shared" si="178"/>
        <v>0</v>
      </c>
      <c r="PVY37" s="990">
        <f t="shared" si="178"/>
        <v>0</v>
      </c>
      <c r="PVZ37" s="990">
        <f t="shared" si="178"/>
        <v>0</v>
      </c>
      <c r="PWA37" s="990">
        <f t="shared" si="178"/>
        <v>0</v>
      </c>
      <c r="PWB37" s="990">
        <f t="shared" si="178"/>
        <v>0</v>
      </c>
      <c r="PWC37" s="990">
        <f t="shared" si="178"/>
        <v>0</v>
      </c>
      <c r="PWD37" s="990">
        <f t="shared" si="178"/>
        <v>0</v>
      </c>
      <c r="PWE37" s="990">
        <f t="shared" si="178"/>
        <v>0</v>
      </c>
      <c r="PWF37" s="990">
        <f t="shared" si="178"/>
        <v>0</v>
      </c>
      <c r="PWG37" s="990">
        <f t="shared" si="178"/>
        <v>0</v>
      </c>
      <c r="PWH37" s="990">
        <f t="shared" si="178"/>
        <v>0</v>
      </c>
      <c r="PWI37" s="990">
        <f t="shared" si="178"/>
        <v>0</v>
      </c>
      <c r="PWJ37" s="990">
        <f t="shared" si="178"/>
        <v>0</v>
      </c>
      <c r="PWK37" s="990">
        <f t="shared" si="178"/>
        <v>0</v>
      </c>
      <c r="PWL37" s="990">
        <f t="shared" si="178"/>
        <v>0</v>
      </c>
      <c r="PWM37" s="990">
        <f t="shared" si="178"/>
        <v>0</v>
      </c>
      <c r="PWN37" s="990">
        <f t="shared" si="178"/>
        <v>0</v>
      </c>
      <c r="PWO37" s="990">
        <f t="shared" si="178"/>
        <v>0</v>
      </c>
      <c r="PWP37" s="990">
        <f t="shared" si="178"/>
        <v>0</v>
      </c>
      <c r="PWQ37" s="990">
        <f t="shared" si="178"/>
        <v>0</v>
      </c>
      <c r="PWR37" s="990">
        <f t="shared" si="178"/>
        <v>0</v>
      </c>
      <c r="PWS37" s="990">
        <f t="shared" si="178"/>
        <v>0</v>
      </c>
      <c r="PWT37" s="990">
        <f t="shared" si="178"/>
        <v>0</v>
      </c>
      <c r="PWU37" s="990">
        <f t="shared" si="178"/>
        <v>0</v>
      </c>
      <c r="PWV37" s="990">
        <f t="shared" si="178"/>
        <v>0</v>
      </c>
      <c r="PWW37" s="990">
        <f t="shared" si="178"/>
        <v>0</v>
      </c>
      <c r="PWX37" s="990">
        <f t="shared" si="178"/>
        <v>0</v>
      </c>
      <c r="PWY37" s="990">
        <f t="shared" si="178"/>
        <v>0</v>
      </c>
      <c r="PWZ37" s="990">
        <f t="shared" si="178"/>
        <v>0</v>
      </c>
      <c r="PXA37" s="990">
        <f t="shared" si="178"/>
        <v>0</v>
      </c>
      <c r="PXB37" s="990">
        <f t="shared" si="178"/>
        <v>0</v>
      </c>
      <c r="PXC37" s="990">
        <f t="shared" si="178"/>
        <v>0</v>
      </c>
      <c r="PXD37" s="990">
        <f t="shared" si="178"/>
        <v>0</v>
      </c>
      <c r="PXE37" s="990">
        <f t="shared" si="178"/>
        <v>0</v>
      </c>
      <c r="PXF37" s="990">
        <f t="shared" si="178"/>
        <v>0</v>
      </c>
      <c r="PXG37" s="990">
        <f t="shared" si="178"/>
        <v>0</v>
      </c>
      <c r="PXH37" s="990">
        <f t="shared" si="178"/>
        <v>0</v>
      </c>
      <c r="PXI37" s="990">
        <f t="shared" si="178"/>
        <v>0</v>
      </c>
      <c r="PXJ37" s="990">
        <f t="shared" si="178"/>
        <v>0</v>
      </c>
      <c r="PXK37" s="990">
        <f t="shared" si="178"/>
        <v>0</v>
      </c>
      <c r="PXL37" s="990">
        <f t="shared" si="178"/>
        <v>0</v>
      </c>
      <c r="PXM37" s="990">
        <f t="shared" si="178"/>
        <v>0</v>
      </c>
      <c r="PXN37" s="990">
        <f t="shared" si="178"/>
        <v>0</v>
      </c>
      <c r="PXO37" s="990">
        <f t="shared" si="178"/>
        <v>0</v>
      </c>
      <c r="PXP37" s="990">
        <f t="shared" si="178"/>
        <v>0</v>
      </c>
      <c r="PXQ37" s="990">
        <f t="shared" si="178"/>
        <v>0</v>
      </c>
      <c r="PXR37" s="990">
        <f t="shared" si="178"/>
        <v>0</v>
      </c>
      <c r="PXS37" s="990">
        <f t="shared" ref="PXS37:QAD37" si="179">SUM(PXS16:PXS32)-PXS33</f>
        <v>0</v>
      </c>
      <c r="PXT37" s="990">
        <f t="shared" si="179"/>
        <v>0</v>
      </c>
      <c r="PXU37" s="990">
        <f t="shared" si="179"/>
        <v>0</v>
      </c>
      <c r="PXV37" s="990">
        <f t="shared" si="179"/>
        <v>0</v>
      </c>
      <c r="PXW37" s="990">
        <f t="shared" si="179"/>
        <v>0</v>
      </c>
      <c r="PXX37" s="990">
        <f t="shared" si="179"/>
        <v>0</v>
      </c>
      <c r="PXY37" s="990">
        <f t="shared" si="179"/>
        <v>0</v>
      </c>
      <c r="PXZ37" s="990">
        <f t="shared" si="179"/>
        <v>0</v>
      </c>
      <c r="PYA37" s="990">
        <f t="shared" si="179"/>
        <v>0</v>
      </c>
      <c r="PYB37" s="990">
        <f t="shared" si="179"/>
        <v>0</v>
      </c>
      <c r="PYC37" s="990">
        <f t="shared" si="179"/>
        <v>0</v>
      </c>
      <c r="PYD37" s="990">
        <f t="shared" si="179"/>
        <v>0</v>
      </c>
      <c r="PYE37" s="990">
        <f t="shared" si="179"/>
        <v>0</v>
      </c>
      <c r="PYF37" s="990">
        <f t="shared" si="179"/>
        <v>0</v>
      </c>
      <c r="PYG37" s="990">
        <f t="shared" si="179"/>
        <v>0</v>
      </c>
      <c r="PYH37" s="990">
        <f t="shared" si="179"/>
        <v>0</v>
      </c>
      <c r="PYI37" s="990">
        <f t="shared" si="179"/>
        <v>0</v>
      </c>
      <c r="PYJ37" s="990">
        <f t="shared" si="179"/>
        <v>0</v>
      </c>
      <c r="PYK37" s="990">
        <f t="shared" si="179"/>
        <v>0</v>
      </c>
      <c r="PYL37" s="990">
        <f t="shared" si="179"/>
        <v>0</v>
      </c>
      <c r="PYM37" s="990">
        <f t="shared" si="179"/>
        <v>0</v>
      </c>
      <c r="PYN37" s="990">
        <f t="shared" si="179"/>
        <v>0</v>
      </c>
      <c r="PYO37" s="990">
        <f t="shared" si="179"/>
        <v>0</v>
      </c>
      <c r="PYP37" s="990">
        <f t="shared" si="179"/>
        <v>0</v>
      </c>
      <c r="PYQ37" s="990">
        <f t="shared" si="179"/>
        <v>0</v>
      </c>
      <c r="PYR37" s="990">
        <f t="shared" si="179"/>
        <v>0</v>
      </c>
      <c r="PYS37" s="990">
        <f t="shared" si="179"/>
        <v>0</v>
      </c>
      <c r="PYT37" s="990">
        <f t="shared" si="179"/>
        <v>0</v>
      </c>
      <c r="PYU37" s="990">
        <f t="shared" si="179"/>
        <v>0</v>
      </c>
      <c r="PYV37" s="990">
        <f t="shared" si="179"/>
        <v>0</v>
      </c>
      <c r="PYW37" s="990">
        <f t="shared" si="179"/>
        <v>0</v>
      </c>
      <c r="PYX37" s="990">
        <f t="shared" si="179"/>
        <v>0</v>
      </c>
      <c r="PYY37" s="990">
        <f t="shared" si="179"/>
        <v>0</v>
      </c>
      <c r="PYZ37" s="990">
        <f t="shared" si="179"/>
        <v>0</v>
      </c>
      <c r="PZA37" s="990">
        <f t="shared" si="179"/>
        <v>0</v>
      </c>
      <c r="PZB37" s="990">
        <f t="shared" si="179"/>
        <v>0</v>
      </c>
      <c r="PZC37" s="990">
        <f t="shared" si="179"/>
        <v>0</v>
      </c>
      <c r="PZD37" s="990">
        <f t="shared" si="179"/>
        <v>0</v>
      </c>
      <c r="PZE37" s="990">
        <f t="shared" si="179"/>
        <v>0</v>
      </c>
      <c r="PZF37" s="990">
        <f t="shared" si="179"/>
        <v>0</v>
      </c>
      <c r="PZG37" s="990">
        <f t="shared" si="179"/>
        <v>0</v>
      </c>
      <c r="PZH37" s="990">
        <f t="shared" si="179"/>
        <v>0</v>
      </c>
      <c r="PZI37" s="990">
        <f t="shared" si="179"/>
        <v>0</v>
      </c>
      <c r="PZJ37" s="990">
        <f t="shared" si="179"/>
        <v>0</v>
      </c>
      <c r="PZK37" s="990">
        <f t="shared" si="179"/>
        <v>0</v>
      </c>
      <c r="PZL37" s="990">
        <f t="shared" si="179"/>
        <v>0</v>
      </c>
      <c r="PZM37" s="990">
        <f t="shared" si="179"/>
        <v>0</v>
      </c>
      <c r="PZN37" s="990">
        <f t="shared" si="179"/>
        <v>0</v>
      </c>
      <c r="PZO37" s="990">
        <f t="shared" si="179"/>
        <v>0</v>
      </c>
      <c r="PZP37" s="990">
        <f t="shared" si="179"/>
        <v>0</v>
      </c>
      <c r="PZQ37" s="990">
        <f t="shared" si="179"/>
        <v>0</v>
      </c>
      <c r="PZR37" s="990">
        <f t="shared" si="179"/>
        <v>0</v>
      </c>
      <c r="PZS37" s="990">
        <f t="shared" si="179"/>
        <v>0</v>
      </c>
      <c r="PZT37" s="990">
        <f t="shared" si="179"/>
        <v>0</v>
      </c>
      <c r="PZU37" s="990">
        <f t="shared" si="179"/>
        <v>0</v>
      </c>
      <c r="PZV37" s="990">
        <f t="shared" si="179"/>
        <v>0</v>
      </c>
      <c r="PZW37" s="990">
        <f t="shared" si="179"/>
        <v>0</v>
      </c>
      <c r="PZX37" s="990">
        <f t="shared" si="179"/>
        <v>0</v>
      </c>
      <c r="PZY37" s="990">
        <f t="shared" si="179"/>
        <v>0</v>
      </c>
      <c r="PZZ37" s="990">
        <f t="shared" si="179"/>
        <v>0</v>
      </c>
      <c r="QAA37" s="990">
        <f t="shared" si="179"/>
        <v>0</v>
      </c>
      <c r="QAB37" s="990">
        <f t="shared" si="179"/>
        <v>0</v>
      </c>
      <c r="QAC37" s="990">
        <f t="shared" si="179"/>
        <v>0</v>
      </c>
      <c r="QAD37" s="990">
        <f t="shared" si="179"/>
        <v>0</v>
      </c>
      <c r="QAE37" s="990">
        <f t="shared" ref="QAE37:QCP37" si="180">SUM(QAE16:QAE32)-QAE33</f>
        <v>0</v>
      </c>
      <c r="QAF37" s="990">
        <f t="shared" si="180"/>
        <v>0</v>
      </c>
      <c r="QAG37" s="990">
        <f t="shared" si="180"/>
        <v>0</v>
      </c>
      <c r="QAH37" s="990">
        <f t="shared" si="180"/>
        <v>0</v>
      </c>
      <c r="QAI37" s="990">
        <f t="shared" si="180"/>
        <v>0</v>
      </c>
      <c r="QAJ37" s="990">
        <f t="shared" si="180"/>
        <v>0</v>
      </c>
      <c r="QAK37" s="990">
        <f t="shared" si="180"/>
        <v>0</v>
      </c>
      <c r="QAL37" s="990">
        <f t="shared" si="180"/>
        <v>0</v>
      </c>
      <c r="QAM37" s="990">
        <f t="shared" si="180"/>
        <v>0</v>
      </c>
      <c r="QAN37" s="990">
        <f t="shared" si="180"/>
        <v>0</v>
      </c>
      <c r="QAO37" s="990">
        <f t="shared" si="180"/>
        <v>0</v>
      </c>
      <c r="QAP37" s="990">
        <f t="shared" si="180"/>
        <v>0</v>
      </c>
      <c r="QAQ37" s="990">
        <f t="shared" si="180"/>
        <v>0</v>
      </c>
      <c r="QAR37" s="990">
        <f t="shared" si="180"/>
        <v>0</v>
      </c>
      <c r="QAS37" s="990">
        <f t="shared" si="180"/>
        <v>0</v>
      </c>
      <c r="QAT37" s="990">
        <f t="shared" si="180"/>
        <v>0</v>
      </c>
      <c r="QAU37" s="990">
        <f t="shared" si="180"/>
        <v>0</v>
      </c>
      <c r="QAV37" s="990">
        <f t="shared" si="180"/>
        <v>0</v>
      </c>
      <c r="QAW37" s="990">
        <f t="shared" si="180"/>
        <v>0</v>
      </c>
      <c r="QAX37" s="990">
        <f t="shared" si="180"/>
        <v>0</v>
      </c>
      <c r="QAY37" s="990">
        <f t="shared" si="180"/>
        <v>0</v>
      </c>
      <c r="QAZ37" s="990">
        <f t="shared" si="180"/>
        <v>0</v>
      </c>
      <c r="QBA37" s="990">
        <f t="shared" si="180"/>
        <v>0</v>
      </c>
      <c r="QBB37" s="990">
        <f t="shared" si="180"/>
        <v>0</v>
      </c>
      <c r="QBC37" s="990">
        <f t="shared" si="180"/>
        <v>0</v>
      </c>
      <c r="QBD37" s="990">
        <f t="shared" si="180"/>
        <v>0</v>
      </c>
      <c r="QBE37" s="990">
        <f t="shared" si="180"/>
        <v>0</v>
      </c>
      <c r="QBF37" s="990">
        <f t="shared" si="180"/>
        <v>0</v>
      </c>
      <c r="QBG37" s="990">
        <f t="shared" si="180"/>
        <v>0</v>
      </c>
      <c r="QBH37" s="990">
        <f t="shared" si="180"/>
        <v>0</v>
      </c>
      <c r="QBI37" s="990">
        <f t="shared" si="180"/>
        <v>0</v>
      </c>
      <c r="QBJ37" s="990">
        <f t="shared" si="180"/>
        <v>0</v>
      </c>
      <c r="QBK37" s="990">
        <f t="shared" si="180"/>
        <v>0</v>
      </c>
      <c r="QBL37" s="990">
        <f t="shared" si="180"/>
        <v>0</v>
      </c>
      <c r="QBM37" s="990">
        <f t="shared" si="180"/>
        <v>0</v>
      </c>
      <c r="QBN37" s="990">
        <f t="shared" si="180"/>
        <v>0</v>
      </c>
      <c r="QBO37" s="990">
        <f t="shared" si="180"/>
        <v>0</v>
      </c>
      <c r="QBP37" s="990">
        <f t="shared" si="180"/>
        <v>0</v>
      </c>
      <c r="QBQ37" s="990">
        <f t="shared" si="180"/>
        <v>0</v>
      </c>
      <c r="QBR37" s="990">
        <f t="shared" si="180"/>
        <v>0</v>
      </c>
      <c r="QBS37" s="990">
        <f t="shared" si="180"/>
        <v>0</v>
      </c>
      <c r="QBT37" s="990">
        <f t="shared" si="180"/>
        <v>0</v>
      </c>
      <c r="QBU37" s="990">
        <f t="shared" si="180"/>
        <v>0</v>
      </c>
      <c r="QBV37" s="990">
        <f t="shared" si="180"/>
        <v>0</v>
      </c>
      <c r="QBW37" s="990">
        <f t="shared" si="180"/>
        <v>0</v>
      </c>
      <c r="QBX37" s="990">
        <f t="shared" si="180"/>
        <v>0</v>
      </c>
      <c r="QBY37" s="990">
        <f t="shared" si="180"/>
        <v>0</v>
      </c>
      <c r="QBZ37" s="990">
        <f t="shared" si="180"/>
        <v>0</v>
      </c>
      <c r="QCA37" s="990">
        <f t="shared" si="180"/>
        <v>0</v>
      </c>
      <c r="QCB37" s="990">
        <f t="shared" si="180"/>
        <v>0</v>
      </c>
      <c r="QCC37" s="990">
        <f t="shared" si="180"/>
        <v>0</v>
      </c>
      <c r="QCD37" s="990">
        <f t="shared" si="180"/>
        <v>0</v>
      </c>
      <c r="QCE37" s="990">
        <f t="shared" si="180"/>
        <v>0</v>
      </c>
      <c r="QCF37" s="990">
        <f t="shared" si="180"/>
        <v>0</v>
      </c>
      <c r="QCG37" s="990">
        <f t="shared" si="180"/>
        <v>0</v>
      </c>
      <c r="QCH37" s="990">
        <f t="shared" si="180"/>
        <v>0</v>
      </c>
      <c r="QCI37" s="990">
        <f t="shared" si="180"/>
        <v>0</v>
      </c>
      <c r="QCJ37" s="990">
        <f t="shared" si="180"/>
        <v>0</v>
      </c>
      <c r="QCK37" s="990">
        <f t="shared" si="180"/>
        <v>0</v>
      </c>
      <c r="QCL37" s="990">
        <f t="shared" si="180"/>
        <v>0</v>
      </c>
      <c r="QCM37" s="990">
        <f t="shared" si="180"/>
        <v>0</v>
      </c>
      <c r="QCN37" s="990">
        <f t="shared" si="180"/>
        <v>0</v>
      </c>
      <c r="QCO37" s="990">
        <f t="shared" si="180"/>
        <v>0</v>
      </c>
      <c r="QCP37" s="990">
        <f t="shared" si="180"/>
        <v>0</v>
      </c>
      <c r="QCQ37" s="990">
        <f t="shared" ref="QCQ37:QFB37" si="181">SUM(QCQ16:QCQ32)-QCQ33</f>
        <v>0</v>
      </c>
      <c r="QCR37" s="990">
        <f t="shared" si="181"/>
        <v>0</v>
      </c>
      <c r="QCS37" s="990">
        <f t="shared" si="181"/>
        <v>0</v>
      </c>
      <c r="QCT37" s="990">
        <f t="shared" si="181"/>
        <v>0</v>
      </c>
      <c r="QCU37" s="990">
        <f t="shared" si="181"/>
        <v>0</v>
      </c>
      <c r="QCV37" s="990">
        <f t="shared" si="181"/>
        <v>0</v>
      </c>
      <c r="QCW37" s="990">
        <f t="shared" si="181"/>
        <v>0</v>
      </c>
      <c r="QCX37" s="990">
        <f t="shared" si="181"/>
        <v>0</v>
      </c>
      <c r="QCY37" s="990">
        <f t="shared" si="181"/>
        <v>0</v>
      </c>
      <c r="QCZ37" s="990">
        <f t="shared" si="181"/>
        <v>0</v>
      </c>
      <c r="QDA37" s="990">
        <f t="shared" si="181"/>
        <v>0</v>
      </c>
      <c r="QDB37" s="990">
        <f t="shared" si="181"/>
        <v>0</v>
      </c>
      <c r="QDC37" s="990">
        <f t="shared" si="181"/>
        <v>0</v>
      </c>
      <c r="QDD37" s="990">
        <f t="shared" si="181"/>
        <v>0</v>
      </c>
      <c r="QDE37" s="990">
        <f t="shared" si="181"/>
        <v>0</v>
      </c>
      <c r="QDF37" s="990">
        <f t="shared" si="181"/>
        <v>0</v>
      </c>
      <c r="QDG37" s="990">
        <f t="shared" si="181"/>
        <v>0</v>
      </c>
      <c r="QDH37" s="990">
        <f t="shared" si="181"/>
        <v>0</v>
      </c>
      <c r="QDI37" s="990">
        <f t="shared" si="181"/>
        <v>0</v>
      </c>
      <c r="QDJ37" s="990">
        <f t="shared" si="181"/>
        <v>0</v>
      </c>
      <c r="QDK37" s="990">
        <f t="shared" si="181"/>
        <v>0</v>
      </c>
      <c r="QDL37" s="990">
        <f t="shared" si="181"/>
        <v>0</v>
      </c>
      <c r="QDM37" s="990">
        <f t="shared" si="181"/>
        <v>0</v>
      </c>
      <c r="QDN37" s="990">
        <f t="shared" si="181"/>
        <v>0</v>
      </c>
      <c r="QDO37" s="990">
        <f t="shared" si="181"/>
        <v>0</v>
      </c>
      <c r="QDP37" s="990">
        <f t="shared" si="181"/>
        <v>0</v>
      </c>
      <c r="QDQ37" s="990">
        <f t="shared" si="181"/>
        <v>0</v>
      </c>
      <c r="QDR37" s="990">
        <f t="shared" si="181"/>
        <v>0</v>
      </c>
      <c r="QDS37" s="990">
        <f t="shared" si="181"/>
        <v>0</v>
      </c>
      <c r="QDT37" s="990">
        <f t="shared" si="181"/>
        <v>0</v>
      </c>
      <c r="QDU37" s="990">
        <f t="shared" si="181"/>
        <v>0</v>
      </c>
      <c r="QDV37" s="990">
        <f t="shared" si="181"/>
        <v>0</v>
      </c>
      <c r="QDW37" s="990">
        <f t="shared" si="181"/>
        <v>0</v>
      </c>
      <c r="QDX37" s="990">
        <f t="shared" si="181"/>
        <v>0</v>
      </c>
      <c r="QDY37" s="990">
        <f t="shared" si="181"/>
        <v>0</v>
      </c>
      <c r="QDZ37" s="990">
        <f t="shared" si="181"/>
        <v>0</v>
      </c>
      <c r="QEA37" s="990">
        <f t="shared" si="181"/>
        <v>0</v>
      </c>
      <c r="QEB37" s="990">
        <f t="shared" si="181"/>
        <v>0</v>
      </c>
      <c r="QEC37" s="990">
        <f t="shared" si="181"/>
        <v>0</v>
      </c>
      <c r="QED37" s="990">
        <f t="shared" si="181"/>
        <v>0</v>
      </c>
      <c r="QEE37" s="990">
        <f t="shared" si="181"/>
        <v>0</v>
      </c>
      <c r="QEF37" s="990">
        <f t="shared" si="181"/>
        <v>0</v>
      </c>
      <c r="QEG37" s="990">
        <f t="shared" si="181"/>
        <v>0</v>
      </c>
      <c r="QEH37" s="990">
        <f t="shared" si="181"/>
        <v>0</v>
      </c>
      <c r="QEI37" s="990">
        <f t="shared" si="181"/>
        <v>0</v>
      </c>
      <c r="QEJ37" s="990">
        <f t="shared" si="181"/>
        <v>0</v>
      </c>
      <c r="QEK37" s="990">
        <f t="shared" si="181"/>
        <v>0</v>
      </c>
      <c r="QEL37" s="990">
        <f t="shared" si="181"/>
        <v>0</v>
      </c>
      <c r="QEM37" s="990">
        <f t="shared" si="181"/>
        <v>0</v>
      </c>
      <c r="QEN37" s="990">
        <f t="shared" si="181"/>
        <v>0</v>
      </c>
      <c r="QEO37" s="990">
        <f t="shared" si="181"/>
        <v>0</v>
      </c>
      <c r="QEP37" s="990">
        <f t="shared" si="181"/>
        <v>0</v>
      </c>
      <c r="QEQ37" s="990">
        <f t="shared" si="181"/>
        <v>0</v>
      </c>
      <c r="QER37" s="990">
        <f t="shared" si="181"/>
        <v>0</v>
      </c>
      <c r="QES37" s="990">
        <f t="shared" si="181"/>
        <v>0</v>
      </c>
      <c r="QET37" s="990">
        <f t="shared" si="181"/>
        <v>0</v>
      </c>
      <c r="QEU37" s="990">
        <f t="shared" si="181"/>
        <v>0</v>
      </c>
      <c r="QEV37" s="990">
        <f t="shared" si="181"/>
        <v>0</v>
      </c>
      <c r="QEW37" s="990">
        <f t="shared" si="181"/>
        <v>0</v>
      </c>
      <c r="QEX37" s="990">
        <f t="shared" si="181"/>
        <v>0</v>
      </c>
      <c r="QEY37" s="990">
        <f t="shared" si="181"/>
        <v>0</v>
      </c>
      <c r="QEZ37" s="990">
        <f t="shared" si="181"/>
        <v>0</v>
      </c>
      <c r="QFA37" s="990">
        <f t="shared" si="181"/>
        <v>0</v>
      </c>
      <c r="QFB37" s="990">
        <f t="shared" si="181"/>
        <v>0</v>
      </c>
      <c r="QFC37" s="990">
        <f t="shared" ref="QFC37:QHN37" si="182">SUM(QFC16:QFC32)-QFC33</f>
        <v>0</v>
      </c>
      <c r="QFD37" s="990">
        <f t="shared" si="182"/>
        <v>0</v>
      </c>
      <c r="QFE37" s="990">
        <f t="shared" si="182"/>
        <v>0</v>
      </c>
      <c r="QFF37" s="990">
        <f t="shared" si="182"/>
        <v>0</v>
      </c>
      <c r="QFG37" s="990">
        <f t="shared" si="182"/>
        <v>0</v>
      </c>
      <c r="QFH37" s="990">
        <f t="shared" si="182"/>
        <v>0</v>
      </c>
      <c r="QFI37" s="990">
        <f t="shared" si="182"/>
        <v>0</v>
      </c>
      <c r="QFJ37" s="990">
        <f t="shared" si="182"/>
        <v>0</v>
      </c>
      <c r="QFK37" s="990">
        <f t="shared" si="182"/>
        <v>0</v>
      </c>
      <c r="QFL37" s="990">
        <f t="shared" si="182"/>
        <v>0</v>
      </c>
      <c r="QFM37" s="990">
        <f t="shared" si="182"/>
        <v>0</v>
      </c>
      <c r="QFN37" s="990">
        <f t="shared" si="182"/>
        <v>0</v>
      </c>
      <c r="QFO37" s="990">
        <f t="shared" si="182"/>
        <v>0</v>
      </c>
      <c r="QFP37" s="990">
        <f t="shared" si="182"/>
        <v>0</v>
      </c>
      <c r="QFQ37" s="990">
        <f t="shared" si="182"/>
        <v>0</v>
      </c>
      <c r="QFR37" s="990">
        <f t="shared" si="182"/>
        <v>0</v>
      </c>
      <c r="QFS37" s="990">
        <f t="shared" si="182"/>
        <v>0</v>
      </c>
      <c r="QFT37" s="990">
        <f t="shared" si="182"/>
        <v>0</v>
      </c>
      <c r="QFU37" s="990">
        <f t="shared" si="182"/>
        <v>0</v>
      </c>
      <c r="QFV37" s="990">
        <f t="shared" si="182"/>
        <v>0</v>
      </c>
      <c r="QFW37" s="990">
        <f t="shared" si="182"/>
        <v>0</v>
      </c>
      <c r="QFX37" s="990">
        <f t="shared" si="182"/>
        <v>0</v>
      </c>
      <c r="QFY37" s="990">
        <f t="shared" si="182"/>
        <v>0</v>
      </c>
      <c r="QFZ37" s="990">
        <f t="shared" si="182"/>
        <v>0</v>
      </c>
      <c r="QGA37" s="990">
        <f t="shared" si="182"/>
        <v>0</v>
      </c>
      <c r="QGB37" s="990">
        <f t="shared" si="182"/>
        <v>0</v>
      </c>
      <c r="QGC37" s="990">
        <f t="shared" si="182"/>
        <v>0</v>
      </c>
      <c r="QGD37" s="990">
        <f t="shared" si="182"/>
        <v>0</v>
      </c>
      <c r="QGE37" s="990">
        <f t="shared" si="182"/>
        <v>0</v>
      </c>
      <c r="QGF37" s="990">
        <f t="shared" si="182"/>
        <v>0</v>
      </c>
      <c r="QGG37" s="990">
        <f t="shared" si="182"/>
        <v>0</v>
      </c>
      <c r="QGH37" s="990">
        <f t="shared" si="182"/>
        <v>0</v>
      </c>
      <c r="QGI37" s="990">
        <f t="shared" si="182"/>
        <v>0</v>
      </c>
      <c r="QGJ37" s="990">
        <f t="shared" si="182"/>
        <v>0</v>
      </c>
      <c r="QGK37" s="990">
        <f t="shared" si="182"/>
        <v>0</v>
      </c>
      <c r="QGL37" s="990">
        <f t="shared" si="182"/>
        <v>0</v>
      </c>
      <c r="QGM37" s="990">
        <f t="shared" si="182"/>
        <v>0</v>
      </c>
      <c r="QGN37" s="990">
        <f t="shared" si="182"/>
        <v>0</v>
      </c>
      <c r="QGO37" s="990">
        <f t="shared" si="182"/>
        <v>0</v>
      </c>
      <c r="QGP37" s="990">
        <f t="shared" si="182"/>
        <v>0</v>
      </c>
      <c r="QGQ37" s="990">
        <f t="shared" si="182"/>
        <v>0</v>
      </c>
      <c r="QGR37" s="990">
        <f t="shared" si="182"/>
        <v>0</v>
      </c>
      <c r="QGS37" s="990">
        <f t="shared" si="182"/>
        <v>0</v>
      </c>
      <c r="QGT37" s="990">
        <f t="shared" si="182"/>
        <v>0</v>
      </c>
      <c r="QGU37" s="990">
        <f t="shared" si="182"/>
        <v>0</v>
      </c>
      <c r="QGV37" s="990">
        <f t="shared" si="182"/>
        <v>0</v>
      </c>
      <c r="QGW37" s="990">
        <f t="shared" si="182"/>
        <v>0</v>
      </c>
      <c r="QGX37" s="990">
        <f t="shared" si="182"/>
        <v>0</v>
      </c>
      <c r="QGY37" s="990">
        <f t="shared" si="182"/>
        <v>0</v>
      </c>
      <c r="QGZ37" s="990">
        <f t="shared" si="182"/>
        <v>0</v>
      </c>
      <c r="QHA37" s="990">
        <f t="shared" si="182"/>
        <v>0</v>
      </c>
      <c r="QHB37" s="990">
        <f t="shared" si="182"/>
        <v>0</v>
      </c>
      <c r="QHC37" s="990">
        <f t="shared" si="182"/>
        <v>0</v>
      </c>
      <c r="QHD37" s="990">
        <f t="shared" si="182"/>
        <v>0</v>
      </c>
      <c r="QHE37" s="990">
        <f t="shared" si="182"/>
        <v>0</v>
      </c>
      <c r="QHF37" s="990">
        <f t="shared" si="182"/>
        <v>0</v>
      </c>
      <c r="QHG37" s="990">
        <f t="shared" si="182"/>
        <v>0</v>
      </c>
      <c r="QHH37" s="990">
        <f t="shared" si="182"/>
        <v>0</v>
      </c>
      <c r="QHI37" s="990">
        <f t="shared" si="182"/>
        <v>0</v>
      </c>
      <c r="QHJ37" s="990">
        <f t="shared" si="182"/>
        <v>0</v>
      </c>
      <c r="QHK37" s="990">
        <f t="shared" si="182"/>
        <v>0</v>
      </c>
      <c r="QHL37" s="990">
        <f t="shared" si="182"/>
        <v>0</v>
      </c>
      <c r="QHM37" s="990">
        <f t="shared" si="182"/>
        <v>0</v>
      </c>
      <c r="QHN37" s="990">
        <f t="shared" si="182"/>
        <v>0</v>
      </c>
      <c r="QHO37" s="990">
        <f t="shared" ref="QHO37:QJZ37" si="183">SUM(QHO16:QHO32)-QHO33</f>
        <v>0</v>
      </c>
      <c r="QHP37" s="990">
        <f t="shared" si="183"/>
        <v>0</v>
      </c>
      <c r="QHQ37" s="990">
        <f t="shared" si="183"/>
        <v>0</v>
      </c>
      <c r="QHR37" s="990">
        <f t="shared" si="183"/>
        <v>0</v>
      </c>
      <c r="QHS37" s="990">
        <f t="shared" si="183"/>
        <v>0</v>
      </c>
      <c r="QHT37" s="990">
        <f t="shared" si="183"/>
        <v>0</v>
      </c>
      <c r="QHU37" s="990">
        <f t="shared" si="183"/>
        <v>0</v>
      </c>
      <c r="QHV37" s="990">
        <f t="shared" si="183"/>
        <v>0</v>
      </c>
      <c r="QHW37" s="990">
        <f t="shared" si="183"/>
        <v>0</v>
      </c>
      <c r="QHX37" s="990">
        <f t="shared" si="183"/>
        <v>0</v>
      </c>
      <c r="QHY37" s="990">
        <f t="shared" si="183"/>
        <v>0</v>
      </c>
      <c r="QHZ37" s="990">
        <f t="shared" si="183"/>
        <v>0</v>
      </c>
      <c r="QIA37" s="990">
        <f t="shared" si="183"/>
        <v>0</v>
      </c>
      <c r="QIB37" s="990">
        <f t="shared" si="183"/>
        <v>0</v>
      </c>
      <c r="QIC37" s="990">
        <f t="shared" si="183"/>
        <v>0</v>
      </c>
      <c r="QID37" s="990">
        <f t="shared" si="183"/>
        <v>0</v>
      </c>
      <c r="QIE37" s="990">
        <f t="shared" si="183"/>
        <v>0</v>
      </c>
      <c r="QIF37" s="990">
        <f t="shared" si="183"/>
        <v>0</v>
      </c>
      <c r="QIG37" s="990">
        <f t="shared" si="183"/>
        <v>0</v>
      </c>
      <c r="QIH37" s="990">
        <f t="shared" si="183"/>
        <v>0</v>
      </c>
      <c r="QII37" s="990">
        <f t="shared" si="183"/>
        <v>0</v>
      </c>
      <c r="QIJ37" s="990">
        <f t="shared" si="183"/>
        <v>0</v>
      </c>
      <c r="QIK37" s="990">
        <f t="shared" si="183"/>
        <v>0</v>
      </c>
      <c r="QIL37" s="990">
        <f t="shared" si="183"/>
        <v>0</v>
      </c>
      <c r="QIM37" s="990">
        <f t="shared" si="183"/>
        <v>0</v>
      </c>
      <c r="QIN37" s="990">
        <f t="shared" si="183"/>
        <v>0</v>
      </c>
      <c r="QIO37" s="990">
        <f t="shared" si="183"/>
        <v>0</v>
      </c>
      <c r="QIP37" s="990">
        <f t="shared" si="183"/>
        <v>0</v>
      </c>
      <c r="QIQ37" s="990">
        <f t="shared" si="183"/>
        <v>0</v>
      </c>
      <c r="QIR37" s="990">
        <f t="shared" si="183"/>
        <v>0</v>
      </c>
      <c r="QIS37" s="990">
        <f t="shared" si="183"/>
        <v>0</v>
      </c>
      <c r="QIT37" s="990">
        <f t="shared" si="183"/>
        <v>0</v>
      </c>
      <c r="QIU37" s="990">
        <f t="shared" si="183"/>
        <v>0</v>
      </c>
      <c r="QIV37" s="990">
        <f t="shared" si="183"/>
        <v>0</v>
      </c>
      <c r="QIW37" s="990">
        <f t="shared" si="183"/>
        <v>0</v>
      </c>
      <c r="QIX37" s="990">
        <f t="shared" si="183"/>
        <v>0</v>
      </c>
      <c r="QIY37" s="990">
        <f t="shared" si="183"/>
        <v>0</v>
      </c>
      <c r="QIZ37" s="990">
        <f t="shared" si="183"/>
        <v>0</v>
      </c>
      <c r="QJA37" s="990">
        <f t="shared" si="183"/>
        <v>0</v>
      </c>
      <c r="QJB37" s="990">
        <f t="shared" si="183"/>
        <v>0</v>
      </c>
      <c r="QJC37" s="990">
        <f t="shared" si="183"/>
        <v>0</v>
      </c>
      <c r="QJD37" s="990">
        <f t="shared" si="183"/>
        <v>0</v>
      </c>
      <c r="QJE37" s="990">
        <f t="shared" si="183"/>
        <v>0</v>
      </c>
      <c r="QJF37" s="990">
        <f t="shared" si="183"/>
        <v>0</v>
      </c>
      <c r="QJG37" s="990">
        <f t="shared" si="183"/>
        <v>0</v>
      </c>
      <c r="QJH37" s="990">
        <f t="shared" si="183"/>
        <v>0</v>
      </c>
      <c r="QJI37" s="990">
        <f t="shared" si="183"/>
        <v>0</v>
      </c>
      <c r="QJJ37" s="990">
        <f t="shared" si="183"/>
        <v>0</v>
      </c>
      <c r="QJK37" s="990">
        <f t="shared" si="183"/>
        <v>0</v>
      </c>
      <c r="QJL37" s="990">
        <f t="shared" si="183"/>
        <v>0</v>
      </c>
      <c r="QJM37" s="990">
        <f t="shared" si="183"/>
        <v>0</v>
      </c>
      <c r="QJN37" s="990">
        <f t="shared" si="183"/>
        <v>0</v>
      </c>
      <c r="QJO37" s="990">
        <f t="shared" si="183"/>
        <v>0</v>
      </c>
      <c r="QJP37" s="990">
        <f t="shared" si="183"/>
        <v>0</v>
      </c>
      <c r="QJQ37" s="990">
        <f t="shared" si="183"/>
        <v>0</v>
      </c>
      <c r="QJR37" s="990">
        <f t="shared" si="183"/>
        <v>0</v>
      </c>
      <c r="QJS37" s="990">
        <f t="shared" si="183"/>
        <v>0</v>
      </c>
      <c r="QJT37" s="990">
        <f t="shared" si="183"/>
        <v>0</v>
      </c>
      <c r="QJU37" s="990">
        <f t="shared" si="183"/>
        <v>0</v>
      </c>
      <c r="QJV37" s="990">
        <f t="shared" si="183"/>
        <v>0</v>
      </c>
      <c r="QJW37" s="990">
        <f t="shared" si="183"/>
        <v>0</v>
      </c>
      <c r="QJX37" s="990">
        <f t="shared" si="183"/>
        <v>0</v>
      </c>
      <c r="QJY37" s="990">
        <f t="shared" si="183"/>
        <v>0</v>
      </c>
      <c r="QJZ37" s="990">
        <f t="shared" si="183"/>
        <v>0</v>
      </c>
      <c r="QKA37" s="990">
        <f t="shared" ref="QKA37:QML37" si="184">SUM(QKA16:QKA32)-QKA33</f>
        <v>0</v>
      </c>
      <c r="QKB37" s="990">
        <f t="shared" si="184"/>
        <v>0</v>
      </c>
      <c r="QKC37" s="990">
        <f t="shared" si="184"/>
        <v>0</v>
      </c>
      <c r="QKD37" s="990">
        <f t="shared" si="184"/>
        <v>0</v>
      </c>
      <c r="QKE37" s="990">
        <f t="shared" si="184"/>
        <v>0</v>
      </c>
      <c r="QKF37" s="990">
        <f t="shared" si="184"/>
        <v>0</v>
      </c>
      <c r="QKG37" s="990">
        <f t="shared" si="184"/>
        <v>0</v>
      </c>
      <c r="QKH37" s="990">
        <f t="shared" si="184"/>
        <v>0</v>
      </c>
      <c r="QKI37" s="990">
        <f t="shared" si="184"/>
        <v>0</v>
      </c>
      <c r="QKJ37" s="990">
        <f t="shared" si="184"/>
        <v>0</v>
      </c>
      <c r="QKK37" s="990">
        <f t="shared" si="184"/>
        <v>0</v>
      </c>
      <c r="QKL37" s="990">
        <f t="shared" si="184"/>
        <v>0</v>
      </c>
      <c r="QKM37" s="990">
        <f t="shared" si="184"/>
        <v>0</v>
      </c>
      <c r="QKN37" s="990">
        <f t="shared" si="184"/>
        <v>0</v>
      </c>
      <c r="QKO37" s="990">
        <f t="shared" si="184"/>
        <v>0</v>
      </c>
      <c r="QKP37" s="990">
        <f t="shared" si="184"/>
        <v>0</v>
      </c>
      <c r="QKQ37" s="990">
        <f t="shared" si="184"/>
        <v>0</v>
      </c>
      <c r="QKR37" s="990">
        <f t="shared" si="184"/>
        <v>0</v>
      </c>
      <c r="QKS37" s="990">
        <f t="shared" si="184"/>
        <v>0</v>
      </c>
      <c r="QKT37" s="990">
        <f t="shared" si="184"/>
        <v>0</v>
      </c>
      <c r="QKU37" s="990">
        <f t="shared" si="184"/>
        <v>0</v>
      </c>
      <c r="QKV37" s="990">
        <f t="shared" si="184"/>
        <v>0</v>
      </c>
      <c r="QKW37" s="990">
        <f t="shared" si="184"/>
        <v>0</v>
      </c>
      <c r="QKX37" s="990">
        <f t="shared" si="184"/>
        <v>0</v>
      </c>
      <c r="QKY37" s="990">
        <f t="shared" si="184"/>
        <v>0</v>
      </c>
      <c r="QKZ37" s="990">
        <f t="shared" si="184"/>
        <v>0</v>
      </c>
      <c r="QLA37" s="990">
        <f t="shared" si="184"/>
        <v>0</v>
      </c>
      <c r="QLB37" s="990">
        <f t="shared" si="184"/>
        <v>0</v>
      </c>
      <c r="QLC37" s="990">
        <f t="shared" si="184"/>
        <v>0</v>
      </c>
      <c r="QLD37" s="990">
        <f t="shared" si="184"/>
        <v>0</v>
      </c>
      <c r="QLE37" s="990">
        <f t="shared" si="184"/>
        <v>0</v>
      </c>
      <c r="QLF37" s="990">
        <f t="shared" si="184"/>
        <v>0</v>
      </c>
      <c r="QLG37" s="990">
        <f t="shared" si="184"/>
        <v>0</v>
      </c>
      <c r="QLH37" s="990">
        <f t="shared" si="184"/>
        <v>0</v>
      </c>
      <c r="QLI37" s="990">
        <f t="shared" si="184"/>
        <v>0</v>
      </c>
      <c r="QLJ37" s="990">
        <f t="shared" si="184"/>
        <v>0</v>
      </c>
      <c r="QLK37" s="990">
        <f t="shared" si="184"/>
        <v>0</v>
      </c>
      <c r="QLL37" s="990">
        <f t="shared" si="184"/>
        <v>0</v>
      </c>
      <c r="QLM37" s="990">
        <f t="shared" si="184"/>
        <v>0</v>
      </c>
      <c r="QLN37" s="990">
        <f t="shared" si="184"/>
        <v>0</v>
      </c>
      <c r="QLO37" s="990">
        <f t="shared" si="184"/>
        <v>0</v>
      </c>
      <c r="QLP37" s="990">
        <f t="shared" si="184"/>
        <v>0</v>
      </c>
      <c r="QLQ37" s="990">
        <f t="shared" si="184"/>
        <v>0</v>
      </c>
      <c r="QLR37" s="990">
        <f t="shared" si="184"/>
        <v>0</v>
      </c>
      <c r="QLS37" s="990">
        <f t="shared" si="184"/>
        <v>0</v>
      </c>
      <c r="QLT37" s="990">
        <f t="shared" si="184"/>
        <v>0</v>
      </c>
      <c r="QLU37" s="990">
        <f t="shared" si="184"/>
        <v>0</v>
      </c>
      <c r="QLV37" s="990">
        <f t="shared" si="184"/>
        <v>0</v>
      </c>
      <c r="QLW37" s="990">
        <f t="shared" si="184"/>
        <v>0</v>
      </c>
      <c r="QLX37" s="990">
        <f t="shared" si="184"/>
        <v>0</v>
      </c>
      <c r="QLY37" s="990">
        <f t="shared" si="184"/>
        <v>0</v>
      </c>
      <c r="QLZ37" s="990">
        <f t="shared" si="184"/>
        <v>0</v>
      </c>
      <c r="QMA37" s="990">
        <f t="shared" si="184"/>
        <v>0</v>
      </c>
      <c r="QMB37" s="990">
        <f t="shared" si="184"/>
        <v>0</v>
      </c>
      <c r="QMC37" s="990">
        <f t="shared" si="184"/>
        <v>0</v>
      </c>
      <c r="QMD37" s="990">
        <f t="shared" si="184"/>
        <v>0</v>
      </c>
      <c r="QME37" s="990">
        <f t="shared" si="184"/>
        <v>0</v>
      </c>
      <c r="QMF37" s="990">
        <f t="shared" si="184"/>
        <v>0</v>
      </c>
      <c r="QMG37" s="990">
        <f t="shared" si="184"/>
        <v>0</v>
      </c>
      <c r="QMH37" s="990">
        <f t="shared" si="184"/>
        <v>0</v>
      </c>
      <c r="QMI37" s="990">
        <f t="shared" si="184"/>
        <v>0</v>
      </c>
      <c r="QMJ37" s="990">
        <f t="shared" si="184"/>
        <v>0</v>
      </c>
      <c r="QMK37" s="990">
        <f t="shared" si="184"/>
        <v>0</v>
      </c>
      <c r="QML37" s="990">
        <f t="shared" si="184"/>
        <v>0</v>
      </c>
      <c r="QMM37" s="990">
        <f t="shared" ref="QMM37:QOX37" si="185">SUM(QMM16:QMM32)-QMM33</f>
        <v>0</v>
      </c>
      <c r="QMN37" s="990">
        <f t="shared" si="185"/>
        <v>0</v>
      </c>
      <c r="QMO37" s="990">
        <f t="shared" si="185"/>
        <v>0</v>
      </c>
      <c r="QMP37" s="990">
        <f t="shared" si="185"/>
        <v>0</v>
      </c>
      <c r="QMQ37" s="990">
        <f t="shared" si="185"/>
        <v>0</v>
      </c>
      <c r="QMR37" s="990">
        <f t="shared" si="185"/>
        <v>0</v>
      </c>
      <c r="QMS37" s="990">
        <f t="shared" si="185"/>
        <v>0</v>
      </c>
      <c r="QMT37" s="990">
        <f t="shared" si="185"/>
        <v>0</v>
      </c>
      <c r="QMU37" s="990">
        <f t="shared" si="185"/>
        <v>0</v>
      </c>
      <c r="QMV37" s="990">
        <f t="shared" si="185"/>
        <v>0</v>
      </c>
      <c r="QMW37" s="990">
        <f t="shared" si="185"/>
        <v>0</v>
      </c>
      <c r="QMX37" s="990">
        <f t="shared" si="185"/>
        <v>0</v>
      </c>
      <c r="QMY37" s="990">
        <f t="shared" si="185"/>
        <v>0</v>
      </c>
      <c r="QMZ37" s="990">
        <f t="shared" si="185"/>
        <v>0</v>
      </c>
      <c r="QNA37" s="990">
        <f t="shared" si="185"/>
        <v>0</v>
      </c>
      <c r="QNB37" s="990">
        <f t="shared" si="185"/>
        <v>0</v>
      </c>
      <c r="QNC37" s="990">
        <f t="shared" si="185"/>
        <v>0</v>
      </c>
      <c r="QND37" s="990">
        <f t="shared" si="185"/>
        <v>0</v>
      </c>
      <c r="QNE37" s="990">
        <f t="shared" si="185"/>
        <v>0</v>
      </c>
      <c r="QNF37" s="990">
        <f t="shared" si="185"/>
        <v>0</v>
      </c>
      <c r="QNG37" s="990">
        <f t="shared" si="185"/>
        <v>0</v>
      </c>
      <c r="QNH37" s="990">
        <f t="shared" si="185"/>
        <v>0</v>
      </c>
      <c r="QNI37" s="990">
        <f t="shared" si="185"/>
        <v>0</v>
      </c>
      <c r="QNJ37" s="990">
        <f t="shared" si="185"/>
        <v>0</v>
      </c>
      <c r="QNK37" s="990">
        <f t="shared" si="185"/>
        <v>0</v>
      </c>
      <c r="QNL37" s="990">
        <f t="shared" si="185"/>
        <v>0</v>
      </c>
      <c r="QNM37" s="990">
        <f t="shared" si="185"/>
        <v>0</v>
      </c>
      <c r="QNN37" s="990">
        <f t="shared" si="185"/>
        <v>0</v>
      </c>
      <c r="QNO37" s="990">
        <f t="shared" si="185"/>
        <v>0</v>
      </c>
      <c r="QNP37" s="990">
        <f t="shared" si="185"/>
        <v>0</v>
      </c>
      <c r="QNQ37" s="990">
        <f t="shared" si="185"/>
        <v>0</v>
      </c>
      <c r="QNR37" s="990">
        <f t="shared" si="185"/>
        <v>0</v>
      </c>
      <c r="QNS37" s="990">
        <f t="shared" si="185"/>
        <v>0</v>
      </c>
      <c r="QNT37" s="990">
        <f t="shared" si="185"/>
        <v>0</v>
      </c>
      <c r="QNU37" s="990">
        <f t="shared" si="185"/>
        <v>0</v>
      </c>
      <c r="QNV37" s="990">
        <f t="shared" si="185"/>
        <v>0</v>
      </c>
      <c r="QNW37" s="990">
        <f t="shared" si="185"/>
        <v>0</v>
      </c>
      <c r="QNX37" s="990">
        <f t="shared" si="185"/>
        <v>0</v>
      </c>
      <c r="QNY37" s="990">
        <f t="shared" si="185"/>
        <v>0</v>
      </c>
      <c r="QNZ37" s="990">
        <f t="shared" si="185"/>
        <v>0</v>
      </c>
      <c r="QOA37" s="990">
        <f t="shared" si="185"/>
        <v>0</v>
      </c>
      <c r="QOB37" s="990">
        <f t="shared" si="185"/>
        <v>0</v>
      </c>
      <c r="QOC37" s="990">
        <f t="shared" si="185"/>
        <v>0</v>
      </c>
      <c r="QOD37" s="990">
        <f t="shared" si="185"/>
        <v>0</v>
      </c>
      <c r="QOE37" s="990">
        <f t="shared" si="185"/>
        <v>0</v>
      </c>
      <c r="QOF37" s="990">
        <f t="shared" si="185"/>
        <v>0</v>
      </c>
      <c r="QOG37" s="990">
        <f t="shared" si="185"/>
        <v>0</v>
      </c>
      <c r="QOH37" s="990">
        <f t="shared" si="185"/>
        <v>0</v>
      </c>
      <c r="QOI37" s="990">
        <f t="shared" si="185"/>
        <v>0</v>
      </c>
      <c r="QOJ37" s="990">
        <f t="shared" si="185"/>
        <v>0</v>
      </c>
      <c r="QOK37" s="990">
        <f t="shared" si="185"/>
        <v>0</v>
      </c>
      <c r="QOL37" s="990">
        <f t="shared" si="185"/>
        <v>0</v>
      </c>
      <c r="QOM37" s="990">
        <f t="shared" si="185"/>
        <v>0</v>
      </c>
      <c r="QON37" s="990">
        <f t="shared" si="185"/>
        <v>0</v>
      </c>
      <c r="QOO37" s="990">
        <f t="shared" si="185"/>
        <v>0</v>
      </c>
      <c r="QOP37" s="990">
        <f t="shared" si="185"/>
        <v>0</v>
      </c>
      <c r="QOQ37" s="990">
        <f t="shared" si="185"/>
        <v>0</v>
      </c>
      <c r="QOR37" s="990">
        <f t="shared" si="185"/>
        <v>0</v>
      </c>
      <c r="QOS37" s="990">
        <f t="shared" si="185"/>
        <v>0</v>
      </c>
      <c r="QOT37" s="990">
        <f t="shared" si="185"/>
        <v>0</v>
      </c>
      <c r="QOU37" s="990">
        <f t="shared" si="185"/>
        <v>0</v>
      </c>
      <c r="QOV37" s="990">
        <f t="shared" si="185"/>
        <v>0</v>
      </c>
      <c r="QOW37" s="990">
        <f t="shared" si="185"/>
        <v>0</v>
      </c>
      <c r="QOX37" s="990">
        <f t="shared" si="185"/>
        <v>0</v>
      </c>
      <c r="QOY37" s="990">
        <f t="shared" ref="QOY37:QRJ37" si="186">SUM(QOY16:QOY32)-QOY33</f>
        <v>0</v>
      </c>
      <c r="QOZ37" s="990">
        <f t="shared" si="186"/>
        <v>0</v>
      </c>
      <c r="QPA37" s="990">
        <f t="shared" si="186"/>
        <v>0</v>
      </c>
      <c r="QPB37" s="990">
        <f t="shared" si="186"/>
        <v>0</v>
      </c>
      <c r="QPC37" s="990">
        <f t="shared" si="186"/>
        <v>0</v>
      </c>
      <c r="QPD37" s="990">
        <f t="shared" si="186"/>
        <v>0</v>
      </c>
      <c r="QPE37" s="990">
        <f t="shared" si="186"/>
        <v>0</v>
      </c>
      <c r="QPF37" s="990">
        <f t="shared" si="186"/>
        <v>0</v>
      </c>
      <c r="QPG37" s="990">
        <f t="shared" si="186"/>
        <v>0</v>
      </c>
      <c r="QPH37" s="990">
        <f t="shared" si="186"/>
        <v>0</v>
      </c>
      <c r="QPI37" s="990">
        <f t="shared" si="186"/>
        <v>0</v>
      </c>
      <c r="QPJ37" s="990">
        <f t="shared" si="186"/>
        <v>0</v>
      </c>
      <c r="QPK37" s="990">
        <f t="shared" si="186"/>
        <v>0</v>
      </c>
      <c r="QPL37" s="990">
        <f t="shared" si="186"/>
        <v>0</v>
      </c>
      <c r="QPM37" s="990">
        <f t="shared" si="186"/>
        <v>0</v>
      </c>
      <c r="QPN37" s="990">
        <f t="shared" si="186"/>
        <v>0</v>
      </c>
      <c r="QPO37" s="990">
        <f t="shared" si="186"/>
        <v>0</v>
      </c>
      <c r="QPP37" s="990">
        <f t="shared" si="186"/>
        <v>0</v>
      </c>
      <c r="QPQ37" s="990">
        <f t="shared" si="186"/>
        <v>0</v>
      </c>
      <c r="QPR37" s="990">
        <f t="shared" si="186"/>
        <v>0</v>
      </c>
      <c r="QPS37" s="990">
        <f t="shared" si="186"/>
        <v>0</v>
      </c>
      <c r="QPT37" s="990">
        <f t="shared" si="186"/>
        <v>0</v>
      </c>
      <c r="QPU37" s="990">
        <f t="shared" si="186"/>
        <v>0</v>
      </c>
      <c r="QPV37" s="990">
        <f t="shared" si="186"/>
        <v>0</v>
      </c>
      <c r="QPW37" s="990">
        <f t="shared" si="186"/>
        <v>0</v>
      </c>
      <c r="QPX37" s="990">
        <f t="shared" si="186"/>
        <v>0</v>
      </c>
      <c r="QPY37" s="990">
        <f t="shared" si="186"/>
        <v>0</v>
      </c>
      <c r="QPZ37" s="990">
        <f t="shared" si="186"/>
        <v>0</v>
      </c>
      <c r="QQA37" s="990">
        <f t="shared" si="186"/>
        <v>0</v>
      </c>
      <c r="QQB37" s="990">
        <f t="shared" si="186"/>
        <v>0</v>
      </c>
      <c r="QQC37" s="990">
        <f t="shared" si="186"/>
        <v>0</v>
      </c>
      <c r="QQD37" s="990">
        <f t="shared" si="186"/>
        <v>0</v>
      </c>
      <c r="QQE37" s="990">
        <f t="shared" si="186"/>
        <v>0</v>
      </c>
      <c r="QQF37" s="990">
        <f t="shared" si="186"/>
        <v>0</v>
      </c>
      <c r="QQG37" s="990">
        <f t="shared" si="186"/>
        <v>0</v>
      </c>
      <c r="QQH37" s="990">
        <f t="shared" si="186"/>
        <v>0</v>
      </c>
      <c r="QQI37" s="990">
        <f t="shared" si="186"/>
        <v>0</v>
      </c>
      <c r="QQJ37" s="990">
        <f t="shared" si="186"/>
        <v>0</v>
      </c>
      <c r="QQK37" s="990">
        <f t="shared" si="186"/>
        <v>0</v>
      </c>
      <c r="QQL37" s="990">
        <f t="shared" si="186"/>
        <v>0</v>
      </c>
      <c r="QQM37" s="990">
        <f t="shared" si="186"/>
        <v>0</v>
      </c>
      <c r="QQN37" s="990">
        <f t="shared" si="186"/>
        <v>0</v>
      </c>
      <c r="QQO37" s="990">
        <f t="shared" si="186"/>
        <v>0</v>
      </c>
      <c r="QQP37" s="990">
        <f t="shared" si="186"/>
        <v>0</v>
      </c>
      <c r="QQQ37" s="990">
        <f t="shared" si="186"/>
        <v>0</v>
      </c>
      <c r="QQR37" s="990">
        <f t="shared" si="186"/>
        <v>0</v>
      </c>
      <c r="QQS37" s="990">
        <f t="shared" si="186"/>
        <v>0</v>
      </c>
      <c r="QQT37" s="990">
        <f t="shared" si="186"/>
        <v>0</v>
      </c>
      <c r="QQU37" s="990">
        <f t="shared" si="186"/>
        <v>0</v>
      </c>
      <c r="QQV37" s="990">
        <f t="shared" si="186"/>
        <v>0</v>
      </c>
      <c r="QQW37" s="990">
        <f t="shared" si="186"/>
        <v>0</v>
      </c>
      <c r="QQX37" s="990">
        <f t="shared" si="186"/>
        <v>0</v>
      </c>
      <c r="QQY37" s="990">
        <f t="shared" si="186"/>
        <v>0</v>
      </c>
      <c r="QQZ37" s="990">
        <f t="shared" si="186"/>
        <v>0</v>
      </c>
      <c r="QRA37" s="990">
        <f t="shared" si="186"/>
        <v>0</v>
      </c>
      <c r="QRB37" s="990">
        <f t="shared" si="186"/>
        <v>0</v>
      </c>
      <c r="QRC37" s="990">
        <f t="shared" si="186"/>
        <v>0</v>
      </c>
      <c r="QRD37" s="990">
        <f t="shared" si="186"/>
        <v>0</v>
      </c>
      <c r="QRE37" s="990">
        <f t="shared" si="186"/>
        <v>0</v>
      </c>
      <c r="QRF37" s="990">
        <f t="shared" si="186"/>
        <v>0</v>
      </c>
      <c r="QRG37" s="990">
        <f t="shared" si="186"/>
        <v>0</v>
      </c>
      <c r="QRH37" s="990">
        <f t="shared" si="186"/>
        <v>0</v>
      </c>
      <c r="QRI37" s="990">
        <f t="shared" si="186"/>
        <v>0</v>
      </c>
      <c r="QRJ37" s="990">
        <f t="shared" si="186"/>
        <v>0</v>
      </c>
      <c r="QRK37" s="990">
        <f t="shared" ref="QRK37:QTV37" si="187">SUM(QRK16:QRK32)-QRK33</f>
        <v>0</v>
      </c>
      <c r="QRL37" s="990">
        <f t="shared" si="187"/>
        <v>0</v>
      </c>
      <c r="QRM37" s="990">
        <f t="shared" si="187"/>
        <v>0</v>
      </c>
      <c r="QRN37" s="990">
        <f t="shared" si="187"/>
        <v>0</v>
      </c>
      <c r="QRO37" s="990">
        <f t="shared" si="187"/>
        <v>0</v>
      </c>
      <c r="QRP37" s="990">
        <f t="shared" si="187"/>
        <v>0</v>
      </c>
      <c r="QRQ37" s="990">
        <f t="shared" si="187"/>
        <v>0</v>
      </c>
      <c r="QRR37" s="990">
        <f t="shared" si="187"/>
        <v>0</v>
      </c>
      <c r="QRS37" s="990">
        <f t="shared" si="187"/>
        <v>0</v>
      </c>
      <c r="QRT37" s="990">
        <f t="shared" si="187"/>
        <v>0</v>
      </c>
      <c r="QRU37" s="990">
        <f t="shared" si="187"/>
        <v>0</v>
      </c>
      <c r="QRV37" s="990">
        <f t="shared" si="187"/>
        <v>0</v>
      </c>
      <c r="QRW37" s="990">
        <f t="shared" si="187"/>
        <v>0</v>
      </c>
      <c r="QRX37" s="990">
        <f t="shared" si="187"/>
        <v>0</v>
      </c>
      <c r="QRY37" s="990">
        <f t="shared" si="187"/>
        <v>0</v>
      </c>
      <c r="QRZ37" s="990">
        <f t="shared" si="187"/>
        <v>0</v>
      </c>
      <c r="QSA37" s="990">
        <f t="shared" si="187"/>
        <v>0</v>
      </c>
      <c r="QSB37" s="990">
        <f t="shared" si="187"/>
        <v>0</v>
      </c>
      <c r="QSC37" s="990">
        <f t="shared" si="187"/>
        <v>0</v>
      </c>
      <c r="QSD37" s="990">
        <f t="shared" si="187"/>
        <v>0</v>
      </c>
      <c r="QSE37" s="990">
        <f t="shared" si="187"/>
        <v>0</v>
      </c>
      <c r="QSF37" s="990">
        <f t="shared" si="187"/>
        <v>0</v>
      </c>
      <c r="QSG37" s="990">
        <f t="shared" si="187"/>
        <v>0</v>
      </c>
      <c r="QSH37" s="990">
        <f t="shared" si="187"/>
        <v>0</v>
      </c>
      <c r="QSI37" s="990">
        <f t="shared" si="187"/>
        <v>0</v>
      </c>
      <c r="QSJ37" s="990">
        <f t="shared" si="187"/>
        <v>0</v>
      </c>
      <c r="QSK37" s="990">
        <f t="shared" si="187"/>
        <v>0</v>
      </c>
      <c r="QSL37" s="990">
        <f t="shared" si="187"/>
        <v>0</v>
      </c>
      <c r="QSM37" s="990">
        <f t="shared" si="187"/>
        <v>0</v>
      </c>
      <c r="QSN37" s="990">
        <f t="shared" si="187"/>
        <v>0</v>
      </c>
      <c r="QSO37" s="990">
        <f t="shared" si="187"/>
        <v>0</v>
      </c>
      <c r="QSP37" s="990">
        <f t="shared" si="187"/>
        <v>0</v>
      </c>
      <c r="QSQ37" s="990">
        <f t="shared" si="187"/>
        <v>0</v>
      </c>
      <c r="QSR37" s="990">
        <f t="shared" si="187"/>
        <v>0</v>
      </c>
      <c r="QSS37" s="990">
        <f t="shared" si="187"/>
        <v>0</v>
      </c>
      <c r="QST37" s="990">
        <f t="shared" si="187"/>
        <v>0</v>
      </c>
      <c r="QSU37" s="990">
        <f t="shared" si="187"/>
        <v>0</v>
      </c>
      <c r="QSV37" s="990">
        <f t="shared" si="187"/>
        <v>0</v>
      </c>
      <c r="QSW37" s="990">
        <f t="shared" si="187"/>
        <v>0</v>
      </c>
      <c r="QSX37" s="990">
        <f t="shared" si="187"/>
        <v>0</v>
      </c>
      <c r="QSY37" s="990">
        <f t="shared" si="187"/>
        <v>0</v>
      </c>
      <c r="QSZ37" s="990">
        <f t="shared" si="187"/>
        <v>0</v>
      </c>
      <c r="QTA37" s="990">
        <f t="shared" si="187"/>
        <v>0</v>
      </c>
      <c r="QTB37" s="990">
        <f t="shared" si="187"/>
        <v>0</v>
      </c>
      <c r="QTC37" s="990">
        <f t="shared" si="187"/>
        <v>0</v>
      </c>
      <c r="QTD37" s="990">
        <f t="shared" si="187"/>
        <v>0</v>
      </c>
      <c r="QTE37" s="990">
        <f t="shared" si="187"/>
        <v>0</v>
      </c>
      <c r="QTF37" s="990">
        <f t="shared" si="187"/>
        <v>0</v>
      </c>
      <c r="QTG37" s="990">
        <f t="shared" si="187"/>
        <v>0</v>
      </c>
      <c r="QTH37" s="990">
        <f t="shared" si="187"/>
        <v>0</v>
      </c>
      <c r="QTI37" s="990">
        <f t="shared" si="187"/>
        <v>0</v>
      </c>
      <c r="QTJ37" s="990">
        <f t="shared" si="187"/>
        <v>0</v>
      </c>
      <c r="QTK37" s="990">
        <f t="shared" si="187"/>
        <v>0</v>
      </c>
      <c r="QTL37" s="990">
        <f t="shared" si="187"/>
        <v>0</v>
      </c>
      <c r="QTM37" s="990">
        <f t="shared" si="187"/>
        <v>0</v>
      </c>
      <c r="QTN37" s="990">
        <f t="shared" si="187"/>
        <v>0</v>
      </c>
      <c r="QTO37" s="990">
        <f t="shared" si="187"/>
        <v>0</v>
      </c>
      <c r="QTP37" s="990">
        <f t="shared" si="187"/>
        <v>0</v>
      </c>
      <c r="QTQ37" s="990">
        <f t="shared" si="187"/>
        <v>0</v>
      </c>
      <c r="QTR37" s="990">
        <f t="shared" si="187"/>
        <v>0</v>
      </c>
      <c r="QTS37" s="990">
        <f t="shared" si="187"/>
        <v>0</v>
      </c>
      <c r="QTT37" s="990">
        <f t="shared" si="187"/>
        <v>0</v>
      </c>
      <c r="QTU37" s="990">
        <f t="shared" si="187"/>
        <v>0</v>
      </c>
      <c r="QTV37" s="990">
        <f t="shared" si="187"/>
        <v>0</v>
      </c>
      <c r="QTW37" s="990">
        <f t="shared" ref="QTW37:QWH37" si="188">SUM(QTW16:QTW32)-QTW33</f>
        <v>0</v>
      </c>
      <c r="QTX37" s="990">
        <f t="shared" si="188"/>
        <v>0</v>
      </c>
      <c r="QTY37" s="990">
        <f t="shared" si="188"/>
        <v>0</v>
      </c>
      <c r="QTZ37" s="990">
        <f t="shared" si="188"/>
        <v>0</v>
      </c>
      <c r="QUA37" s="990">
        <f t="shared" si="188"/>
        <v>0</v>
      </c>
      <c r="QUB37" s="990">
        <f t="shared" si="188"/>
        <v>0</v>
      </c>
      <c r="QUC37" s="990">
        <f t="shared" si="188"/>
        <v>0</v>
      </c>
      <c r="QUD37" s="990">
        <f t="shared" si="188"/>
        <v>0</v>
      </c>
      <c r="QUE37" s="990">
        <f t="shared" si="188"/>
        <v>0</v>
      </c>
      <c r="QUF37" s="990">
        <f t="shared" si="188"/>
        <v>0</v>
      </c>
      <c r="QUG37" s="990">
        <f t="shared" si="188"/>
        <v>0</v>
      </c>
      <c r="QUH37" s="990">
        <f t="shared" si="188"/>
        <v>0</v>
      </c>
      <c r="QUI37" s="990">
        <f t="shared" si="188"/>
        <v>0</v>
      </c>
      <c r="QUJ37" s="990">
        <f t="shared" si="188"/>
        <v>0</v>
      </c>
      <c r="QUK37" s="990">
        <f t="shared" si="188"/>
        <v>0</v>
      </c>
      <c r="QUL37" s="990">
        <f t="shared" si="188"/>
        <v>0</v>
      </c>
      <c r="QUM37" s="990">
        <f t="shared" si="188"/>
        <v>0</v>
      </c>
      <c r="QUN37" s="990">
        <f t="shared" si="188"/>
        <v>0</v>
      </c>
      <c r="QUO37" s="990">
        <f t="shared" si="188"/>
        <v>0</v>
      </c>
      <c r="QUP37" s="990">
        <f t="shared" si="188"/>
        <v>0</v>
      </c>
      <c r="QUQ37" s="990">
        <f t="shared" si="188"/>
        <v>0</v>
      </c>
      <c r="QUR37" s="990">
        <f t="shared" si="188"/>
        <v>0</v>
      </c>
      <c r="QUS37" s="990">
        <f t="shared" si="188"/>
        <v>0</v>
      </c>
      <c r="QUT37" s="990">
        <f t="shared" si="188"/>
        <v>0</v>
      </c>
      <c r="QUU37" s="990">
        <f t="shared" si="188"/>
        <v>0</v>
      </c>
      <c r="QUV37" s="990">
        <f t="shared" si="188"/>
        <v>0</v>
      </c>
      <c r="QUW37" s="990">
        <f t="shared" si="188"/>
        <v>0</v>
      </c>
      <c r="QUX37" s="990">
        <f t="shared" si="188"/>
        <v>0</v>
      </c>
      <c r="QUY37" s="990">
        <f t="shared" si="188"/>
        <v>0</v>
      </c>
      <c r="QUZ37" s="990">
        <f t="shared" si="188"/>
        <v>0</v>
      </c>
      <c r="QVA37" s="990">
        <f t="shared" si="188"/>
        <v>0</v>
      </c>
      <c r="QVB37" s="990">
        <f t="shared" si="188"/>
        <v>0</v>
      </c>
      <c r="QVC37" s="990">
        <f t="shared" si="188"/>
        <v>0</v>
      </c>
      <c r="QVD37" s="990">
        <f t="shared" si="188"/>
        <v>0</v>
      </c>
      <c r="QVE37" s="990">
        <f t="shared" si="188"/>
        <v>0</v>
      </c>
      <c r="QVF37" s="990">
        <f t="shared" si="188"/>
        <v>0</v>
      </c>
      <c r="QVG37" s="990">
        <f t="shared" si="188"/>
        <v>0</v>
      </c>
      <c r="QVH37" s="990">
        <f t="shared" si="188"/>
        <v>0</v>
      </c>
      <c r="QVI37" s="990">
        <f t="shared" si="188"/>
        <v>0</v>
      </c>
      <c r="QVJ37" s="990">
        <f t="shared" si="188"/>
        <v>0</v>
      </c>
      <c r="QVK37" s="990">
        <f t="shared" si="188"/>
        <v>0</v>
      </c>
      <c r="QVL37" s="990">
        <f t="shared" si="188"/>
        <v>0</v>
      </c>
      <c r="QVM37" s="990">
        <f t="shared" si="188"/>
        <v>0</v>
      </c>
      <c r="QVN37" s="990">
        <f t="shared" si="188"/>
        <v>0</v>
      </c>
      <c r="QVO37" s="990">
        <f t="shared" si="188"/>
        <v>0</v>
      </c>
      <c r="QVP37" s="990">
        <f t="shared" si="188"/>
        <v>0</v>
      </c>
      <c r="QVQ37" s="990">
        <f t="shared" si="188"/>
        <v>0</v>
      </c>
      <c r="QVR37" s="990">
        <f t="shared" si="188"/>
        <v>0</v>
      </c>
      <c r="QVS37" s="990">
        <f t="shared" si="188"/>
        <v>0</v>
      </c>
      <c r="QVT37" s="990">
        <f t="shared" si="188"/>
        <v>0</v>
      </c>
      <c r="QVU37" s="990">
        <f t="shared" si="188"/>
        <v>0</v>
      </c>
      <c r="QVV37" s="990">
        <f t="shared" si="188"/>
        <v>0</v>
      </c>
      <c r="QVW37" s="990">
        <f t="shared" si="188"/>
        <v>0</v>
      </c>
      <c r="QVX37" s="990">
        <f t="shared" si="188"/>
        <v>0</v>
      </c>
      <c r="QVY37" s="990">
        <f t="shared" si="188"/>
        <v>0</v>
      </c>
      <c r="QVZ37" s="990">
        <f t="shared" si="188"/>
        <v>0</v>
      </c>
      <c r="QWA37" s="990">
        <f t="shared" si="188"/>
        <v>0</v>
      </c>
      <c r="QWB37" s="990">
        <f t="shared" si="188"/>
        <v>0</v>
      </c>
      <c r="QWC37" s="990">
        <f t="shared" si="188"/>
        <v>0</v>
      </c>
      <c r="QWD37" s="990">
        <f t="shared" si="188"/>
        <v>0</v>
      </c>
      <c r="QWE37" s="990">
        <f t="shared" si="188"/>
        <v>0</v>
      </c>
      <c r="QWF37" s="990">
        <f t="shared" si="188"/>
        <v>0</v>
      </c>
      <c r="QWG37" s="990">
        <f t="shared" si="188"/>
        <v>0</v>
      </c>
      <c r="QWH37" s="990">
        <f t="shared" si="188"/>
        <v>0</v>
      </c>
      <c r="QWI37" s="990">
        <f t="shared" ref="QWI37:QYT37" si="189">SUM(QWI16:QWI32)-QWI33</f>
        <v>0</v>
      </c>
      <c r="QWJ37" s="990">
        <f t="shared" si="189"/>
        <v>0</v>
      </c>
      <c r="QWK37" s="990">
        <f t="shared" si="189"/>
        <v>0</v>
      </c>
      <c r="QWL37" s="990">
        <f t="shared" si="189"/>
        <v>0</v>
      </c>
      <c r="QWM37" s="990">
        <f t="shared" si="189"/>
        <v>0</v>
      </c>
      <c r="QWN37" s="990">
        <f t="shared" si="189"/>
        <v>0</v>
      </c>
      <c r="QWO37" s="990">
        <f t="shared" si="189"/>
        <v>0</v>
      </c>
      <c r="QWP37" s="990">
        <f t="shared" si="189"/>
        <v>0</v>
      </c>
      <c r="QWQ37" s="990">
        <f t="shared" si="189"/>
        <v>0</v>
      </c>
      <c r="QWR37" s="990">
        <f t="shared" si="189"/>
        <v>0</v>
      </c>
      <c r="QWS37" s="990">
        <f t="shared" si="189"/>
        <v>0</v>
      </c>
      <c r="QWT37" s="990">
        <f t="shared" si="189"/>
        <v>0</v>
      </c>
      <c r="QWU37" s="990">
        <f t="shared" si="189"/>
        <v>0</v>
      </c>
      <c r="QWV37" s="990">
        <f t="shared" si="189"/>
        <v>0</v>
      </c>
      <c r="QWW37" s="990">
        <f t="shared" si="189"/>
        <v>0</v>
      </c>
      <c r="QWX37" s="990">
        <f t="shared" si="189"/>
        <v>0</v>
      </c>
      <c r="QWY37" s="990">
        <f t="shared" si="189"/>
        <v>0</v>
      </c>
      <c r="QWZ37" s="990">
        <f t="shared" si="189"/>
        <v>0</v>
      </c>
      <c r="QXA37" s="990">
        <f t="shared" si="189"/>
        <v>0</v>
      </c>
      <c r="QXB37" s="990">
        <f t="shared" si="189"/>
        <v>0</v>
      </c>
      <c r="QXC37" s="990">
        <f t="shared" si="189"/>
        <v>0</v>
      </c>
      <c r="QXD37" s="990">
        <f t="shared" si="189"/>
        <v>0</v>
      </c>
      <c r="QXE37" s="990">
        <f t="shared" si="189"/>
        <v>0</v>
      </c>
      <c r="QXF37" s="990">
        <f t="shared" si="189"/>
        <v>0</v>
      </c>
      <c r="QXG37" s="990">
        <f t="shared" si="189"/>
        <v>0</v>
      </c>
      <c r="QXH37" s="990">
        <f t="shared" si="189"/>
        <v>0</v>
      </c>
      <c r="QXI37" s="990">
        <f t="shared" si="189"/>
        <v>0</v>
      </c>
      <c r="QXJ37" s="990">
        <f t="shared" si="189"/>
        <v>0</v>
      </c>
      <c r="QXK37" s="990">
        <f t="shared" si="189"/>
        <v>0</v>
      </c>
      <c r="QXL37" s="990">
        <f t="shared" si="189"/>
        <v>0</v>
      </c>
      <c r="QXM37" s="990">
        <f t="shared" si="189"/>
        <v>0</v>
      </c>
      <c r="QXN37" s="990">
        <f t="shared" si="189"/>
        <v>0</v>
      </c>
      <c r="QXO37" s="990">
        <f t="shared" si="189"/>
        <v>0</v>
      </c>
      <c r="QXP37" s="990">
        <f t="shared" si="189"/>
        <v>0</v>
      </c>
      <c r="QXQ37" s="990">
        <f t="shared" si="189"/>
        <v>0</v>
      </c>
      <c r="QXR37" s="990">
        <f t="shared" si="189"/>
        <v>0</v>
      </c>
      <c r="QXS37" s="990">
        <f t="shared" si="189"/>
        <v>0</v>
      </c>
      <c r="QXT37" s="990">
        <f t="shared" si="189"/>
        <v>0</v>
      </c>
      <c r="QXU37" s="990">
        <f t="shared" si="189"/>
        <v>0</v>
      </c>
      <c r="QXV37" s="990">
        <f t="shared" si="189"/>
        <v>0</v>
      </c>
      <c r="QXW37" s="990">
        <f t="shared" si="189"/>
        <v>0</v>
      </c>
      <c r="QXX37" s="990">
        <f t="shared" si="189"/>
        <v>0</v>
      </c>
      <c r="QXY37" s="990">
        <f t="shared" si="189"/>
        <v>0</v>
      </c>
      <c r="QXZ37" s="990">
        <f t="shared" si="189"/>
        <v>0</v>
      </c>
      <c r="QYA37" s="990">
        <f t="shared" si="189"/>
        <v>0</v>
      </c>
      <c r="QYB37" s="990">
        <f t="shared" si="189"/>
        <v>0</v>
      </c>
      <c r="QYC37" s="990">
        <f t="shared" si="189"/>
        <v>0</v>
      </c>
      <c r="QYD37" s="990">
        <f t="shared" si="189"/>
        <v>0</v>
      </c>
      <c r="QYE37" s="990">
        <f t="shared" si="189"/>
        <v>0</v>
      </c>
      <c r="QYF37" s="990">
        <f t="shared" si="189"/>
        <v>0</v>
      </c>
      <c r="QYG37" s="990">
        <f t="shared" si="189"/>
        <v>0</v>
      </c>
      <c r="QYH37" s="990">
        <f t="shared" si="189"/>
        <v>0</v>
      </c>
      <c r="QYI37" s="990">
        <f t="shared" si="189"/>
        <v>0</v>
      </c>
      <c r="QYJ37" s="990">
        <f t="shared" si="189"/>
        <v>0</v>
      </c>
      <c r="QYK37" s="990">
        <f t="shared" si="189"/>
        <v>0</v>
      </c>
      <c r="QYL37" s="990">
        <f t="shared" si="189"/>
        <v>0</v>
      </c>
      <c r="QYM37" s="990">
        <f t="shared" si="189"/>
        <v>0</v>
      </c>
      <c r="QYN37" s="990">
        <f t="shared" si="189"/>
        <v>0</v>
      </c>
      <c r="QYO37" s="990">
        <f t="shared" si="189"/>
        <v>0</v>
      </c>
      <c r="QYP37" s="990">
        <f t="shared" si="189"/>
        <v>0</v>
      </c>
      <c r="QYQ37" s="990">
        <f t="shared" si="189"/>
        <v>0</v>
      </c>
      <c r="QYR37" s="990">
        <f t="shared" si="189"/>
        <v>0</v>
      </c>
      <c r="QYS37" s="990">
        <f t="shared" si="189"/>
        <v>0</v>
      </c>
      <c r="QYT37" s="990">
        <f t="shared" si="189"/>
        <v>0</v>
      </c>
      <c r="QYU37" s="990">
        <f t="shared" ref="QYU37:RBF37" si="190">SUM(QYU16:QYU32)-QYU33</f>
        <v>0</v>
      </c>
      <c r="QYV37" s="990">
        <f t="shared" si="190"/>
        <v>0</v>
      </c>
      <c r="QYW37" s="990">
        <f t="shared" si="190"/>
        <v>0</v>
      </c>
      <c r="QYX37" s="990">
        <f t="shared" si="190"/>
        <v>0</v>
      </c>
      <c r="QYY37" s="990">
        <f t="shared" si="190"/>
        <v>0</v>
      </c>
      <c r="QYZ37" s="990">
        <f t="shared" si="190"/>
        <v>0</v>
      </c>
      <c r="QZA37" s="990">
        <f t="shared" si="190"/>
        <v>0</v>
      </c>
      <c r="QZB37" s="990">
        <f t="shared" si="190"/>
        <v>0</v>
      </c>
      <c r="QZC37" s="990">
        <f t="shared" si="190"/>
        <v>0</v>
      </c>
      <c r="QZD37" s="990">
        <f t="shared" si="190"/>
        <v>0</v>
      </c>
      <c r="QZE37" s="990">
        <f t="shared" si="190"/>
        <v>0</v>
      </c>
      <c r="QZF37" s="990">
        <f t="shared" si="190"/>
        <v>0</v>
      </c>
      <c r="QZG37" s="990">
        <f t="shared" si="190"/>
        <v>0</v>
      </c>
      <c r="QZH37" s="990">
        <f t="shared" si="190"/>
        <v>0</v>
      </c>
      <c r="QZI37" s="990">
        <f t="shared" si="190"/>
        <v>0</v>
      </c>
      <c r="QZJ37" s="990">
        <f t="shared" si="190"/>
        <v>0</v>
      </c>
      <c r="QZK37" s="990">
        <f t="shared" si="190"/>
        <v>0</v>
      </c>
      <c r="QZL37" s="990">
        <f t="shared" si="190"/>
        <v>0</v>
      </c>
      <c r="QZM37" s="990">
        <f t="shared" si="190"/>
        <v>0</v>
      </c>
      <c r="QZN37" s="990">
        <f t="shared" si="190"/>
        <v>0</v>
      </c>
      <c r="QZO37" s="990">
        <f t="shared" si="190"/>
        <v>0</v>
      </c>
      <c r="QZP37" s="990">
        <f t="shared" si="190"/>
        <v>0</v>
      </c>
      <c r="QZQ37" s="990">
        <f t="shared" si="190"/>
        <v>0</v>
      </c>
      <c r="QZR37" s="990">
        <f t="shared" si="190"/>
        <v>0</v>
      </c>
      <c r="QZS37" s="990">
        <f t="shared" si="190"/>
        <v>0</v>
      </c>
      <c r="QZT37" s="990">
        <f t="shared" si="190"/>
        <v>0</v>
      </c>
      <c r="QZU37" s="990">
        <f t="shared" si="190"/>
        <v>0</v>
      </c>
      <c r="QZV37" s="990">
        <f t="shared" si="190"/>
        <v>0</v>
      </c>
      <c r="QZW37" s="990">
        <f t="shared" si="190"/>
        <v>0</v>
      </c>
      <c r="QZX37" s="990">
        <f t="shared" si="190"/>
        <v>0</v>
      </c>
      <c r="QZY37" s="990">
        <f t="shared" si="190"/>
        <v>0</v>
      </c>
      <c r="QZZ37" s="990">
        <f t="shared" si="190"/>
        <v>0</v>
      </c>
      <c r="RAA37" s="990">
        <f t="shared" si="190"/>
        <v>0</v>
      </c>
      <c r="RAB37" s="990">
        <f t="shared" si="190"/>
        <v>0</v>
      </c>
      <c r="RAC37" s="990">
        <f t="shared" si="190"/>
        <v>0</v>
      </c>
      <c r="RAD37" s="990">
        <f t="shared" si="190"/>
        <v>0</v>
      </c>
      <c r="RAE37" s="990">
        <f t="shared" si="190"/>
        <v>0</v>
      </c>
      <c r="RAF37" s="990">
        <f t="shared" si="190"/>
        <v>0</v>
      </c>
      <c r="RAG37" s="990">
        <f t="shared" si="190"/>
        <v>0</v>
      </c>
      <c r="RAH37" s="990">
        <f t="shared" si="190"/>
        <v>0</v>
      </c>
      <c r="RAI37" s="990">
        <f t="shared" si="190"/>
        <v>0</v>
      </c>
      <c r="RAJ37" s="990">
        <f t="shared" si="190"/>
        <v>0</v>
      </c>
      <c r="RAK37" s="990">
        <f t="shared" si="190"/>
        <v>0</v>
      </c>
      <c r="RAL37" s="990">
        <f t="shared" si="190"/>
        <v>0</v>
      </c>
      <c r="RAM37" s="990">
        <f t="shared" si="190"/>
        <v>0</v>
      </c>
      <c r="RAN37" s="990">
        <f t="shared" si="190"/>
        <v>0</v>
      </c>
      <c r="RAO37" s="990">
        <f t="shared" si="190"/>
        <v>0</v>
      </c>
      <c r="RAP37" s="990">
        <f t="shared" si="190"/>
        <v>0</v>
      </c>
      <c r="RAQ37" s="990">
        <f t="shared" si="190"/>
        <v>0</v>
      </c>
      <c r="RAR37" s="990">
        <f t="shared" si="190"/>
        <v>0</v>
      </c>
      <c r="RAS37" s="990">
        <f t="shared" si="190"/>
        <v>0</v>
      </c>
      <c r="RAT37" s="990">
        <f t="shared" si="190"/>
        <v>0</v>
      </c>
      <c r="RAU37" s="990">
        <f t="shared" si="190"/>
        <v>0</v>
      </c>
      <c r="RAV37" s="990">
        <f t="shared" si="190"/>
        <v>0</v>
      </c>
      <c r="RAW37" s="990">
        <f t="shared" si="190"/>
        <v>0</v>
      </c>
      <c r="RAX37" s="990">
        <f t="shared" si="190"/>
        <v>0</v>
      </c>
      <c r="RAY37" s="990">
        <f t="shared" si="190"/>
        <v>0</v>
      </c>
      <c r="RAZ37" s="990">
        <f t="shared" si="190"/>
        <v>0</v>
      </c>
      <c r="RBA37" s="990">
        <f t="shared" si="190"/>
        <v>0</v>
      </c>
      <c r="RBB37" s="990">
        <f t="shared" si="190"/>
        <v>0</v>
      </c>
      <c r="RBC37" s="990">
        <f t="shared" si="190"/>
        <v>0</v>
      </c>
      <c r="RBD37" s="990">
        <f t="shared" si="190"/>
        <v>0</v>
      </c>
      <c r="RBE37" s="990">
        <f t="shared" si="190"/>
        <v>0</v>
      </c>
      <c r="RBF37" s="990">
        <f t="shared" si="190"/>
        <v>0</v>
      </c>
      <c r="RBG37" s="990">
        <f t="shared" ref="RBG37:RDR37" si="191">SUM(RBG16:RBG32)-RBG33</f>
        <v>0</v>
      </c>
      <c r="RBH37" s="990">
        <f t="shared" si="191"/>
        <v>0</v>
      </c>
      <c r="RBI37" s="990">
        <f t="shared" si="191"/>
        <v>0</v>
      </c>
      <c r="RBJ37" s="990">
        <f t="shared" si="191"/>
        <v>0</v>
      </c>
      <c r="RBK37" s="990">
        <f t="shared" si="191"/>
        <v>0</v>
      </c>
      <c r="RBL37" s="990">
        <f t="shared" si="191"/>
        <v>0</v>
      </c>
      <c r="RBM37" s="990">
        <f t="shared" si="191"/>
        <v>0</v>
      </c>
      <c r="RBN37" s="990">
        <f t="shared" si="191"/>
        <v>0</v>
      </c>
      <c r="RBO37" s="990">
        <f t="shared" si="191"/>
        <v>0</v>
      </c>
      <c r="RBP37" s="990">
        <f t="shared" si="191"/>
        <v>0</v>
      </c>
      <c r="RBQ37" s="990">
        <f t="shared" si="191"/>
        <v>0</v>
      </c>
      <c r="RBR37" s="990">
        <f t="shared" si="191"/>
        <v>0</v>
      </c>
      <c r="RBS37" s="990">
        <f t="shared" si="191"/>
        <v>0</v>
      </c>
      <c r="RBT37" s="990">
        <f t="shared" si="191"/>
        <v>0</v>
      </c>
      <c r="RBU37" s="990">
        <f t="shared" si="191"/>
        <v>0</v>
      </c>
      <c r="RBV37" s="990">
        <f t="shared" si="191"/>
        <v>0</v>
      </c>
      <c r="RBW37" s="990">
        <f t="shared" si="191"/>
        <v>0</v>
      </c>
      <c r="RBX37" s="990">
        <f t="shared" si="191"/>
        <v>0</v>
      </c>
      <c r="RBY37" s="990">
        <f t="shared" si="191"/>
        <v>0</v>
      </c>
      <c r="RBZ37" s="990">
        <f t="shared" si="191"/>
        <v>0</v>
      </c>
      <c r="RCA37" s="990">
        <f t="shared" si="191"/>
        <v>0</v>
      </c>
      <c r="RCB37" s="990">
        <f t="shared" si="191"/>
        <v>0</v>
      </c>
      <c r="RCC37" s="990">
        <f t="shared" si="191"/>
        <v>0</v>
      </c>
      <c r="RCD37" s="990">
        <f t="shared" si="191"/>
        <v>0</v>
      </c>
      <c r="RCE37" s="990">
        <f t="shared" si="191"/>
        <v>0</v>
      </c>
      <c r="RCF37" s="990">
        <f t="shared" si="191"/>
        <v>0</v>
      </c>
      <c r="RCG37" s="990">
        <f t="shared" si="191"/>
        <v>0</v>
      </c>
      <c r="RCH37" s="990">
        <f t="shared" si="191"/>
        <v>0</v>
      </c>
      <c r="RCI37" s="990">
        <f t="shared" si="191"/>
        <v>0</v>
      </c>
      <c r="RCJ37" s="990">
        <f t="shared" si="191"/>
        <v>0</v>
      </c>
      <c r="RCK37" s="990">
        <f t="shared" si="191"/>
        <v>0</v>
      </c>
      <c r="RCL37" s="990">
        <f t="shared" si="191"/>
        <v>0</v>
      </c>
      <c r="RCM37" s="990">
        <f t="shared" si="191"/>
        <v>0</v>
      </c>
      <c r="RCN37" s="990">
        <f t="shared" si="191"/>
        <v>0</v>
      </c>
      <c r="RCO37" s="990">
        <f t="shared" si="191"/>
        <v>0</v>
      </c>
      <c r="RCP37" s="990">
        <f t="shared" si="191"/>
        <v>0</v>
      </c>
      <c r="RCQ37" s="990">
        <f t="shared" si="191"/>
        <v>0</v>
      </c>
      <c r="RCR37" s="990">
        <f t="shared" si="191"/>
        <v>0</v>
      </c>
      <c r="RCS37" s="990">
        <f t="shared" si="191"/>
        <v>0</v>
      </c>
      <c r="RCT37" s="990">
        <f t="shared" si="191"/>
        <v>0</v>
      </c>
      <c r="RCU37" s="990">
        <f t="shared" si="191"/>
        <v>0</v>
      </c>
      <c r="RCV37" s="990">
        <f t="shared" si="191"/>
        <v>0</v>
      </c>
      <c r="RCW37" s="990">
        <f t="shared" si="191"/>
        <v>0</v>
      </c>
      <c r="RCX37" s="990">
        <f t="shared" si="191"/>
        <v>0</v>
      </c>
      <c r="RCY37" s="990">
        <f t="shared" si="191"/>
        <v>0</v>
      </c>
      <c r="RCZ37" s="990">
        <f t="shared" si="191"/>
        <v>0</v>
      </c>
      <c r="RDA37" s="990">
        <f t="shared" si="191"/>
        <v>0</v>
      </c>
      <c r="RDB37" s="990">
        <f t="shared" si="191"/>
        <v>0</v>
      </c>
      <c r="RDC37" s="990">
        <f t="shared" si="191"/>
        <v>0</v>
      </c>
      <c r="RDD37" s="990">
        <f t="shared" si="191"/>
        <v>0</v>
      </c>
      <c r="RDE37" s="990">
        <f t="shared" si="191"/>
        <v>0</v>
      </c>
      <c r="RDF37" s="990">
        <f t="shared" si="191"/>
        <v>0</v>
      </c>
      <c r="RDG37" s="990">
        <f t="shared" si="191"/>
        <v>0</v>
      </c>
      <c r="RDH37" s="990">
        <f t="shared" si="191"/>
        <v>0</v>
      </c>
      <c r="RDI37" s="990">
        <f t="shared" si="191"/>
        <v>0</v>
      </c>
      <c r="RDJ37" s="990">
        <f t="shared" si="191"/>
        <v>0</v>
      </c>
      <c r="RDK37" s="990">
        <f t="shared" si="191"/>
        <v>0</v>
      </c>
      <c r="RDL37" s="990">
        <f t="shared" si="191"/>
        <v>0</v>
      </c>
      <c r="RDM37" s="990">
        <f t="shared" si="191"/>
        <v>0</v>
      </c>
      <c r="RDN37" s="990">
        <f t="shared" si="191"/>
        <v>0</v>
      </c>
      <c r="RDO37" s="990">
        <f t="shared" si="191"/>
        <v>0</v>
      </c>
      <c r="RDP37" s="990">
        <f t="shared" si="191"/>
        <v>0</v>
      </c>
      <c r="RDQ37" s="990">
        <f t="shared" si="191"/>
        <v>0</v>
      </c>
      <c r="RDR37" s="990">
        <f t="shared" si="191"/>
        <v>0</v>
      </c>
      <c r="RDS37" s="990">
        <f t="shared" ref="RDS37:RGD37" si="192">SUM(RDS16:RDS32)-RDS33</f>
        <v>0</v>
      </c>
      <c r="RDT37" s="990">
        <f t="shared" si="192"/>
        <v>0</v>
      </c>
      <c r="RDU37" s="990">
        <f t="shared" si="192"/>
        <v>0</v>
      </c>
      <c r="RDV37" s="990">
        <f t="shared" si="192"/>
        <v>0</v>
      </c>
      <c r="RDW37" s="990">
        <f t="shared" si="192"/>
        <v>0</v>
      </c>
      <c r="RDX37" s="990">
        <f t="shared" si="192"/>
        <v>0</v>
      </c>
      <c r="RDY37" s="990">
        <f t="shared" si="192"/>
        <v>0</v>
      </c>
      <c r="RDZ37" s="990">
        <f t="shared" si="192"/>
        <v>0</v>
      </c>
      <c r="REA37" s="990">
        <f t="shared" si="192"/>
        <v>0</v>
      </c>
      <c r="REB37" s="990">
        <f t="shared" si="192"/>
        <v>0</v>
      </c>
      <c r="REC37" s="990">
        <f t="shared" si="192"/>
        <v>0</v>
      </c>
      <c r="RED37" s="990">
        <f t="shared" si="192"/>
        <v>0</v>
      </c>
      <c r="REE37" s="990">
        <f t="shared" si="192"/>
        <v>0</v>
      </c>
      <c r="REF37" s="990">
        <f t="shared" si="192"/>
        <v>0</v>
      </c>
      <c r="REG37" s="990">
        <f t="shared" si="192"/>
        <v>0</v>
      </c>
      <c r="REH37" s="990">
        <f t="shared" si="192"/>
        <v>0</v>
      </c>
      <c r="REI37" s="990">
        <f t="shared" si="192"/>
        <v>0</v>
      </c>
      <c r="REJ37" s="990">
        <f t="shared" si="192"/>
        <v>0</v>
      </c>
      <c r="REK37" s="990">
        <f t="shared" si="192"/>
        <v>0</v>
      </c>
      <c r="REL37" s="990">
        <f t="shared" si="192"/>
        <v>0</v>
      </c>
      <c r="REM37" s="990">
        <f t="shared" si="192"/>
        <v>0</v>
      </c>
      <c r="REN37" s="990">
        <f t="shared" si="192"/>
        <v>0</v>
      </c>
      <c r="REO37" s="990">
        <f t="shared" si="192"/>
        <v>0</v>
      </c>
      <c r="REP37" s="990">
        <f t="shared" si="192"/>
        <v>0</v>
      </c>
      <c r="REQ37" s="990">
        <f t="shared" si="192"/>
        <v>0</v>
      </c>
      <c r="RER37" s="990">
        <f t="shared" si="192"/>
        <v>0</v>
      </c>
      <c r="RES37" s="990">
        <f t="shared" si="192"/>
        <v>0</v>
      </c>
      <c r="RET37" s="990">
        <f t="shared" si="192"/>
        <v>0</v>
      </c>
      <c r="REU37" s="990">
        <f t="shared" si="192"/>
        <v>0</v>
      </c>
      <c r="REV37" s="990">
        <f t="shared" si="192"/>
        <v>0</v>
      </c>
      <c r="REW37" s="990">
        <f t="shared" si="192"/>
        <v>0</v>
      </c>
      <c r="REX37" s="990">
        <f t="shared" si="192"/>
        <v>0</v>
      </c>
      <c r="REY37" s="990">
        <f t="shared" si="192"/>
        <v>0</v>
      </c>
      <c r="REZ37" s="990">
        <f t="shared" si="192"/>
        <v>0</v>
      </c>
      <c r="RFA37" s="990">
        <f t="shared" si="192"/>
        <v>0</v>
      </c>
      <c r="RFB37" s="990">
        <f t="shared" si="192"/>
        <v>0</v>
      </c>
      <c r="RFC37" s="990">
        <f t="shared" si="192"/>
        <v>0</v>
      </c>
      <c r="RFD37" s="990">
        <f t="shared" si="192"/>
        <v>0</v>
      </c>
      <c r="RFE37" s="990">
        <f t="shared" si="192"/>
        <v>0</v>
      </c>
      <c r="RFF37" s="990">
        <f t="shared" si="192"/>
        <v>0</v>
      </c>
      <c r="RFG37" s="990">
        <f t="shared" si="192"/>
        <v>0</v>
      </c>
      <c r="RFH37" s="990">
        <f t="shared" si="192"/>
        <v>0</v>
      </c>
      <c r="RFI37" s="990">
        <f t="shared" si="192"/>
        <v>0</v>
      </c>
      <c r="RFJ37" s="990">
        <f t="shared" si="192"/>
        <v>0</v>
      </c>
      <c r="RFK37" s="990">
        <f t="shared" si="192"/>
        <v>0</v>
      </c>
      <c r="RFL37" s="990">
        <f t="shared" si="192"/>
        <v>0</v>
      </c>
      <c r="RFM37" s="990">
        <f t="shared" si="192"/>
        <v>0</v>
      </c>
      <c r="RFN37" s="990">
        <f t="shared" si="192"/>
        <v>0</v>
      </c>
      <c r="RFO37" s="990">
        <f t="shared" si="192"/>
        <v>0</v>
      </c>
      <c r="RFP37" s="990">
        <f t="shared" si="192"/>
        <v>0</v>
      </c>
      <c r="RFQ37" s="990">
        <f t="shared" si="192"/>
        <v>0</v>
      </c>
      <c r="RFR37" s="990">
        <f t="shared" si="192"/>
        <v>0</v>
      </c>
      <c r="RFS37" s="990">
        <f t="shared" si="192"/>
        <v>0</v>
      </c>
      <c r="RFT37" s="990">
        <f t="shared" si="192"/>
        <v>0</v>
      </c>
      <c r="RFU37" s="990">
        <f t="shared" si="192"/>
        <v>0</v>
      </c>
      <c r="RFV37" s="990">
        <f t="shared" si="192"/>
        <v>0</v>
      </c>
      <c r="RFW37" s="990">
        <f t="shared" si="192"/>
        <v>0</v>
      </c>
      <c r="RFX37" s="990">
        <f t="shared" si="192"/>
        <v>0</v>
      </c>
      <c r="RFY37" s="990">
        <f t="shared" si="192"/>
        <v>0</v>
      </c>
      <c r="RFZ37" s="990">
        <f t="shared" si="192"/>
        <v>0</v>
      </c>
      <c r="RGA37" s="990">
        <f t="shared" si="192"/>
        <v>0</v>
      </c>
      <c r="RGB37" s="990">
        <f t="shared" si="192"/>
        <v>0</v>
      </c>
      <c r="RGC37" s="990">
        <f t="shared" si="192"/>
        <v>0</v>
      </c>
      <c r="RGD37" s="990">
        <f t="shared" si="192"/>
        <v>0</v>
      </c>
      <c r="RGE37" s="990">
        <f t="shared" ref="RGE37:RIP37" si="193">SUM(RGE16:RGE32)-RGE33</f>
        <v>0</v>
      </c>
      <c r="RGF37" s="990">
        <f t="shared" si="193"/>
        <v>0</v>
      </c>
      <c r="RGG37" s="990">
        <f t="shared" si="193"/>
        <v>0</v>
      </c>
      <c r="RGH37" s="990">
        <f t="shared" si="193"/>
        <v>0</v>
      </c>
      <c r="RGI37" s="990">
        <f t="shared" si="193"/>
        <v>0</v>
      </c>
      <c r="RGJ37" s="990">
        <f t="shared" si="193"/>
        <v>0</v>
      </c>
      <c r="RGK37" s="990">
        <f t="shared" si="193"/>
        <v>0</v>
      </c>
      <c r="RGL37" s="990">
        <f t="shared" si="193"/>
        <v>0</v>
      </c>
      <c r="RGM37" s="990">
        <f t="shared" si="193"/>
        <v>0</v>
      </c>
      <c r="RGN37" s="990">
        <f t="shared" si="193"/>
        <v>0</v>
      </c>
      <c r="RGO37" s="990">
        <f t="shared" si="193"/>
        <v>0</v>
      </c>
      <c r="RGP37" s="990">
        <f t="shared" si="193"/>
        <v>0</v>
      </c>
      <c r="RGQ37" s="990">
        <f t="shared" si="193"/>
        <v>0</v>
      </c>
      <c r="RGR37" s="990">
        <f t="shared" si="193"/>
        <v>0</v>
      </c>
      <c r="RGS37" s="990">
        <f t="shared" si="193"/>
        <v>0</v>
      </c>
      <c r="RGT37" s="990">
        <f t="shared" si="193"/>
        <v>0</v>
      </c>
      <c r="RGU37" s="990">
        <f t="shared" si="193"/>
        <v>0</v>
      </c>
      <c r="RGV37" s="990">
        <f t="shared" si="193"/>
        <v>0</v>
      </c>
      <c r="RGW37" s="990">
        <f t="shared" si="193"/>
        <v>0</v>
      </c>
      <c r="RGX37" s="990">
        <f t="shared" si="193"/>
        <v>0</v>
      </c>
      <c r="RGY37" s="990">
        <f t="shared" si="193"/>
        <v>0</v>
      </c>
      <c r="RGZ37" s="990">
        <f t="shared" si="193"/>
        <v>0</v>
      </c>
      <c r="RHA37" s="990">
        <f t="shared" si="193"/>
        <v>0</v>
      </c>
      <c r="RHB37" s="990">
        <f t="shared" si="193"/>
        <v>0</v>
      </c>
      <c r="RHC37" s="990">
        <f t="shared" si="193"/>
        <v>0</v>
      </c>
      <c r="RHD37" s="990">
        <f t="shared" si="193"/>
        <v>0</v>
      </c>
      <c r="RHE37" s="990">
        <f t="shared" si="193"/>
        <v>0</v>
      </c>
      <c r="RHF37" s="990">
        <f t="shared" si="193"/>
        <v>0</v>
      </c>
      <c r="RHG37" s="990">
        <f t="shared" si="193"/>
        <v>0</v>
      </c>
      <c r="RHH37" s="990">
        <f t="shared" si="193"/>
        <v>0</v>
      </c>
      <c r="RHI37" s="990">
        <f t="shared" si="193"/>
        <v>0</v>
      </c>
      <c r="RHJ37" s="990">
        <f t="shared" si="193"/>
        <v>0</v>
      </c>
      <c r="RHK37" s="990">
        <f t="shared" si="193"/>
        <v>0</v>
      </c>
      <c r="RHL37" s="990">
        <f t="shared" si="193"/>
        <v>0</v>
      </c>
      <c r="RHM37" s="990">
        <f t="shared" si="193"/>
        <v>0</v>
      </c>
      <c r="RHN37" s="990">
        <f t="shared" si="193"/>
        <v>0</v>
      </c>
      <c r="RHO37" s="990">
        <f t="shared" si="193"/>
        <v>0</v>
      </c>
      <c r="RHP37" s="990">
        <f t="shared" si="193"/>
        <v>0</v>
      </c>
      <c r="RHQ37" s="990">
        <f t="shared" si="193"/>
        <v>0</v>
      </c>
      <c r="RHR37" s="990">
        <f t="shared" si="193"/>
        <v>0</v>
      </c>
      <c r="RHS37" s="990">
        <f t="shared" si="193"/>
        <v>0</v>
      </c>
      <c r="RHT37" s="990">
        <f t="shared" si="193"/>
        <v>0</v>
      </c>
      <c r="RHU37" s="990">
        <f t="shared" si="193"/>
        <v>0</v>
      </c>
      <c r="RHV37" s="990">
        <f t="shared" si="193"/>
        <v>0</v>
      </c>
      <c r="RHW37" s="990">
        <f t="shared" si="193"/>
        <v>0</v>
      </c>
      <c r="RHX37" s="990">
        <f t="shared" si="193"/>
        <v>0</v>
      </c>
      <c r="RHY37" s="990">
        <f t="shared" si="193"/>
        <v>0</v>
      </c>
      <c r="RHZ37" s="990">
        <f t="shared" si="193"/>
        <v>0</v>
      </c>
      <c r="RIA37" s="990">
        <f t="shared" si="193"/>
        <v>0</v>
      </c>
      <c r="RIB37" s="990">
        <f t="shared" si="193"/>
        <v>0</v>
      </c>
      <c r="RIC37" s="990">
        <f t="shared" si="193"/>
        <v>0</v>
      </c>
      <c r="RID37" s="990">
        <f t="shared" si="193"/>
        <v>0</v>
      </c>
      <c r="RIE37" s="990">
        <f t="shared" si="193"/>
        <v>0</v>
      </c>
      <c r="RIF37" s="990">
        <f t="shared" si="193"/>
        <v>0</v>
      </c>
      <c r="RIG37" s="990">
        <f t="shared" si="193"/>
        <v>0</v>
      </c>
      <c r="RIH37" s="990">
        <f t="shared" si="193"/>
        <v>0</v>
      </c>
      <c r="RII37" s="990">
        <f t="shared" si="193"/>
        <v>0</v>
      </c>
      <c r="RIJ37" s="990">
        <f t="shared" si="193"/>
        <v>0</v>
      </c>
      <c r="RIK37" s="990">
        <f t="shared" si="193"/>
        <v>0</v>
      </c>
      <c r="RIL37" s="990">
        <f t="shared" si="193"/>
        <v>0</v>
      </c>
      <c r="RIM37" s="990">
        <f t="shared" si="193"/>
        <v>0</v>
      </c>
      <c r="RIN37" s="990">
        <f t="shared" si="193"/>
        <v>0</v>
      </c>
      <c r="RIO37" s="990">
        <f t="shared" si="193"/>
        <v>0</v>
      </c>
      <c r="RIP37" s="990">
        <f t="shared" si="193"/>
        <v>0</v>
      </c>
      <c r="RIQ37" s="990">
        <f t="shared" ref="RIQ37:RLB37" si="194">SUM(RIQ16:RIQ32)-RIQ33</f>
        <v>0</v>
      </c>
      <c r="RIR37" s="990">
        <f t="shared" si="194"/>
        <v>0</v>
      </c>
      <c r="RIS37" s="990">
        <f t="shared" si="194"/>
        <v>0</v>
      </c>
      <c r="RIT37" s="990">
        <f t="shared" si="194"/>
        <v>0</v>
      </c>
      <c r="RIU37" s="990">
        <f t="shared" si="194"/>
        <v>0</v>
      </c>
      <c r="RIV37" s="990">
        <f t="shared" si="194"/>
        <v>0</v>
      </c>
      <c r="RIW37" s="990">
        <f t="shared" si="194"/>
        <v>0</v>
      </c>
      <c r="RIX37" s="990">
        <f t="shared" si="194"/>
        <v>0</v>
      </c>
      <c r="RIY37" s="990">
        <f t="shared" si="194"/>
        <v>0</v>
      </c>
      <c r="RIZ37" s="990">
        <f t="shared" si="194"/>
        <v>0</v>
      </c>
      <c r="RJA37" s="990">
        <f t="shared" si="194"/>
        <v>0</v>
      </c>
      <c r="RJB37" s="990">
        <f t="shared" si="194"/>
        <v>0</v>
      </c>
      <c r="RJC37" s="990">
        <f t="shared" si="194"/>
        <v>0</v>
      </c>
      <c r="RJD37" s="990">
        <f t="shared" si="194"/>
        <v>0</v>
      </c>
      <c r="RJE37" s="990">
        <f t="shared" si="194"/>
        <v>0</v>
      </c>
      <c r="RJF37" s="990">
        <f t="shared" si="194"/>
        <v>0</v>
      </c>
      <c r="RJG37" s="990">
        <f t="shared" si="194"/>
        <v>0</v>
      </c>
      <c r="RJH37" s="990">
        <f t="shared" si="194"/>
        <v>0</v>
      </c>
      <c r="RJI37" s="990">
        <f t="shared" si="194"/>
        <v>0</v>
      </c>
      <c r="RJJ37" s="990">
        <f t="shared" si="194"/>
        <v>0</v>
      </c>
      <c r="RJK37" s="990">
        <f t="shared" si="194"/>
        <v>0</v>
      </c>
      <c r="RJL37" s="990">
        <f t="shared" si="194"/>
        <v>0</v>
      </c>
      <c r="RJM37" s="990">
        <f t="shared" si="194"/>
        <v>0</v>
      </c>
      <c r="RJN37" s="990">
        <f t="shared" si="194"/>
        <v>0</v>
      </c>
      <c r="RJO37" s="990">
        <f t="shared" si="194"/>
        <v>0</v>
      </c>
      <c r="RJP37" s="990">
        <f t="shared" si="194"/>
        <v>0</v>
      </c>
      <c r="RJQ37" s="990">
        <f t="shared" si="194"/>
        <v>0</v>
      </c>
      <c r="RJR37" s="990">
        <f t="shared" si="194"/>
        <v>0</v>
      </c>
      <c r="RJS37" s="990">
        <f t="shared" si="194"/>
        <v>0</v>
      </c>
      <c r="RJT37" s="990">
        <f t="shared" si="194"/>
        <v>0</v>
      </c>
      <c r="RJU37" s="990">
        <f t="shared" si="194"/>
        <v>0</v>
      </c>
      <c r="RJV37" s="990">
        <f t="shared" si="194"/>
        <v>0</v>
      </c>
      <c r="RJW37" s="990">
        <f t="shared" si="194"/>
        <v>0</v>
      </c>
      <c r="RJX37" s="990">
        <f t="shared" si="194"/>
        <v>0</v>
      </c>
      <c r="RJY37" s="990">
        <f t="shared" si="194"/>
        <v>0</v>
      </c>
      <c r="RJZ37" s="990">
        <f t="shared" si="194"/>
        <v>0</v>
      </c>
      <c r="RKA37" s="990">
        <f t="shared" si="194"/>
        <v>0</v>
      </c>
      <c r="RKB37" s="990">
        <f t="shared" si="194"/>
        <v>0</v>
      </c>
      <c r="RKC37" s="990">
        <f t="shared" si="194"/>
        <v>0</v>
      </c>
      <c r="RKD37" s="990">
        <f t="shared" si="194"/>
        <v>0</v>
      </c>
      <c r="RKE37" s="990">
        <f t="shared" si="194"/>
        <v>0</v>
      </c>
      <c r="RKF37" s="990">
        <f t="shared" si="194"/>
        <v>0</v>
      </c>
      <c r="RKG37" s="990">
        <f t="shared" si="194"/>
        <v>0</v>
      </c>
      <c r="RKH37" s="990">
        <f t="shared" si="194"/>
        <v>0</v>
      </c>
      <c r="RKI37" s="990">
        <f t="shared" si="194"/>
        <v>0</v>
      </c>
      <c r="RKJ37" s="990">
        <f t="shared" si="194"/>
        <v>0</v>
      </c>
      <c r="RKK37" s="990">
        <f t="shared" si="194"/>
        <v>0</v>
      </c>
      <c r="RKL37" s="990">
        <f t="shared" si="194"/>
        <v>0</v>
      </c>
      <c r="RKM37" s="990">
        <f t="shared" si="194"/>
        <v>0</v>
      </c>
      <c r="RKN37" s="990">
        <f t="shared" si="194"/>
        <v>0</v>
      </c>
      <c r="RKO37" s="990">
        <f t="shared" si="194"/>
        <v>0</v>
      </c>
      <c r="RKP37" s="990">
        <f t="shared" si="194"/>
        <v>0</v>
      </c>
      <c r="RKQ37" s="990">
        <f t="shared" si="194"/>
        <v>0</v>
      </c>
      <c r="RKR37" s="990">
        <f t="shared" si="194"/>
        <v>0</v>
      </c>
      <c r="RKS37" s="990">
        <f t="shared" si="194"/>
        <v>0</v>
      </c>
      <c r="RKT37" s="990">
        <f t="shared" si="194"/>
        <v>0</v>
      </c>
      <c r="RKU37" s="990">
        <f t="shared" si="194"/>
        <v>0</v>
      </c>
      <c r="RKV37" s="990">
        <f t="shared" si="194"/>
        <v>0</v>
      </c>
      <c r="RKW37" s="990">
        <f t="shared" si="194"/>
        <v>0</v>
      </c>
      <c r="RKX37" s="990">
        <f t="shared" si="194"/>
        <v>0</v>
      </c>
      <c r="RKY37" s="990">
        <f t="shared" si="194"/>
        <v>0</v>
      </c>
      <c r="RKZ37" s="990">
        <f t="shared" si="194"/>
        <v>0</v>
      </c>
      <c r="RLA37" s="990">
        <f t="shared" si="194"/>
        <v>0</v>
      </c>
      <c r="RLB37" s="990">
        <f t="shared" si="194"/>
        <v>0</v>
      </c>
      <c r="RLC37" s="990">
        <f t="shared" ref="RLC37:RNN37" si="195">SUM(RLC16:RLC32)-RLC33</f>
        <v>0</v>
      </c>
      <c r="RLD37" s="990">
        <f t="shared" si="195"/>
        <v>0</v>
      </c>
      <c r="RLE37" s="990">
        <f t="shared" si="195"/>
        <v>0</v>
      </c>
      <c r="RLF37" s="990">
        <f t="shared" si="195"/>
        <v>0</v>
      </c>
      <c r="RLG37" s="990">
        <f t="shared" si="195"/>
        <v>0</v>
      </c>
      <c r="RLH37" s="990">
        <f t="shared" si="195"/>
        <v>0</v>
      </c>
      <c r="RLI37" s="990">
        <f t="shared" si="195"/>
        <v>0</v>
      </c>
      <c r="RLJ37" s="990">
        <f t="shared" si="195"/>
        <v>0</v>
      </c>
      <c r="RLK37" s="990">
        <f t="shared" si="195"/>
        <v>0</v>
      </c>
      <c r="RLL37" s="990">
        <f t="shared" si="195"/>
        <v>0</v>
      </c>
      <c r="RLM37" s="990">
        <f t="shared" si="195"/>
        <v>0</v>
      </c>
      <c r="RLN37" s="990">
        <f t="shared" si="195"/>
        <v>0</v>
      </c>
      <c r="RLO37" s="990">
        <f t="shared" si="195"/>
        <v>0</v>
      </c>
      <c r="RLP37" s="990">
        <f t="shared" si="195"/>
        <v>0</v>
      </c>
      <c r="RLQ37" s="990">
        <f t="shared" si="195"/>
        <v>0</v>
      </c>
      <c r="RLR37" s="990">
        <f t="shared" si="195"/>
        <v>0</v>
      </c>
      <c r="RLS37" s="990">
        <f t="shared" si="195"/>
        <v>0</v>
      </c>
      <c r="RLT37" s="990">
        <f t="shared" si="195"/>
        <v>0</v>
      </c>
      <c r="RLU37" s="990">
        <f t="shared" si="195"/>
        <v>0</v>
      </c>
      <c r="RLV37" s="990">
        <f t="shared" si="195"/>
        <v>0</v>
      </c>
      <c r="RLW37" s="990">
        <f t="shared" si="195"/>
        <v>0</v>
      </c>
      <c r="RLX37" s="990">
        <f t="shared" si="195"/>
        <v>0</v>
      </c>
      <c r="RLY37" s="990">
        <f t="shared" si="195"/>
        <v>0</v>
      </c>
      <c r="RLZ37" s="990">
        <f t="shared" si="195"/>
        <v>0</v>
      </c>
      <c r="RMA37" s="990">
        <f t="shared" si="195"/>
        <v>0</v>
      </c>
      <c r="RMB37" s="990">
        <f t="shared" si="195"/>
        <v>0</v>
      </c>
      <c r="RMC37" s="990">
        <f t="shared" si="195"/>
        <v>0</v>
      </c>
      <c r="RMD37" s="990">
        <f t="shared" si="195"/>
        <v>0</v>
      </c>
      <c r="RME37" s="990">
        <f t="shared" si="195"/>
        <v>0</v>
      </c>
      <c r="RMF37" s="990">
        <f t="shared" si="195"/>
        <v>0</v>
      </c>
      <c r="RMG37" s="990">
        <f t="shared" si="195"/>
        <v>0</v>
      </c>
      <c r="RMH37" s="990">
        <f t="shared" si="195"/>
        <v>0</v>
      </c>
      <c r="RMI37" s="990">
        <f t="shared" si="195"/>
        <v>0</v>
      </c>
      <c r="RMJ37" s="990">
        <f t="shared" si="195"/>
        <v>0</v>
      </c>
      <c r="RMK37" s="990">
        <f t="shared" si="195"/>
        <v>0</v>
      </c>
      <c r="RML37" s="990">
        <f t="shared" si="195"/>
        <v>0</v>
      </c>
      <c r="RMM37" s="990">
        <f t="shared" si="195"/>
        <v>0</v>
      </c>
      <c r="RMN37" s="990">
        <f t="shared" si="195"/>
        <v>0</v>
      </c>
      <c r="RMO37" s="990">
        <f t="shared" si="195"/>
        <v>0</v>
      </c>
      <c r="RMP37" s="990">
        <f t="shared" si="195"/>
        <v>0</v>
      </c>
      <c r="RMQ37" s="990">
        <f t="shared" si="195"/>
        <v>0</v>
      </c>
      <c r="RMR37" s="990">
        <f t="shared" si="195"/>
        <v>0</v>
      </c>
      <c r="RMS37" s="990">
        <f t="shared" si="195"/>
        <v>0</v>
      </c>
      <c r="RMT37" s="990">
        <f t="shared" si="195"/>
        <v>0</v>
      </c>
      <c r="RMU37" s="990">
        <f t="shared" si="195"/>
        <v>0</v>
      </c>
      <c r="RMV37" s="990">
        <f t="shared" si="195"/>
        <v>0</v>
      </c>
      <c r="RMW37" s="990">
        <f t="shared" si="195"/>
        <v>0</v>
      </c>
      <c r="RMX37" s="990">
        <f t="shared" si="195"/>
        <v>0</v>
      </c>
      <c r="RMY37" s="990">
        <f t="shared" si="195"/>
        <v>0</v>
      </c>
      <c r="RMZ37" s="990">
        <f t="shared" si="195"/>
        <v>0</v>
      </c>
      <c r="RNA37" s="990">
        <f t="shared" si="195"/>
        <v>0</v>
      </c>
      <c r="RNB37" s="990">
        <f t="shared" si="195"/>
        <v>0</v>
      </c>
      <c r="RNC37" s="990">
        <f t="shared" si="195"/>
        <v>0</v>
      </c>
      <c r="RND37" s="990">
        <f t="shared" si="195"/>
        <v>0</v>
      </c>
      <c r="RNE37" s="990">
        <f t="shared" si="195"/>
        <v>0</v>
      </c>
      <c r="RNF37" s="990">
        <f t="shared" si="195"/>
        <v>0</v>
      </c>
      <c r="RNG37" s="990">
        <f t="shared" si="195"/>
        <v>0</v>
      </c>
      <c r="RNH37" s="990">
        <f t="shared" si="195"/>
        <v>0</v>
      </c>
      <c r="RNI37" s="990">
        <f t="shared" si="195"/>
        <v>0</v>
      </c>
      <c r="RNJ37" s="990">
        <f t="shared" si="195"/>
        <v>0</v>
      </c>
      <c r="RNK37" s="990">
        <f t="shared" si="195"/>
        <v>0</v>
      </c>
      <c r="RNL37" s="990">
        <f t="shared" si="195"/>
        <v>0</v>
      </c>
      <c r="RNM37" s="990">
        <f t="shared" si="195"/>
        <v>0</v>
      </c>
      <c r="RNN37" s="990">
        <f t="shared" si="195"/>
        <v>0</v>
      </c>
      <c r="RNO37" s="990">
        <f t="shared" ref="RNO37:RPZ37" si="196">SUM(RNO16:RNO32)-RNO33</f>
        <v>0</v>
      </c>
      <c r="RNP37" s="990">
        <f t="shared" si="196"/>
        <v>0</v>
      </c>
      <c r="RNQ37" s="990">
        <f t="shared" si="196"/>
        <v>0</v>
      </c>
      <c r="RNR37" s="990">
        <f t="shared" si="196"/>
        <v>0</v>
      </c>
      <c r="RNS37" s="990">
        <f t="shared" si="196"/>
        <v>0</v>
      </c>
      <c r="RNT37" s="990">
        <f t="shared" si="196"/>
        <v>0</v>
      </c>
      <c r="RNU37" s="990">
        <f t="shared" si="196"/>
        <v>0</v>
      </c>
      <c r="RNV37" s="990">
        <f t="shared" si="196"/>
        <v>0</v>
      </c>
      <c r="RNW37" s="990">
        <f t="shared" si="196"/>
        <v>0</v>
      </c>
      <c r="RNX37" s="990">
        <f t="shared" si="196"/>
        <v>0</v>
      </c>
      <c r="RNY37" s="990">
        <f t="shared" si="196"/>
        <v>0</v>
      </c>
      <c r="RNZ37" s="990">
        <f t="shared" si="196"/>
        <v>0</v>
      </c>
      <c r="ROA37" s="990">
        <f t="shared" si="196"/>
        <v>0</v>
      </c>
      <c r="ROB37" s="990">
        <f t="shared" si="196"/>
        <v>0</v>
      </c>
      <c r="ROC37" s="990">
        <f t="shared" si="196"/>
        <v>0</v>
      </c>
      <c r="ROD37" s="990">
        <f t="shared" si="196"/>
        <v>0</v>
      </c>
      <c r="ROE37" s="990">
        <f t="shared" si="196"/>
        <v>0</v>
      </c>
      <c r="ROF37" s="990">
        <f t="shared" si="196"/>
        <v>0</v>
      </c>
      <c r="ROG37" s="990">
        <f t="shared" si="196"/>
        <v>0</v>
      </c>
      <c r="ROH37" s="990">
        <f t="shared" si="196"/>
        <v>0</v>
      </c>
      <c r="ROI37" s="990">
        <f t="shared" si="196"/>
        <v>0</v>
      </c>
      <c r="ROJ37" s="990">
        <f t="shared" si="196"/>
        <v>0</v>
      </c>
      <c r="ROK37" s="990">
        <f t="shared" si="196"/>
        <v>0</v>
      </c>
      <c r="ROL37" s="990">
        <f t="shared" si="196"/>
        <v>0</v>
      </c>
      <c r="ROM37" s="990">
        <f t="shared" si="196"/>
        <v>0</v>
      </c>
      <c r="RON37" s="990">
        <f t="shared" si="196"/>
        <v>0</v>
      </c>
      <c r="ROO37" s="990">
        <f t="shared" si="196"/>
        <v>0</v>
      </c>
      <c r="ROP37" s="990">
        <f t="shared" si="196"/>
        <v>0</v>
      </c>
      <c r="ROQ37" s="990">
        <f t="shared" si="196"/>
        <v>0</v>
      </c>
      <c r="ROR37" s="990">
        <f t="shared" si="196"/>
        <v>0</v>
      </c>
      <c r="ROS37" s="990">
        <f t="shared" si="196"/>
        <v>0</v>
      </c>
      <c r="ROT37" s="990">
        <f t="shared" si="196"/>
        <v>0</v>
      </c>
      <c r="ROU37" s="990">
        <f t="shared" si="196"/>
        <v>0</v>
      </c>
      <c r="ROV37" s="990">
        <f t="shared" si="196"/>
        <v>0</v>
      </c>
      <c r="ROW37" s="990">
        <f t="shared" si="196"/>
        <v>0</v>
      </c>
      <c r="ROX37" s="990">
        <f t="shared" si="196"/>
        <v>0</v>
      </c>
      <c r="ROY37" s="990">
        <f t="shared" si="196"/>
        <v>0</v>
      </c>
      <c r="ROZ37" s="990">
        <f t="shared" si="196"/>
        <v>0</v>
      </c>
      <c r="RPA37" s="990">
        <f t="shared" si="196"/>
        <v>0</v>
      </c>
      <c r="RPB37" s="990">
        <f t="shared" si="196"/>
        <v>0</v>
      </c>
      <c r="RPC37" s="990">
        <f t="shared" si="196"/>
        <v>0</v>
      </c>
      <c r="RPD37" s="990">
        <f t="shared" si="196"/>
        <v>0</v>
      </c>
      <c r="RPE37" s="990">
        <f t="shared" si="196"/>
        <v>0</v>
      </c>
      <c r="RPF37" s="990">
        <f t="shared" si="196"/>
        <v>0</v>
      </c>
      <c r="RPG37" s="990">
        <f t="shared" si="196"/>
        <v>0</v>
      </c>
      <c r="RPH37" s="990">
        <f t="shared" si="196"/>
        <v>0</v>
      </c>
      <c r="RPI37" s="990">
        <f t="shared" si="196"/>
        <v>0</v>
      </c>
      <c r="RPJ37" s="990">
        <f t="shared" si="196"/>
        <v>0</v>
      </c>
      <c r="RPK37" s="990">
        <f t="shared" si="196"/>
        <v>0</v>
      </c>
      <c r="RPL37" s="990">
        <f t="shared" si="196"/>
        <v>0</v>
      </c>
      <c r="RPM37" s="990">
        <f t="shared" si="196"/>
        <v>0</v>
      </c>
      <c r="RPN37" s="990">
        <f t="shared" si="196"/>
        <v>0</v>
      </c>
      <c r="RPO37" s="990">
        <f t="shared" si="196"/>
        <v>0</v>
      </c>
      <c r="RPP37" s="990">
        <f t="shared" si="196"/>
        <v>0</v>
      </c>
      <c r="RPQ37" s="990">
        <f t="shared" si="196"/>
        <v>0</v>
      </c>
      <c r="RPR37" s="990">
        <f t="shared" si="196"/>
        <v>0</v>
      </c>
      <c r="RPS37" s="990">
        <f t="shared" si="196"/>
        <v>0</v>
      </c>
      <c r="RPT37" s="990">
        <f t="shared" si="196"/>
        <v>0</v>
      </c>
      <c r="RPU37" s="990">
        <f t="shared" si="196"/>
        <v>0</v>
      </c>
      <c r="RPV37" s="990">
        <f t="shared" si="196"/>
        <v>0</v>
      </c>
      <c r="RPW37" s="990">
        <f t="shared" si="196"/>
        <v>0</v>
      </c>
      <c r="RPX37" s="990">
        <f t="shared" si="196"/>
        <v>0</v>
      </c>
      <c r="RPY37" s="990">
        <f t="shared" si="196"/>
        <v>0</v>
      </c>
      <c r="RPZ37" s="990">
        <f t="shared" si="196"/>
        <v>0</v>
      </c>
      <c r="RQA37" s="990">
        <f t="shared" ref="RQA37:RSL37" si="197">SUM(RQA16:RQA32)-RQA33</f>
        <v>0</v>
      </c>
      <c r="RQB37" s="990">
        <f t="shared" si="197"/>
        <v>0</v>
      </c>
      <c r="RQC37" s="990">
        <f t="shared" si="197"/>
        <v>0</v>
      </c>
      <c r="RQD37" s="990">
        <f t="shared" si="197"/>
        <v>0</v>
      </c>
      <c r="RQE37" s="990">
        <f t="shared" si="197"/>
        <v>0</v>
      </c>
      <c r="RQF37" s="990">
        <f t="shared" si="197"/>
        <v>0</v>
      </c>
      <c r="RQG37" s="990">
        <f t="shared" si="197"/>
        <v>0</v>
      </c>
      <c r="RQH37" s="990">
        <f t="shared" si="197"/>
        <v>0</v>
      </c>
      <c r="RQI37" s="990">
        <f t="shared" si="197"/>
        <v>0</v>
      </c>
      <c r="RQJ37" s="990">
        <f t="shared" si="197"/>
        <v>0</v>
      </c>
      <c r="RQK37" s="990">
        <f t="shared" si="197"/>
        <v>0</v>
      </c>
      <c r="RQL37" s="990">
        <f t="shared" si="197"/>
        <v>0</v>
      </c>
      <c r="RQM37" s="990">
        <f t="shared" si="197"/>
        <v>0</v>
      </c>
      <c r="RQN37" s="990">
        <f t="shared" si="197"/>
        <v>0</v>
      </c>
      <c r="RQO37" s="990">
        <f t="shared" si="197"/>
        <v>0</v>
      </c>
      <c r="RQP37" s="990">
        <f t="shared" si="197"/>
        <v>0</v>
      </c>
      <c r="RQQ37" s="990">
        <f t="shared" si="197"/>
        <v>0</v>
      </c>
      <c r="RQR37" s="990">
        <f t="shared" si="197"/>
        <v>0</v>
      </c>
      <c r="RQS37" s="990">
        <f t="shared" si="197"/>
        <v>0</v>
      </c>
      <c r="RQT37" s="990">
        <f t="shared" si="197"/>
        <v>0</v>
      </c>
      <c r="RQU37" s="990">
        <f t="shared" si="197"/>
        <v>0</v>
      </c>
      <c r="RQV37" s="990">
        <f t="shared" si="197"/>
        <v>0</v>
      </c>
      <c r="RQW37" s="990">
        <f t="shared" si="197"/>
        <v>0</v>
      </c>
      <c r="RQX37" s="990">
        <f t="shared" si="197"/>
        <v>0</v>
      </c>
      <c r="RQY37" s="990">
        <f t="shared" si="197"/>
        <v>0</v>
      </c>
      <c r="RQZ37" s="990">
        <f t="shared" si="197"/>
        <v>0</v>
      </c>
      <c r="RRA37" s="990">
        <f t="shared" si="197"/>
        <v>0</v>
      </c>
      <c r="RRB37" s="990">
        <f t="shared" si="197"/>
        <v>0</v>
      </c>
      <c r="RRC37" s="990">
        <f t="shared" si="197"/>
        <v>0</v>
      </c>
      <c r="RRD37" s="990">
        <f t="shared" si="197"/>
        <v>0</v>
      </c>
      <c r="RRE37" s="990">
        <f t="shared" si="197"/>
        <v>0</v>
      </c>
      <c r="RRF37" s="990">
        <f t="shared" si="197"/>
        <v>0</v>
      </c>
      <c r="RRG37" s="990">
        <f t="shared" si="197"/>
        <v>0</v>
      </c>
      <c r="RRH37" s="990">
        <f t="shared" si="197"/>
        <v>0</v>
      </c>
      <c r="RRI37" s="990">
        <f t="shared" si="197"/>
        <v>0</v>
      </c>
      <c r="RRJ37" s="990">
        <f t="shared" si="197"/>
        <v>0</v>
      </c>
      <c r="RRK37" s="990">
        <f t="shared" si="197"/>
        <v>0</v>
      </c>
      <c r="RRL37" s="990">
        <f t="shared" si="197"/>
        <v>0</v>
      </c>
      <c r="RRM37" s="990">
        <f t="shared" si="197"/>
        <v>0</v>
      </c>
      <c r="RRN37" s="990">
        <f t="shared" si="197"/>
        <v>0</v>
      </c>
      <c r="RRO37" s="990">
        <f t="shared" si="197"/>
        <v>0</v>
      </c>
      <c r="RRP37" s="990">
        <f t="shared" si="197"/>
        <v>0</v>
      </c>
      <c r="RRQ37" s="990">
        <f t="shared" si="197"/>
        <v>0</v>
      </c>
      <c r="RRR37" s="990">
        <f t="shared" si="197"/>
        <v>0</v>
      </c>
      <c r="RRS37" s="990">
        <f t="shared" si="197"/>
        <v>0</v>
      </c>
      <c r="RRT37" s="990">
        <f t="shared" si="197"/>
        <v>0</v>
      </c>
      <c r="RRU37" s="990">
        <f t="shared" si="197"/>
        <v>0</v>
      </c>
      <c r="RRV37" s="990">
        <f t="shared" si="197"/>
        <v>0</v>
      </c>
      <c r="RRW37" s="990">
        <f t="shared" si="197"/>
        <v>0</v>
      </c>
      <c r="RRX37" s="990">
        <f t="shared" si="197"/>
        <v>0</v>
      </c>
      <c r="RRY37" s="990">
        <f t="shared" si="197"/>
        <v>0</v>
      </c>
      <c r="RRZ37" s="990">
        <f t="shared" si="197"/>
        <v>0</v>
      </c>
      <c r="RSA37" s="990">
        <f t="shared" si="197"/>
        <v>0</v>
      </c>
      <c r="RSB37" s="990">
        <f t="shared" si="197"/>
        <v>0</v>
      </c>
      <c r="RSC37" s="990">
        <f t="shared" si="197"/>
        <v>0</v>
      </c>
      <c r="RSD37" s="990">
        <f t="shared" si="197"/>
        <v>0</v>
      </c>
      <c r="RSE37" s="990">
        <f t="shared" si="197"/>
        <v>0</v>
      </c>
      <c r="RSF37" s="990">
        <f t="shared" si="197"/>
        <v>0</v>
      </c>
      <c r="RSG37" s="990">
        <f t="shared" si="197"/>
        <v>0</v>
      </c>
      <c r="RSH37" s="990">
        <f t="shared" si="197"/>
        <v>0</v>
      </c>
      <c r="RSI37" s="990">
        <f t="shared" si="197"/>
        <v>0</v>
      </c>
      <c r="RSJ37" s="990">
        <f t="shared" si="197"/>
        <v>0</v>
      </c>
      <c r="RSK37" s="990">
        <f t="shared" si="197"/>
        <v>0</v>
      </c>
      <c r="RSL37" s="990">
        <f t="shared" si="197"/>
        <v>0</v>
      </c>
      <c r="RSM37" s="990">
        <f t="shared" ref="RSM37:RUX37" si="198">SUM(RSM16:RSM32)-RSM33</f>
        <v>0</v>
      </c>
      <c r="RSN37" s="990">
        <f t="shared" si="198"/>
        <v>0</v>
      </c>
      <c r="RSO37" s="990">
        <f t="shared" si="198"/>
        <v>0</v>
      </c>
      <c r="RSP37" s="990">
        <f t="shared" si="198"/>
        <v>0</v>
      </c>
      <c r="RSQ37" s="990">
        <f t="shared" si="198"/>
        <v>0</v>
      </c>
      <c r="RSR37" s="990">
        <f t="shared" si="198"/>
        <v>0</v>
      </c>
      <c r="RSS37" s="990">
        <f t="shared" si="198"/>
        <v>0</v>
      </c>
      <c r="RST37" s="990">
        <f t="shared" si="198"/>
        <v>0</v>
      </c>
      <c r="RSU37" s="990">
        <f t="shared" si="198"/>
        <v>0</v>
      </c>
      <c r="RSV37" s="990">
        <f t="shared" si="198"/>
        <v>0</v>
      </c>
      <c r="RSW37" s="990">
        <f t="shared" si="198"/>
        <v>0</v>
      </c>
      <c r="RSX37" s="990">
        <f t="shared" si="198"/>
        <v>0</v>
      </c>
      <c r="RSY37" s="990">
        <f t="shared" si="198"/>
        <v>0</v>
      </c>
      <c r="RSZ37" s="990">
        <f t="shared" si="198"/>
        <v>0</v>
      </c>
      <c r="RTA37" s="990">
        <f t="shared" si="198"/>
        <v>0</v>
      </c>
      <c r="RTB37" s="990">
        <f t="shared" si="198"/>
        <v>0</v>
      </c>
      <c r="RTC37" s="990">
        <f t="shared" si="198"/>
        <v>0</v>
      </c>
      <c r="RTD37" s="990">
        <f t="shared" si="198"/>
        <v>0</v>
      </c>
      <c r="RTE37" s="990">
        <f t="shared" si="198"/>
        <v>0</v>
      </c>
      <c r="RTF37" s="990">
        <f t="shared" si="198"/>
        <v>0</v>
      </c>
      <c r="RTG37" s="990">
        <f t="shared" si="198"/>
        <v>0</v>
      </c>
      <c r="RTH37" s="990">
        <f t="shared" si="198"/>
        <v>0</v>
      </c>
      <c r="RTI37" s="990">
        <f t="shared" si="198"/>
        <v>0</v>
      </c>
      <c r="RTJ37" s="990">
        <f t="shared" si="198"/>
        <v>0</v>
      </c>
      <c r="RTK37" s="990">
        <f t="shared" si="198"/>
        <v>0</v>
      </c>
      <c r="RTL37" s="990">
        <f t="shared" si="198"/>
        <v>0</v>
      </c>
      <c r="RTM37" s="990">
        <f t="shared" si="198"/>
        <v>0</v>
      </c>
      <c r="RTN37" s="990">
        <f t="shared" si="198"/>
        <v>0</v>
      </c>
      <c r="RTO37" s="990">
        <f t="shared" si="198"/>
        <v>0</v>
      </c>
      <c r="RTP37" s="990">
        <f t="shared" si="198"/>
        <v>0</v>
      </c>
      <c r="RTQ37" s="990">
        <f t="shared" si="198"/>
        <v>0</v>
      </c>
      <c r="RTR37" s="990">
        <f t="shared" si="198"/>
        <v>0</v>
      </c>
      <c r="RTS37" s="990">
        <f t="shared" si="198"/>
        <v>0</v>
      </c>
      <c r="RTT37" s="990">
        <f t="shared" si="198"/>
        <v>0</v>
      </c>
      <c r="RTU37" s="990">
        <f t="shared" si="198"/>
        <v>0</v>
      </c>
      <c r="RTV37" s="990">
        <f t="shared" si="198"/>
        <v>0</v>
      </c>
      <c r="RTW37" s="990">
        <f t="shared" si="198"/>
        <v>0</v>
      </c>
      <c r="RTX37" s="990">
        <f t="shared" si="198"/>
        <v>0</v>
      </c>
      <c r="RTY37" s="990">
        <f t="shared" si="198"/>
        <v>0</v>
      </c>
      <c r="RTZ37" s="990">
        <f t="shared" si="198"/>
        <v>0</v>
      </c>
      <c r="RUA37" s="990">
        <f t="shared" si="198"/>
        <v>0</v>
      </c>
      <c r="RUB37" s="990">
        <f t="shared" si="198"/>
        <v>0</v>
      </c>
      <c r="RUC37" s="990">
        <f t="shared" si="198"/>
        <v>0</v>
      </c>
      <c r="RUD37" s="990">
        <f t="shared" si="198"/>
        <v>0</v>
      </c>
      <c r="RUE37" s="990">
        <f t="shared" si="198"/>
        <v>0</v>
      </c>
      <c r="RUF37" s="990">
        <f t="shared" si="198"/>
        <v>0</v>
      </c>
      <c r="RUG37" s="990">
        <f t="shared" si="198"/>
        <v>0</v>
      </c>
      <c r="RUH37" s="990">
        <f t="shared" si="198"/>
        <v>0</v>
      </c>
      <c r="RUI37" s="990">
        <f t="shared" si="198"/>
        <v>0</v>
      </c>
      <c r="RUJ37" s="990">
        <f t="shared" si="198"/>
        <v>0</v>
      </c>
      <c r="RUK37" s="990">
        <f t="shared" si="198"/>
        <v>0</v>
      </c>
      <c r="RUL37" s="990">
        <f t="shared" si="198"/>
        <v>0</v>
      </c>
      <c r="RUM37" s="990">
        <f t="shared" si="198"/>
        <v>0</v>
      </c>
      <c r="RUN37" s="990">
        <f t="shared" si="198"/>
        <v>0</v>
      </c>
      <c r="RUO37" s="990">
        <f t="shared" si="198"/>
        <v>0</v>
      </c>
      <c r="RUP37" s="990">
        <f t="shared" si="198"/>
        <v>0</v>
      </c>
      <c r="RUQ37" s="990">
        <f t="shared" si="198"/>
        <v>0</v>
      </c>
      <c r="RUR37" s="990">
        <f t="shared" si="198"/>
        <v>0</v>
      </c>
      <c r="RUS37" s="990">
        <f t="shared" si="198"/>
        <v>0</v>
      </c>
      <c r="RUT37" s="990">
        <f t="shared" si="198"/>
        <v>0</v>
      </c>
      <c r="RUU37" s="990">
        <f t="shared" si="198"/>
        <v>0</v>
      </c>
      <c r="RUV37" s="990">
        <f t="shared" si="198"/>
        <v>0</v>
      </c>
      <c r="RUW37" s="990">
        <f t="shared" si="198"/>
        <v>0</v>
      </c>
      <c r="RUX37" s="990">
        <f t="shared" si="198"/>
        <v>0</v>
      </c>
      <c r="RUY37" s="990">
        <f t="shared" ref="RUY37:RXJ37" si="199">SUM(RUY16:RUY32)-RUY33</f>
        <v>0</v>
      </c>
      <c r="RUZ37" s="990">
        <f t="shared" si="199"/>
        <v>0</v>
      </c>
      <c r="RVA37" s="990">
        <f t="shared" si="199"/>
        <v>0</v>
      </c>
      <c r="RVB37" s="990">
        <f t="shared" si="199"/>
        <v>0</v>
      </c>
      <c r="RVC37" s="990">
        <f t="shared" si="199"/>
        <v>0</v>
      </c>
      <c r="RVD37" s="990">
        <f t="shared" si="199"/>
        <v>0</v>
      </c>
      <c r="RVE37" s="990">
        <f t="shared" si="199"/>
        <v>0</v>
      </c>
      <c r="RVF37" s="990">
        <f t="shared" si="199"/>
        <v>0</v>
      </c>
      <c r="RVG37" s="990">
        <f t="shared" si="199"/>
        <v>0</v>
      </c>
      <c r="RVH37" s="990">
        <f t="shared" si="199"/>
        <v>0</v>
      </c>
      <c r="RVI37" s="990">
        <f t="shared" si="199"/>
        <v>0</v>
      </c>
      <c r="RVJ37" s="990">
        <f t="shared" si="199"/>
        <v>0</v>
      </c>
      <c r="RVK37" s="990">
        <f t="shared" si="199"/>
        <v>0</v>
      </c>
      <c r="RVL37" s="990">
        <f t="shared" si="199"/>
        <v>0</v>
      </c>
      <c r="RVM37" s="990">
        <f t="shared" si="199"/>
        <v>0</v>
      </c>
      <c r="RVN37" s="990">
        <f t="shared" si="199"/>
        <v>0</v>
      </c>
      <c r="RVO37" s="990">
        <f t="shared" si="199"/>
        <v>0</v>
      </c>
      <c r="RVP37" s="990">
        <f t="shared" si="199"/>
        <v>0</v>
      </c>
      <c r="RVQ37" s="990">
        <f t="shared" si="199"/>
        <v>0</v>
      </c>
      <c r="RVR37" s="990">
        <f t="shared" si="199"/>
        <v>0</v>
      </c>
      <c r="RVS37" s="990">
        <f t="shared" si="199"/>
        <v>0</v>
      </c>
      <c r="RVT37" s="990">
        <f t="shared" si="199"/>
        <v>0</v>
      </c>
      <c r="RVU37" s="990">
        <f t="shared" si="199"/>
        <v>0</v>
      </c>
      <c r="RVV37" s="990">
        <f t="shared" si="199"/>
        <v>0</v>
      </c>
      <c r="RVW37" s="990">
        <f t="shared" si="199"/>
        <v>0</v>
      </c>
      <c r="RVX37" s="990">
        <f t="shared" si="199"/>
        <v>0</v>
      </c>
      <c r="RVY37" s="990">
        <f t="shared" si="199"/>
        <v>0</v>
      </c>
      <c r="RVZ37" s="990">
        <f t="shared" si="199"/>
        <v>0</v>
      </c>
      <c r="RWA37" s="990">
        <f t="shared" si="199"/>
        <v>0</v>
      </c>
      <c r="RWB37" s="990">
        <f t="shared" si="199"/>
        <v>0</v>
      </c>
      <c r="RWC37" s="990">
        <f t="shared" si="199"/>
        <v>0</v>
      </c>
      <c r="RWD37" s="990">
        <f t="shared" si="199"/>
        <v>0</v>
      </c>
      <c r="RWE37" s="990">
        <f t="shared" si="199"/>
        <v>0</v>
      </c>
      <c r="RWF37" s="990">
        <f t="shared" si="199"/>
        <v>0</v>
      </c>
      <c r="RWG37" s="990">
        <f t="shared" si="199"/>
        <v>0</v>
      </c>
      <c r="RWH37" s="990">
        <f t="shared" si="199"/>
        <v>0</v>
      </c>
      <c r="RWI37" s="990">
        <f t="shared" si="199"/>
        <v>0</v>
      </c>
      <c r="RWJ37" s="990">
        <f t="shared" si="199"/>
        <v>0</v>
      </c>
      <c r="RWK37" s="990">
        <f t="shared" si="199"/>
        <v>0</v>
      </c>
      <c r="RWL37" s="990">
        <f t="shared" si="199"/>
        <v>0</v>
      </c>
      <c r="RWM37" s="990">
        <f t="shared" si="199"/>
        <v>0</v>
      </c>
      <c r="RWN37" s="990">
        <f t="shared" si="199"/>
        <v>0</v>
      </c>
      <c r="RWO37" s="990">
        <f t="shared" si="199"/>
        <v>0</v>
      </c>
      <c r="RWP37" s="990">
        <f t="shared" si="199"/>
        <v>0</v>
      </c>
      <c r="RWQ37" s="990">
        <f t="shared" si="199"/>
        <v>0</v>
      </c>
      <c r="RWR37" s="990">
        <f t="shared" si="199"/>
        <v>0</v>
      </c>
      <c r="RWS37" s="990">
        <f t="shared" si="199"/>
        <v>0</v>
      </c>
      <c r="RWT37" s="990">
        <f t="shared" si="199"/>
        <v>0</v>
      </c>
      <c r="RWU37" s="990">
        <f t="shared" si="199"/>
        <v>0</v>
      </c>
      <c r="RWV37" s="990">
        <f t="shared" si="199"/>
        <v>0</v>
      </c>
      <c r="RWW37" s="990">
        <f t="shared" si="199"/>
        <v>0</v>
      </c>
      <c r="RWX37" s="990">
        <f t="shared" si="199"/>
        <v>0</v>
      </c>
      <c r="RWY37" s="990">
        <f t="shared" si="199"/>
        <v>0</v>
      </c>
      <c r="RWZ37" s="990">
        <f t="shared" si="199"/>
        <v>0</v>
      </c>
      <c r="RXA37" s="990">
        <f t="shared" si="199"/>
        <v>0</v>
      </c>
      <c r="RXB37" s="990">
        <f t="shared" si="199"/>
        <v>0</v>
      </c>
      <c r="RXC37" s="990">
        <f t="shared" si="199"/>
        <v>0</v>
      </c>
      <c r="RXD37" s="990">
        <f t="shared" si="199"/>
        <v>0</v>
      </c>
      <c r="RXE37" s="990">
        <f t="shared" si="199"/>
        <v>0</v>
      </c>
      <c r="RXF37" s="990">
        <f t="shared" si="199"/>
        <v>0</v>
      </c>
      <c r="RXG37" s="990">
        <f t="shared" si="199"/>
        <v>0</v>
      </c>
      <c r="RXH37" s="990">
        <f t="shared" si="199"/>
        <v>0</v>
      </c>
      <c r="RXI37" s="990">
        <f t="shared" si="199"/>
        <v>0</v>
      </c>
      <c r="RXJ37" s="990">
        <f t="shared" si="199"/>
        <v>0</v>
      </c>
      <c r="RXK37" s="990">
        <f t="shared" ref="RXK37:RZV37" si="200">SUM(RXK16:RXK32)-RXK33</f>
        <v>0</v>
      </c>
      <c r="RXL37" s="990">
        <f t="shared" si="200"/>
        <v>0</v>
      </c>
      <c r="RXM37" s="990">
        <f t="shared" si="200"/>
        <v>0</v>
      </c>
      <c r="RXN37" s="990">
        <f t="shared" si="200"/>
        <v>0</v>
      </c>
      <c r="RXO37" s="990">
        <f t="shared" si="200"/>
        <v>0</v>
      </c>
      <c r="RXP37" s="990">
        <f t="shared" si="200"/>
        <v>0</v>
      </c>
      <c r="RXQ37" s="990">
        <f t="shared" si="200"/>
        <v>0</v>
      </c>
      <c r="RXR37" s="990">
        <f t="shared" si="200"/>
        <v>0</v>
      </c>
      <c r="RXS37" s="990">
        <f t="shared" si="200"/>
        <v>0</v>
      </c>
      <c r="RXT37" s="990">
        <f t="shared" si="200"/>
        <v>0</v>
      </c>
      <c r="RXU37" s="990">
        <f t="shared" si="200"/>
        <v>0</v>
      </c>
      <c r="RXV37" s="990">
        <f t="shared" si="200"/>
        <v>0</v>
      </c>
      <c r="RXW37" s="990">
        <f t="shared" si="200"/>
        <v>0</v>
      </c>
      <c r="RXX37" s="990">
        <f t="shared" si="200"/>
        <v>0</v>
      </c>
      <c r="RXY37" s="990">
        <f t="shared" si="200"/>
        <v>0</v>
      </c>
      <c r="RXZ37" s="990">
        <f t="shared" si="200"/>
        <v>0</v>
      </c>
      <c r="RYA37" s="990">
        <f t="shared" si="200"/>
        <v>0</v>
      </c>
      <c r="RYB37" s="990">
        <f t="shared" si="200"/>
        <v>0</v>
      </c>
      <c r="RYC37" s="990">
        <f t="shared" si="200"/>
        <v>0</v>
      </c>
      <c r="RYD37" s="990">
        <f t="shared" si="200"/>
        <v>0</v>
      </c>
      <c r="RYE37" s="990">
        <f t="shared" si="200"/>
        <v>0</v>
      </c>
      <c r="RYF37" s="990">
        <f t="shared" si="200"/>
        <v>0</v>
      </c>
      <c r="RYG37" s="990">
        <f t="shared" si="200"/>
        <v>0</v>
      </c>
      <c r="RYH37" s="990">
        <f t="shared" si="200"/>
        <v>0</v>
      </c>
      <c r="RYI37" s="990">
        <f t="shared" si="200"/>
        <v>0</v>
      </c>
      <c r="RYJ37" s="990">
        <f t="shared" si="200"/>
        <v>0</v>
      </c>
      <c r="RYK37" s="990">
        <f t="shared" si="200"/>
        <v>0</v>
      </c>
      <c r="RYL37" s="990">
        <f t="shared" si="200"/>
        <v>0</v>
      </c>
      <c r="RYM37" s="990">
        <f t="shared" si="200"/>
        <v>0</v>
      </c>
      <c r="RYN37" s="990">
        <f t="shared" si="200"/>
        <v>0</v>
      </c>
      <c r="RYO37" s="990">
        <f t="shared" si="200"/>
        <v>0</v>
      </c>
      <c r="RYP37" s="990">
        <f t="shared" si="200"/>
        <v>0</v>
      </c>
      <c r="RYQ37" s="990">
        <f t="shared" si="200"/>
        <v>0</v>
      </c>
      <c r="RYR37" s="990">
        <f t="shared" si="200"/>
        <v>0</v>
      </c>
      <c r="RYS37" s="990">
        <f t="shared" si="200"/>
        <v>0</v>
      </c>
      <c r="RYT37" s="990">
        <f t="shared" si="200"/>
        <v>0</v>
      </c>
      <c r="RYU37" s="990">
        <f t="shared" si="200"/>
        <v>0</v>
      </c>
      <c r="RYV37" s="990">
        <f t="shared" si="200"/>
        <v>0</v>
      </c>
      <c r="RYW37" s="990">
        <f t="shared" si="200"/>
        <v>0</v>
      </c>
      <c r="RYX37" s="990">
        <f t="shared" si="200"/>
        <v>0</v>
      </c>
      <c r="RYY37" s="990">
        <f t="shared" si="200"/>
        <v>0</v>
      </c>
      <c r="RYZ37" s="990">
        <f t="shared" si="200"/>
        <v>0</v>
      </c>
      <c r="RZA37" s="990">
        <f t="shared" si="200"/>
        <v>0</v>
      </c>
      <c r="RZB37" s="990">
        <f t="shared" si="200"/>
        <v>0</v>
      </c>
      <c r="RZC37" s="990">
        <f t="shared" si="200"/>
        <v>0</v>
      </c>
      <c r="RZD37" s="990">
        <f t="shared" si="200"/>
        <v>0</v>
      </c>
      <c r="RZE37" s="990">
        <f t="shared" si="200"/>
        <v>0</v>
      </c>
      <c r="RZF37" s="990">
        <f t="shared" si="200"/>
        <v>0</v>
      </c>
      <c r="RZG37" s="990">
        <f t="shared" si="200"/>
        <v>0</v>
      </c>
      <c r="RZH37" s="990">
        <f t="shared" si="200"/>
        <v>0</v>
      </c>
      <c r="RZI37" s="990">
        <f t="shared" si="200"/>
        <v>0</v>
      </c>
      <c r="RZJ37" s="990">
        <f t="shared" si="200"/>
        <v>0</v>
      </c>
      <c r="RZK37" s="990">
        <f t="shared" si="200"/>
        <v>0</v>
      </c>
      <c r="RZL37" s="990">
        <f t="shared" si="200"/>
        <v>0</v>
      </c>
      <c r="RZM37" s="990">
        <f t="shared" si="200"/>
        <v>0</v>
      </c>
      <c r="RZN37" s="990">
        <f t="shared" si="200"/>
        <v>0</v>
      </c>
      <c r="RZO37" s="990">
        <f t="shared" si="200"/>
        <v>0</v>
      </c>
      <c r="RZP37" s="990">
        <f t="shared" si="200"/>
        <v>0</v>
      </c>
      <c r="RZQ37" s="990">
        <f t="shared" si="200"/>
        <v>0</v>
      </c>
      <c r="RZR37" s="990">
        <f t="shared" si="200"/>
        <v>0</v>
      </c>
      <c r="RZS37" s="990">
        <f t="shared" si="200"/>
        <v>0</v>
      </c>
      <c r="RZT37" s="990">
        <f t="shared" si="200"/>
        <v>0</v>
      </c>
      <c r="RZU37" s="990">
        <f t="shared" si="200"/>
        <v>0</v>
      </c>
      <c r="RZV37" s="990">
        <f t="shared" si="200"/>
        <v>0</v>
      </c>
      <c r="RZW37" s="990">
        <f t="shared" ref="RZW37:SCH37" si="201">SUM(RZW16:RZW32)-RZW33</f>
        <v>0</v>
      </c>
      <c r="RZX37" s="990">
        <f t="shared" si="201"/>
        <v>0</v>
      </c>
      <c r="RZY37" s="990">
        <f t="shared" si="201"/>
        <v>0</v>
      </c>
      <c r="RZZ37" s="990">
        <f t="shared" si="201"/>
        <v>0</v>
      </c>
      <c r="SAA37" s="990">
        <f t="shared" si="201"/>
        <v>0</v>
      </c>
      <c r="SAB37" s="990">
        <f t="shared" si="201"/>
        <v>0</v>
      </c>
      <c r="SAC37" s="990">
        <f t="shared" si="201"/>
        <v>0</v>
      </c>
      <c r="SAD37" s="990">
        <f t="shared" si="201"/>
        <v>0</v>
      </c>
      <c r="SAE37" s="990">
        <f t="shared" si="201"/>
        <v>0</v>
      </c>
      <c r="SAF37" s="990">
        <f t="shared" si="201"/>
        <v>0</v>
      </c>
      <c r="SAG37" s="990">
        <f t="shared" si="201"/>
        <v>0</v>
      </c>
      <c r="SAH37" s="990">
        <f t="shared" si="201"/>
        <v>0</v>
      </c>
      <c r="SAI37" s="990">
        <f t="shared" si="201"/>
        <v>0</v>
      </c>
      <c r="SAJ37" s="990">
        <f t="shared" si="201"/>
        <v>0</v>
      </c>
      <c r="SAK37" s="990">
        <f t="shared" si="201"/>
        <v>0</v>
      </c>
      <c r="SAL37" s="990">
        <f t="shared" si="201"/>
        <v>0</v>
      </c>
      <c r="SAM37" s="990">
        <f t="shared" si="201"/>
        <v>0</v>
      </c>
      <c r="SAN37" s="990">
        <f t="shared" si="201"/>
        <v>0</v>
      </c>
      <c r="SAO37" s="990">
        <f t="shared" si="201"/>
        <v>0</v>
      </c>
      <c r="SAP37" s="990">
        <f t="shared" si="201"/>
        <v>0</v>
      </c>
      <c r="SAQ37" s="990">
        <f t="shared" si="201"/>
        <v>0</v>
      </c>
      <c r="SAR37" s="990">
        <f t="shared" si="201"/>
        <v>0</v>
      </c>
      <c r="SAS37" s="990">
        <f t="shared" si="201"/>
        <v>0</v>
      </c>
      <c r="SAT37" s="990">
        <f t="shared" si="201"/>
        <v>0</v>
      </c>
      <c r="SAU37" s="990">
        <f t="shared" si="201"/>
        <v>0</v>
      </c>
      <c r="SAV37" s="990">
        <f t="shared" si="201"/>
        <v>0</v>
      </c>
      <c r="SAW37" s="990">
        <f t="shared" si="201"/>
        <v>0</v>
      </c>
      <c r="SAX37" s="990">
        <f t="shared" si="201"/>
        <v>0</v>
      </c>
      <c r="SAY37" s="990">
        <f t="shared" si="201"/>
        <v>0</v>
      </c>
      <c r="SAZ37" s="990">
        <f t="shared" si="201"/>
        <v>0</v>
      </c>
      <c r="SBA37" s="990">
        <f t="shared" si="201"/>
        <v>0</v>
      </c>
      <c r="SBB37" s="990">
        <f t="shared" si="201"/>
        <v>0</v>
      </c>
      <c r="SBC37" s="990">
        <f t="shared" si="201"/>
        <v>0</v>
      </c>
      <c r="SBD37" s="990">
        <f t="shared" si="201"/>
        <v>0</v>
      </c>
      <c r="SBE37" s="990">
        <f t="shared" si="201"/>
        <v>0</v>
      </c>
      <c r="SBF37" s="990">
        <f t="shared" si="201"/>
        <v>0</v>
      </c>
      <c r="SBG37" s="990">
        <f t="shared" si="201"/>
        <v>0</v>
      </c>
      <c r="SBH37" s="990">
        <f t="shared" si="201"/>
        <v>0</v>
      </c>
      <c r="SBI37" s="990">
        <f t="shared" si="201"/>
        <v>0</v>
      </c>
      <c r="SBJ37" s="990">
        <f t="shared" si="201"/>
        <v>0</v>
      </c>
      <c r="SBK37" s="990">
        <f t="shared" si="201"/>
        <v>0</v>
      </c>
      <c r="SBL37" s="990">
        <f t="shared" si="201"/>
        <v>0</v>
      </c>
      <c r="SBM37" s="990">
        <f t="shared" si="201"/>
        <v>0</v>
      </c>
      <c r="SBN37" s="990">
        <f t="shared" si="201"/>
        <v>0</v>
      </c>
      <c r="SBO37" s="990">
        <f t="shared" si="201"/>
        <v>0</v>
      </c>
      <c r="SBP37" s="990">
        <f t="shared" si="201"/>
        <v>0</v>
      </c>
      <c r="SBQ37" s="990">
        <f t="shared" si="201"/>
        <v>0</v>
      </c>
      <c r="SBR37" s="990">
        <f t="shared" si="201"/>
        <v>0</v>
      </c>
      <c r="SBS37" s="990">
        <f t="shared" si="201"/>
        <v>0</v>
      </c>
      <c r="SBT37" s="990">
        <f t="shared" si="201"/>
        <v>0</v>
      </c>
      <c r="SBU37" s="990">
        <f t="shared" si="201"/>
        <v>0</v>
      </c>
      <c r="SBV37" s="990">
        <f t="shared" si="201"/>
        <v>0</v>
      </c>
      <c r="SBW37" s="990">
        <f t="shared" si="201"/>
        <v>0</v>
      </c>
      <c r="SBX37" s="990">
        <f t="shared" si="201"/>
        <v>0</v>
      </c>
      <c r="SBY37" s="990">
        <f t="shared" si="201"/>
        <v>0</v>
      </c>
      <c r="SBZ37" s="990">
        <f t="shared" si="201"/>
        <v>0</v>
      </c>
      <c r="SCA37" s="990">
        <f t="shared" si="201"/>
        <v>0</v>
      </c>
      <c r="SCB37" s="990">
        <f t="shared" si="201"/>
        <v>0</v>
      </c>
      <c r="SCC37" s="990">
        <f t="shared" si="201"/>
        <v>0</v>
      </c>
      <c r="SCD37" s="990">
        <f t="shared" si="201"/>
        <v>0</v>
      </c>
      <c r="SCE37" s="990">
        <f t="shared" si="201"/>
        <v>0</v>
      </c>
      <c r="SCF37" s="990">
        <f t="shared" si="201"/>
        <v>0</v>
      </c>
      <c r="SCG37" s="990">
        <f t="shared" si="201"/>
        <v>0</v>
      </c>
      <c r="SCH37" s="990">
        <f t="shared" si="201"/>
        <v>0</v>
      </c>
      <c r="SCI37" s="990">
        <f t="shared" ref="SCI37:SET37" si="202">SUM(SCI16:SCI32)-SCI33</f>
        <v>0</v>
      </c>
      <c r="SCJ37" s="990">
        <f t="shared" si="202"/>
        <v>0</v>
      </c>
      <c r="SCK37" s="990">
        <f t="shared" si="202"/>
        <v>0</v>
      </c>
      <c r="SCL37" s="990">
        <f t="shared" si="202"/>
        <v>0</v>
      </c>
      <c r="SCM37" s="990">
        <f t="shared" si="202"/>
        <v>0</v>
      </c>
      <c r="SCN37" s="990">
        <f t="shared" si="202"/>
        <v>0</v>
      </c>
      <c r="SCO37" s="990">
        <f t="shared" si="202"/>
        <v>0</v>
      </c>
      <c r="SCP37" s="990">
        <f t="shared" si="202"/>
        <v>0</v>
      </c>
      <c r="SCQ37" s="990">
        <f t="shared" si="202"/>
        <v>0</v>
      </c>
      <c r="SCR37" s="990">
        <f t="shared" si="202"/>
        <v>0</v>
      </c>
      <c r="SCS37" s="990">
        <f t="shared" si="202"/>
        <v>0</v>
      </c>
      <c r="SCT37" s="990">
        <f t="shared" si="202"/>
        <v>0</v>
      </c>
      <c r="SCU37" s="990">
        <f t="shared" si="202"/>
        <v>0</v>
      </c>
      <c r="SCV37" s="990">
        <f t="shared" si="202"/>
        <v>0</v>
      </c>
      <c r="SCW37" s="990">
        <f t="shared" si="202"/>
        <v>0</v>
      </c>
      <c r="SCX37" s="990">
        <f t="shared" si="202"/>
        <v>0</v>
      </c>
      <c r="SCY37" s="990">
        <f t="shared" si="202"/>
        <v>0</v>
      </c>
      <c r="SCZ37" s="990">
        <f t="shared" si="202"/>
        <v>0</v>
      </c>
      <c r="SDA37" s="990">
        <f t="shared" si="202"/>
        <v>0</v>
      </c>
      <c r="SDB37" s="990">
        <f t="shared" si="202"/>
        <v>0</v>
      </c>
      <c r="SDC37" s="990">
        <f t="shared" si="202"/>
        <v>0</v>
      </c>
      <c r="SDD37" s="990">
        <f t="shared" si="202"/>
        <v>0</v>
      </c>
      <c r="SDE37" s="990">
        <f t="shared" si="202"/>
        <v>0</v>
      </c>
      <c r="SDF37" s="990">
        <f t="shared" si="202"/>
        <v>0</v>
      </c>
      <c r="SDG37" s="990">
        <f t="shared" si="202"/>
        <v>0</v>
      </c>
      <c r="SDH37" s="990">
        <f t="shared" si="202"/>
        <v>0</v>
      </c>
      <c r="SDI37" s="990">
        <f t="shared" si="202"/>
        <v>0</v>
      </c>
      <c r="SDJ37" s="990">
        <f t="shared" si="202"/>
        <v>0</v>
      </c>
      <c r="SDK37" s="990">
        <f t="shared" si="202"/>
        <v>0</v>
      </c>
      <c r="SDL37" s="990">
        <f t="shared" si="202"/>
        <v>0</v>
      </c>
      <c r="SDM37" s="990">
        <f t="shared" si="202"/>
        <v>0</v>
      </c>
      <c r="SDN37" s="990">
        <f t="shared" si="202"/>
        <v>0</v>
      </c>
      <c r="SDO37" s="990">
        <f t="shared" si="202"/>
        <v>0</v>
      </c>
      <c r="SDP37" s="990">
        <f t="shared" si="202"/>
        <v>0</v>
      </c>
      <c r="SDQ37" s="990">
        <f t="shared" si="202"/>
        <v>0</v>
      </c>
      <c r="SDR37" s="990">
        <f t="shared" si="202"/>
        <v>0</v>
      </c>
      <c r="SDS37" s="990">
        <f t="shared" si="202"/>
        <v>0</v>
      </c>
      <c r="SDT37" s="990">
        <f t="shared" si="202"/>
        <v>0</v>
      </c>
      <c r="SDU37" s="990">
        <f t="shared" si="202"/>
        <v>0</v>
      </c>
      <c r="SDV37" s="990">
        <f t="shared" si="202"/>
        <v>0</v>
      </c>
      <c r="SDW37" s="990">
        <f t="shared" si="202"/>
        <v>0</v>
      </c>
      <c r="SDX37" s="990">
        <f t="shared" si="202"/>
        <v>0</v>
      </c>
      <c r="SDY37" s="990">
        <f t="shared" si="202"/>
        <v>0</v>
      </c>
      <c r="SDZ37" s="990">
        <f t="shared" si="202"/>
        <v>0</v>
      </c>
      <c r="SEA37" s="990">
        <f t="shared" si="202"/>
        <v>0</v>
      </c>
      <c r="SEB37" s="990">
        <f t="shared" si="202"/>
        <v>0</v>
      </c>
      <c r="SEC37" s="990">
        <f t="shared" si="202"/>
        <v>0</v>
      </c>
      <c r="SED37" s="990">
        <f t="shared" si="202"/>
        <v>0</v>
      </c>
      <c r="SEE37" s="990">
        <f t="shared" si="202"/>
        <v>0</v>
      </c>
      <c r="SEF37" s="990">
        <f t="shared" si="202"/>
        <v>0</v>
      </c>
      <c r="SEG37" s="990">
        <f t="shared" si="202"/>
        <v>0</v>
      </c>
      <c r="SEH37" s="990">
        <f t="shared" si="202"/>
        <v>0</v>
      </c>
      <c r="SEI37" s="990">
        <f t="shared" si="202"/>
        <v>0</v>
      </c>
      <c r="SEJ37" s="990">
        <f t="shared" si="202"/>
        <v>0</v>
      </c>
      <c r="SEK37" s="990">
        <f t="shared" si="202"/>
        <v>0</v>
      </c>
      <c r="SEL37" s="990">
        <f t="shared" si="202"/>
        <v>0</v>
      </c>
      <c r="SEM37" s="990">
        <f t="shared" si="202"/>
        <v>0</v>
      </c>
      <c r="SEN37" s="990">
        <f t="shared" si="202"/>
        <v>0</v>
      </c>
      <c r="SEO37" s="990">
        <f t="shared" si="202"/>
        <v>0</v>
      </c>
      <c r="SEP37" s="990">
        <f t="shared" si="202"/>
        <v>0</v>
      </c>
      <c r="SEQ37" s="990">
        <f t="shared" si="202"/>
        <v>0</v>
      </c>
      <c r="SER37" s="990">
        <f t="shared" si="202"/>
        <v>0</v>
      </c>
      <c r="SES37" s="990">
        <f t="shared" si="202"/>
        <v>0</v>
      </c>
      <c r="SET37" s="990">
        <f t="shared" si="202"/>
        <v>0</v>
      </c>
      <c r="SEU37" s="990">
        <f t="shared" ref="SEU37:SHF37" si="203">SUM(SEU16:SEU32)-SEU33</f>
        <v>0</v>
      </c>
      <c r="SEV37" s="990">
        <f t="shared" si="203"/>
        <v>0</v>
      </c>
      <c r="SEW37" s="990">
        <f t="shared" si="203"/>
        <v>0</v>
      </c>
      <c r="SEX37" s="990">
        <f t="shared" si="203"/>
        <v>0</v>
      </c>
      <c r="SEY37" s="990">
        <f t="shared" si="203"/>
        <v>0</v>
      </c>
      <c r="SEZ37" s="990">
        <f t="shared" si="203"/>
        <v>0</v>
      </c>
      <c r="SFA37" s="990">
        <f t="shared" si="203"/>
        <v>0</v>
      </c>
      <c r="SFB37" s="990">
        <f t="shared" si="203"/>
        <v>0</v>
      </c>
      <c r="SFC37" s="990">
        <f t="shared" si="203"/>
        <v>0</v>
      </c>
      <c r="SFD37" s="990">
        <f t="shared" si="203"/>
        <v>0</v>
      </c>
      <c r="SFE37" s="990">
        <f t="shared" si="203"/>
        <v>0</v>
      </c>
      <c r="SFF37" s="990">
        <f t="shared" si="203"/>
        <v>0</v>
      </c>
      <c r="SFG37" s="990">
        <f t="shared" si="203"/>
        <v>0</v>
      </c>
      <c r="SFH37" s="990">
        <f t="shared" si="203"/>
        <v>0</v>
      </c>
      <c r="SFI37" s="990">
        <f t="shared" si="203"/>
        <v>0</v>
      </c>
      <c r="SFJ37" s="990">
        <f t="shared" si="203"/>
        <v>0</v>
      </c>
      <c r="SFK37" s="990">
        <f t="shared" si="203"/>
        <v>0</v>
      </c>
      <c r="SFL37" s="990">
        <f t="shared" si="203"/>
        <v>0</v>
      </c>
      <c r="SFM37" s="990">
        <f t="shared" si="203"/>
        <v>0</v>
      </c>
      <c r="SFN37" s="990">
        <f t="shared" si="203"/>
        <v>0</v>
      </c>
      <c r="SFO37" s="990">
        <f t="shared" si="203"/>
        <v>0</v>
      </c>
      <c r="SFP37" s="990">
        <f t="shared" si="203"/>
        <v>0</v>
      </c>
      <c r="SFQ37" s="990">
        <f t="shared" si="203"/>
        <v>0</v>
      </c>
      <c r="SFR37" s="990">
        <f t="shared" si="203"/>
        <v>0</v>
      </c>
      <c r="SFS37" s="990">
        <f t="shared" si="203"/>
        <v>0</v>
      </c>
      <c r="SFT37" s="990">
        <f t="shared" si="203"/>
        <v>0</v>
      </c>
      <c r="SFU37" s="990">
        <f t="shared" si="203"/>
        <v>0</v>
      </c>
      <c r="SFV37" s="990">
        <f t="shared" si="203"/>
        <v>0</v>
      </c>
      <c r="SFW37" s="990">
        <f t="shared" si="203"/>
        <v>0</v>
      </c>
      <c r="SFX37" s="990">
        <f t="shared" si="203"/>
        <v>0</v>
      </c>
      <c r="SFY37" s="990">
        <f t="shared" si="203"/>
        <v>0</v>
      </c>
      <c r="SFZ37" s="990">
        <f t="shared" si="203"/>
        <v>0</v>
      </c>
      <c r="SGA37" s="990">
        <f t="shared" si="203"/>
        <v>0</v>
      </c>
      <c r="SGB37" s="990">
        <f t="shared" si="203"/>
        <v>0</v>
      </c>
      <c r="SGC37" s="990">
        <f t="shared" si="203"/>
        <v>0</v>
      </c>
      <c r="SGD37" s="990">
        <f t="shared" si="203"/>
        <v>0</v>
      </c>
      <c r="SGE37" s="990">
        <f t="shared" si="203"/>
        <v>0</v>
      </c>
      <c r="SGF37" s="990">
        <f t="shared" si="203"/>
        <v>0</v>
      </c>
      <c r="SGG37" s="990">
        <f t="shared" si="203"/>
        <v>0</v>
      </c>
      <c r="SGH37" s="990">
        <f t="shared" si="203"/>
        <v>0</v>
      </c>
      <c r="SGI37" s="990">
        <f t="shared" si="203"/>
        <v>0</v>
      </c>
      <c r="SGJ37" s="990">
        <f t="shared" si="203"/>
        <v>0</v>
      </c>
      <c r="SGK37" s="990">
        <f t="shared" si="203"/>
        <v>0</v>
      </c>
      <c r="SGL37" s="990">
        <f t="shared" si="203"/>
        <v>0</v>
      </c>
      <c r="SGM37" s="990">
        <f t="shared" si="203"/>
        <v>0</v>
      </c>
      <c r="SGN37" s="990">
        <f t="shared" si="203"/>
        <v>0</v>
      </c>
      <c r="SGO37" s="990">
        <f t="shared" si="203"/>
        <v>0</v>
      </c>
      <c r="SGP37" s="990">
        <f t="shared" si="203"/>
        <v>0</v>
      </c>
      <c r="SGQ37" s="990">
        <f t="shared" si="203"/>
        <v>0</v>
      </c>
      <c r="SGR37" s="990">
        <f t="shared" si="203"/>
        <v>0</v>
      </c>
      <c r="SGS37" s="990">
        <f t="shared" si="203"/>
        <v>0</v>
      </c>
      <c r="SGT37" s="990">
        <f t="shared" si="203"/>
        <v>0</v>
      </c>
      <c r="SGU37" s="990">
        <f t="shared" si="203"/>
        <v>0</v>
      </c>
      <c r="SGV37" s="990">
        <f t="shared" si="203"/>
        <v>0</v>
      </c>
      <c r="SGW37" s="990">
        <f t="shared" si="203"/>
        <v>0</v>
      </c>
      <c r="SGX37" s="990">
        <f t="shared" si="203"/>
        <v>0</v>
      </c>
      <c r="SGY37" s="990">
        <f t="shared" si="203"/>
        <v>0</v>
      </c>
      <c r="SGZ37" s="990">
        <f t="shared" si="203"/>
        <v>0</v>
      </c>
      <c r="SHA37" s="990">
        <f t="shared" si="203"/>
        <v>0</v>
      </c>
      <c r="SHB37" s="990">
        <f t="shared" si="203"/>
        <v>0</v>
      </c>
      <c r="SHC37" s="990">
        <f t="shared" si="203"/>
        <v>0</v>
      </c>
      <c r="SHD37" s="990">
        <f t="shared" si="203"/>
        <v>0</v>
      </c>
      <c r="SHE37" s="990">
        <f t="shared" si="203"/>
        <v>0</v>
      </c>
      <c r="SHF37" s="990">
        <f t="shared" si="203"/>
        <v>0</v>
      </c>
      <c r="SHG37" s="990">
        <f t="shared" ref="SHG37:SJR37" si="204">SUM(SHG16:SHG32)-SHG33</f>
        <v>0</v>
      </c>
      <c r="SHH37" s="990">
        <f t="shared" si="204"/>
        <v>0</v>
      </c>
      <c r="SHI37" s="990">
        <f t="shared" si="204"/>
        <v>0</v>
      </c>
      <c r="SHJ37" s="990">
        <f t="shared" si="204"/>
        <v>0</v>
      </c>
      <c r="SHK37" s="990">
        <f t="shared" si="204"/>
        <v>0</v>
      </c>
      <c r="SHL37" s="990">
        <f t="shared" si="204"/>
        <v>0</v>
      </c>
      <c r="SHM37" s="990">
        <f t="shared" si="204"/>
        <v>0</v>
      </c>
      <c r="SHN37" s="990">
        <f t="shared" si="204"/>
        <v>0</v>
      </c>
      <c r="SHO37" s="990">
        <f t="shared" si="204"/>
        <v>0</v>
      </c>
      <c r="SHP37" s="990">
        <f t="shared" si="204"/>
        <v>0</v>
      </c>
      <c r="SHQ37" s="990">
        <f t="shared" si="204"/>
        <v>0</v>
      </c>
      <c r="SHR37" s="990">
        <f t="shared" si="204"/>
        <v>0</v>
      </c>
      <c r="SHS37" s="990">
        <f t="shared" si="204"/>
        <v>0</v>
      </c>
      <c r="SHT37" s="990">
        <f t="shared" si="204"/>
        <v>0</v>
      </c>
      <c r="SHU37" s="990">
        <f t="shared" si="204"/>
        <v>0</v>
      </c>
      <c r="SHV37" s="990">
        <f t="shared" si="204"/>
        <v>0</v>
      </c>
      <c r="SHW37" s="990">
        <f t="shared" si="204"/>
        <v>0</v>
      </c>
      <c r="SHX37" s="990">
        <f t="shared" si="204"/>
        <v>0</v>
      </c>
      <c r="SHY37" s="990">
        <f t="shared" si="204"/>
        <v>0</v>
      </c>
      <c r="SHZ37" s="990">
        <f t="shared" si="204"/>
        <v>0</v>
      </c>
      <c r="SIA37" s="990">
        <f t="shared" si="204"/>
        <v>0</v>
      </c>
      <c r="SIB37" s="990">
        <f t="shared" si="204"/>
        <v>0</v>
      </c>
      <c r="SIC37" s="990">
        <f t="shared" si="204"/>
        <v>0</v>
      </c>
      <c r="SID37" s="990">
        <f t="shared" si="204"/>
        <v>0</v>
      </c>
      <c r="SIE37" s="990">
        <f t="shared" si="204"/>
        <v>0</v>
      </c>
      <c r="SIF37" s="990">
        <f t="shared" si="204"/>
        <v>0</v>
      </c>
      <c r="SIG37" s="990">
        <f t="shared" si="204"/>
        <v>0</v>
      </c>
      <c r="SIH37" s="990">
        <f t="shared" si="204"/>
        <v>0</v>
      </c>
      <c r="SII37" s="990">
        <f t="shared" si="204"/>
        <v>0</v>
      </c>
      <c r="SIJ37" s="990">
        <f t="shared" si="204"/>
        <v>0</v>
      </c>
      <c r="SIK37" s="990">
        <f t="shared" si="204"/>
        <v>0</v>
      </c>
      <c r="SIL37" s="990">
        <f t="shared" si="204"/>
        <v>0</v>
      </c>
      <c r="SIM37" s="990">
        <f t="shared" si="204"/>
        <v>0</v>
      </c>
      <c r="SIN37" s="990">
        <f t="shared" si="204"/>
        <v>0</v>
      </c>
      <c r="SIO37" s="990">
        <f t="shared" si="204"/>
        <v>0</v>
      </c>
      <c r="SIP37" s="990">
        <f t="shared" si="204"/>
        <v>0</v>
      </c>
      <c r="SIQ37" s="990">
        <f t="shared" si="204"/>
        <v>0</v>
      </c>
      <c r="SIR37" s="990">
        <f t="shared" si="204"/>
        <v>0</v>
      </c>
      <c r="SIS37" s="990">
        <f t="shared" si="204"/>
        <v>0</v>
      </c>
      <c r="SIT37" s="990">
        <f t="shared" si="204"/>
        <v>0</v>
      </c>
      <c r="SIU37" s="990">
        <f t="shared" si="204"/>
        <v>0</v>
      </c>
      <c r="SIV37" s="990">
        <f t="shared" si="204"/>
        <v>0</v>
      </c>
      <c r="SIW37" s="990">
        <f t="shared" si="204"/>
        <v>0</v>
      </c>
      <c r="SIX37" s="990">
        <f t="shared" si="204"/>
        <v>0</v>
      </c>
      <c r="SIY37" s="990">
        <f t="shared" si="204"/>
        <v>0</v>
      </c>
      <c r="SIZ37" s="990">
        <f t="shared" si="204"/>
        <v>0</v>
      </c>
      <c r="SJA37" s="990">
        <f t="shared" si="204"/>
        <v>0</v>
      </c>
      <c r="SJB37" s="990">
        <f t="shared" si="204"/>
        <v>0</v>
      </c>
      <c r="SJC37" s="990">
        <f t="shared" si="204"/>
        <v>0</v>
      </c>
      <c r="SJD37" s="990">
        <f t="shared" si="204"/>
        <v>0</v>
      </c>
      <c r="SJE37" s="990">
        <f t="shared" si="204"/>
        <v>0</v>
      </c>
      <c r="SJF37" s="990">
        <f t="shared" si="204"/>
        <v>0</v>
      </c>
      <c r="SJG37" s="990">
        <f t="shared" si="204"/>
        <v>0</v>
      </c>
      <c r="SJH37" s="990">
        <f t="shared" si="204"/>
        <v>0</v>
      </c>
      <c r="SJI37" s="990">
        <f t="shared" si="204"/>
        <v>0</v>
      </c>
      <c r="SJJ37" s="990">
        <f t="shared" si="204"/>
        <v>0</v>
      </c>
      <c r="SJK37" s="990">
        <f t="shared" si="204"/>
        <v>0</v>
      </c>
      <c r="SJL37" s="990">
        <f t="shared" si="204"/>
        <v>0</v>
      </c>
      <c r="SJM37" s="990">
        <f t="shared" si="204"/>
        <v>0</v>
      </c>
      <c r="SJN37" s="990">
        <f t="shared" si="204"/>
        <v>0</v>
      </c>
      <c r="SJO37" s="990">
        <f t="shared" si="204"/>
        <v>0</v>
      </c>
      <c r="SJP37" s="990">
        <f t="shared" si="204"/>
        <v>0</v>
      </c>
      <c r="SJQ37" s="990">
        <f t="shared" si="204"/>
        <v>0</v>
      </c>
      <c r="SJR37" s="990">
        <f t="shared" si="204"/>
        <v>0</v>
      </c>
      <c r="SJS37" s="990">
        <f t="shared" ref="SJS37:SMD37" si="205">SUM(SJS16:SJS32)-SJS33</f>
        <v>0</v>
      </c>
      <c r="SJT37" s="990">
        <f t="shared" si="205"/>
        <v>0</v>
      </c>
      <c r="SJU37" s="990">
        <f t="shared" si="205"/>
        <v>0</v>
      </c>
      <c r="SJV37" s="990">
        <f t="shared" si="205"/>
        <v>0</v>
      </c>
      <c r="SJW37" s="990">
        <f t="shared" si="205"/>
        <v>0</v>
      </c>
      <c r="SJX37" s="990">
        <f t="shared" si="205"/>
        <v>0</v>
      </c>
      <c r="SJY37" s="990">
        <f t="shared" si="205"/>
        <v>0</v>
      </c>
      <c r="SJZ37" s="990">
        <f t="shared" si="205"/>
        <v>0</v>
      </c>
      <c r="SKA37" s="990">
        <f t="shared" si="205"/>
        <v>0</v>
      </c>
      <c r="SKB37" s="990">
        <f t="shared" si="205"/>
        <v>0</v>
      </c>
      <c r="SKC37" s="990">
        <f t="shared" si="205"/>
        <v>0</v>
      </c>
      <c r="SKD37" s="990">
        <f t="shared" si="205"/>
        <v>0</v>
      </c>
      <c r="SKE37" s="990">
        <f t="shared" si="205"/>
        <v>0</v>
      </c>
      <c r="SKF37" s="990">
        <f t="shared" si="205"/>
        <v>0</v>
      </c>
      <c r="SKG37" s="990">
        <f t="shared" si="205"/>
        <v>0</v>
      </c>
      <c r="SKH37" s="990">
        <f t="shared" si="205"/>
        <v>0</v>
      </c>
      <c r="SKI37" s="990">
        <f t="shared" si="205"/>
        <v>0</v>
      </c>
      <c r="SKJ37" s="990">
        <f t="shared" si="205"/>
        <v>0</v>
      </c>
      <c r="SKK37" s="990">
        <f t="shared" si="205"/>
        <v>0</v>
      </c>
      <c r="SKL37" s="990">
        <f t="shared" si="205"/>
        <v>0</v>
      </c>
      <c r="SKM37" s="990">
        <f t="shared" si="205"/>
        <v>0</v>
      </c>
      <c r="SKN37" s="990">
        <f t="shared" si="205"/>
        <v>0</v>
      </c>
      <c r="SKO37" s="990">
        <f t="shared" si="205"/>
        <v>0</v>
      </c>
      <c r="SKP37" s="990">
        <f t="shared" si="205"/>
        <v>0</v>
      </c>
      <c r="SKQ37" s="990">
        <f t="shared" si="205"/>
        <v>0</v>
      </c>
      <c r="SKR37" s="990">
        <f t="shared" si="205"/>
        <v>0</v>
      </c>
      <c r="SKS37" s="990">
        <f t="shared" si="205"/>
        <v>0</v>
      </c>
      <c r="SKT37" s="990">
        <f t="shared" si="205"/>
        <v>0</v>
      </c>
      <c r="SKU37" s="990">
        <f t="shared" si="205"/>
        <v>0</v>
      </c>
      <c r="SKV37" s="990">
        <f t="shared" si="205"/>
        <v>0</v>
      </c>
      <c r="SKW37" s="990">
        <f t="shared" si="205"/>
        <v>0</v>
      </c>
      <c r="SKX37" s="990">
        <f t="shared" si="205"/>
        <v>0</v>
      </c>
      <c r="SKY37" s="990">
        <f t="shared" si="205"/>
        <v>0</v>
      </c>
      <c r="SKZ37" s="990">
        <f t="shared" si="205"/>
        <v>0</v>
      </c>
      <c r="SLA37" s="990">
        <f t="shared" si="205"/>
        <v>0</v>
      </c>
      <c r="SLB37" s="990">
        <f t="shared" si="205"/>
        <v>0</v>
      </c>
      <c r="SLC37" s="990">
        <f t="shared" si="205"/>
        <v>0</v>
      </c>
      <c r="SLD37" s="990">
        <f t="shared" si="205"/>
        <v>0</v>
      </c>
      <c r="SLE37" s="990">
        <f t="shared" si="205"/>
        <v>0</v>
      </c>
      <c r="SLF37" s="990">
        <f t="shared" si="205"/>
        <v>0</v>
      </c>
      <c r="SLG37" s="990">
        <f t="shared" si="205"/>
        <v>0</v>
      </c>
      <c r="SLH37" s="990">
        <f t="shared" si="205"/>
        <v>0</v>
      </c>
      <c r="SLI37" s="990">
        <f t="shared" si="205"/>
        <v>0</v>
      </c>
      <c r="SLJ37" s="990">
        <f t="shared" si="205"/>
        <v>0</v>
      </c>
      <c r="SLK37" s="990">
        <f t="shared" si="205"/>
        <v>0</v>
      </c>
      <c r="SLL37" s="990">
        <f t="shared" si="205"/>
        <v>0</v>
      </c>
      <c r="SLM37" s="990">
        <f t="shared" si="205"/>
        <v>0</v>
      </c>
      <c r="SLN37" s="990">
        <f t="shared" si="205"/>
        <v>0</v>
      </c>
      <c r="SLO37" s="990">
        <f t="shared" si="205"/>
        <v>0</v>
      </c>
      <c r="SLP37" s="990">
        <f t="shared" si="205"/>
        <v>0</v>
      </c>
      <c r="SLQ37" s="990">
        <f t="shared" si="205"/>
        <v>0</v>
      </c>
      <c r="SLR37" s="990">
        <f t="shared" si="205"/>
        <v>0</v>
      </c>
      <c r="SLS37" s="990">
        <f t="shared" si="205"/>
        <v>0</v>
      </c>
      <c r="SLT37" s="990">
        <f t="shared" si="205"/>
        <v>0</v>
      </c>
      <c r="SLU37" s="990">
        <f t="shared" si="205"/>
        <v>0</v>
      </c>
      <c r="SLV37" s="990">
        <f t="shared" si="205"/>
        <v>0</v>
      </c>
      <c r="SLW37" s="990">
        <f t="shared" si="205"/>
        <v>0</v>
      </c>
      <c r="SLX37" s="990">
        <f t="shared" si="205"/>
        <v>0</v>
      </c>
      <c r="SLY37" s="990">
        <f t="shared" si="205"/>
        <v>0</v>
      </c>
      <c r="SLZ37" s="990">
        <f t="shared" si="205"/>
        <v>0</v>
      </c>
      <c r="SMA37" s="990">
        <f t="shared" si="205"/>
        <v>0</v>
      </c>
      <c r="SMB37" s="990">
        <f t="shared" si="205"/>
        <v>0</v>
      </c>
      <c r="SMC37" s="990">
        <f t="shared" si="205"/>
        <v>0</v>
      </c>
      <c r="SMD37" s="990">
        <f t="shared" si="205"/>
        <v>0</v>
      </c>
      <c r="SME37" s="990">
        <f t="shared" ref="SME37:SOP37" si="206">SUM(SME16:SME32)-SME33</f>
        <v>0</v>
      </c>
      <c r="SMF37" s="990">
        <f t="shared" si="206"/>
        <v>0</v>
      </c>
      <c r="SMG37" s="990">
        <f t="shared" si="206"/>
        <v>0</v>
      </c>
      <c r="SMH37" s="990">
        <f t="shared" si="206"/>
        <v>0</v>
      </c>
      <c r="SMI37" s="990">
        <f t="shared" si="206"/>
        <v>0</v>
      </c>
      <c r="SMJ37" s="990">
        <f t="shared" si="206"/>
        <v>0</v>
      </c>
      <c r="SMK37" s="990">
        <f t="shared" si="206"/>
        <v>0</v>
      </c>
      <c r="SML37" s="990">
        <f t="shared" si="206"/>
        <v>0</v>
      </c>
      <c r="SMM37" s="990">
        <f t="shared" si="206"/>
        <v>0</v>
      </c>
      <c r="SMN37" s="990">
        <f t="shared" si="206"/>
        <v>0</v>
      </c>
      <c r="SMO37" s="990">
        <f t="shared" si="206"/>
        <v>0</v>
      </c>
      <c r="SMP37" s="990">
        <f t="shared" si="206"/>
        <v>0</v>
      </c>
      <c r="SMQ37" s="990">
        <f t="shared" si="206"/>
        <v>0</v>
      </c>
      <c r="SMR37" s="990">
        <f t="shared" si="206"/>
        <v>0</v>
      </c>
      <c r="SMS37" s="990">
        <f t="shared" si="206"/>
        <v>0</v>
      </c>
      <c r="SMT37" s="990">
        <f t="shared" si="206"/>
        <v>0</v>
      </c>
      <c r="SMU37" s="990">
        <f t="shared" si="206"/>
        <v>0</v>
      </c>
      <c r="SMV37" s="990">
        <f t="shared" si="206"/>
        <v>0</v>
      </c>
      <c r="SMW37" s="990">
        <f t="shared" si="206"/>
        <v>0</v>
      </c>
      <c r="SMX37" s="990">
        <f t="shared" si="206"/>
        <v>0</v>
      </c>
      <c r="SMY37" s="990">
        <f t="shared" si="206"/>
        <v>0</v>
      </c>
      <c r="SMZ37" s="990">
        <f t="shared" si="206"/>
        <v>0</v>
      </c>
      <c r="SNA37" s="990">
        <f t="shared" si="206"/>
        <v>0</v>
      </c>
      <c r="SNB37" s="990">
        <f t="shared" si="206"/>
        <v>0</v>
      </c>
      <c r="SNC37" s="990">
        <f t="shared" si="206"/>
        <v>0</v>
      </c>
      <c r="SND37" s="990">
        <f t="shared" si="206"/>
        <v>0</v>
      </c>
      <c r="SNE37" s="990">
        <f t="shared" si="206"/>
        <v>0</v>
      </c>
      <c r="SNF37" s="990">
        <f t="shared" si="206"/>
        <v>0</v>
      </c>
      <c r="SNG37" s="990">
        <f t="shared" si="206"/>
        <v>0</v>
      </c>
      <c r="SNH37" s="990">
        <f t="shared" si="206"/>
        <v>0</v>
      </c>
      <c r="SNI37" s="990">
        <f t="shared" si="206"/>
        <v>0</v>
      </c>
      <c r="SNJ37" s="990">
        <f t="shared" si="206"/>
        <v>0</v>
      </c>
      <c r="SNK37" s="990">
        <f t="shared" si="206"/>
        <v>0</v>
      </c>
      <c r="SNL37" s="990">
        <f t="shared" si="206"/>
        <v>0</v>
      </c>
      <c r="SNM37" s="990">
        <f t="shared" si="206"/>
        <v>0</v>
      </c>
      <c r="SNN37" s="990">
        <f t="shared" si="206"/>
        <v>0</v>
      </c>
      <c r="SNO37" s="990">
        <f t="shared" si="206"/>
        <v>0</v>
      </c>
      <c r="SNP37" s="990">
        <f t="shared" si="206"/>
        <v>0</v>
      </c>
      <c r="SNQ37" s="990">
        <f t="shared" si="206"/>
        <v>0</v>
      </c>
      <c r="SNR37" s="990">
        <f t="shared" si="206"/>
        <v>0</v>
      </c>
      <c r="SNS37" s="990">
        <f t="shared" si="206"/>
        <v>0</v>
      </c>
      <c r="SNT37" s="990">
        <f t="shared" si="206"/>
        <v>0</v>
      </c>
      <c r="SNU37" s="990">
        <f t="shared" si="206"/>
        <v>0</v>
      </c>
      <c r="SNV37" s="990">
        <f t="shared" si="206"/>
        <v>0</v>
      </c>
      <c r="SNW37" s="990">
        <f t="shared" si="206"/>
        <v>0</v>
      </c>
      <c r="SNX37" s="990">
        <f t="shared" si="206"/>
        <v>0</v>
      </c>
      <c r="SNY37" s="990">
        <f t="shared" si="206"/>
        <v>0</v>
      </c>
      <c r="SNZ37" s="990">
        <f t="shared" si="206"/>
        <v>0</v>
      </c>
      <c r="SOA37" s="990">
        <f t="shared" si="206"/>
        <v>0</v>
      </c>
      <c r="SOB37" s="990">
        <f t="shared" si="206"/>
        <v>0</v>
      </c>
      <c r="SOC37" s="990">
        <f t="shared" si="206"/>
        <v>0</v>
      </c>
      <c r="SOD37" s="990">
        <f t="shared" si="206"/>
        <v>0</v>
      </c>
      <c r="SOE37" s="990">
        <f t="shared" si="206"/>
        <v>0</v>
      </c>
      <c r="SOF37" s="990">
        <f t="shared" si="206"/>
        <v>0</v>
      </c>
      <c r="SOG37" s="990">
        <f t="shared" si="206"/>
        <v>0</v>
      </c>
      <c r="SOH37" s="990">
        <f t="shared" si="206"/>
        <v>0</v>
      </c>
      <c r="SOI37" s="990">
        <f t="shared" si="206"/>
        <v>0</v>
      </c>
      <c r="SOJ37" s="990">
        <f t="shared" si="206"/>
        <v>0</v>
      </c>
      <c r="SOK37" s="990">
        <f t="shared" si="206"/>
        <v>0</v>
      </c>
      <c r="SOL37" s="990">
        <f t="shared" si="206"/>
        <v>0</v>
      </c>
      <c r="SOM37" s="990">
        <f t="shared" si="206"/>
        <v>0</v>
      </c>
      <c r="SON37" s="990">
        <f t="shared" si="206"/>
        <v>0</v>
      </c>
      <c r="SOO37" s="990">
        <f t="shared" si="206"/>
        <v>0</v>
      </c>
      <c r="SOP37" s="990">
        <f t="shared" si="206"/>
        <v>0</v>
      </c>
      <c r="SOQ37" s="990">
        <f t="shared" ref="SOQ37:SRB37" si="207">SUM(SOQ16:SOQ32)-SOQ33</f>
        <v>0</v>
      </c>
      <c r="SOR37" s="990">
        <f t="shared" si="207"/>
        <v>0</v>
      </c>
      <c r="SOS37" s="990">
        <f t="shared" si="207"/>
        <v>0</v>
      </c>
      <c r="SOT37" s="990">
        <f t="shared" si="207"/>
        <v>0</v>
      </c>
      <c r="SOU37" s="990">
        <f t="shared" si="207"/>
        <v>0</v>
      </c>
      <c r="SOV37" s="990">
        <f t="shared" si="207"/>
        <v>0</v>
      </c>
      <c r="SOW37" s="990">
        <f t="shared" si="207"/>
        <v>0</v>
      </c>
      <c r="SOX37" s="990">
        <f t="shared" si="207"/>
        <v>0</v>
      </c>
      <c r="SOY37" s="990">
        <f t="shared" si="207"/>
        <v>0</v>
      </c>
      <c r="SOZ37" s="990">
        <f t="shared" si="207"/>
        <v>0</v>
      </c>
      <c r="SPA37" s="990">
        <f t="shared" si="207"/>
        <v>0</v>
      </c>
      <c r="SPB37" s="990">
        <f t="shared" si="207"/>
        <v>0</v>
      </c>
      <c r="SPC37" s="990">
        <f t="shared" si="207"/>
        <v>0</v>
      </c>
      <c r="SPD37" s="990">
        <f t="shared" si="207"/>
        <v>0</v>
      </c>
      <c r="SPE37" s="990">
        <f t="shared" si="207"/>
        <v>0</v>
      </c>
      <c r="SPF37" s="990">
        <f t="shared" si="207"/>
        <v>0</v>
      </c>
      <c r="SPG37" s="990">
        <f t="shared" si="207"/>
        <v>0</v>
      </c>
      <c r="SPH37" s="990">
        <f t="shared" si="207"/>
        <v>0</v>
      </c>
      <c r="SPI37" s="990">
        <f t="shared" si="207"/>
        <v>0</v>
      </c>
      <c r="SPJ37" s="990">
        <f t="shared" si="207"/>
        <v>0</v>
      </c>
      <c r="SPK37" s="990">
        <f t="shared" si="207"/>
        <v>0</v>
      </c>
      <c r="SPL37" s="990">
        <f t="shared" si="207"/>
        <v>0</v>
      </c>
      <c r="SPM37" s="990">
        <f t="shared" si="207"/>
        <v>0</v>
      </c>
      <c r="SPN37" s="990">
        <f t="shared" si="207"/>
        <v>0</v>
      </c>
      <c r="SPO37" s="990">
        <f t="shared" si="207"/>
        <v>0</v>
      </c>
      <c r="SPP37" s="990">
        <f t="shared" si="207"/>
        <v>0</v>
      </c>
      <c r="SPQ37" s="990">
        <f t="shared" si="207"/>
        <v>0</v>
      </c>
      <c r="SPR37" s="990">
        <f t="shared" si="207"/>
        <v>0</v>
      </c>
      <c r="SPS37" s="990">
        <f t="shared" si="207"/>
        <v>0</v>
      </c>
      <c r="SPT37" s="990">
        <f t="shared" si="207"/>
        <v>0</v>
      </c>
      <c r="SPU37" s="990">
        <f t="shared" si="207"/>
        <v>0</v>
      </c>
      <c r="SPV37" s="990">
        <f t="shared" si="207"/>
        <v>0</v>
      </c>
      <c r="SPW37" s="990">
        <f t="shared" si="207"/>
        <v>0</v>
      </c>
      <c r="SPX37" s="990">
        <f t="shared" si="207"/>
        <v>0</v>
      </c>
      <c r="SPY37" s="990">
        <f t="shared" si="207"/>
        <v>0</v>
      </c>
      <c r="SPZ37" s="990">
        <f t="shared" si="207"/>
        <v>0</v>
      </c>
      <c r="SQA37" s="990">
        <f t="shared" si="207"/>
        <v>0</v>
      </c>
      <c r="SQB37" s="990">
        <f t="shared" si="207"/>
        <v>0</v>
      </c>
      <c r="SQC37" s="990">
        <f t="shared" si="207"/>
        <v>0</v>
      </c>
      <c r="SQD37" s="990">
        <f t="shared" si="207"/>
        <v>0</v>
      </c>
      <c r="SQE37" s="990">
        <f t="shared" si="207"/>
        <v>0</v>
      </c>
      <c r="SQF37" s="990">
        <f t="shared" si="207"/>
        <v>0</v>
      </c>
      <c r="SQG37" s="990">
        <f t="shared" si="207"/>
        <v>0</v>
      </c>
      <c r="SQH37" s="990">
        <f t="shared" si="207"/>
        <v>0</v>
      </c>
      <c r="SQI37" s="990">
        <f t="shared" si="207"/>
        <v>0</v>
      </c>
      <c r="SQJ37" s="990">
        <f t="shared" si="207"/>
        <v>0</v>
      </c>
      <c r="SQK37" s="990">
        <f t="shared" si="207"/>
        <v>0</v>
      </c>
      <c r="SQL37" s="990">
        <f t="shared" si="207"/>
        <v>0</v>
      </c>
      <c r="SQM37" s="990">
        <f t="shared" si="207"/>
        <v>0</v>
      </c>
      <c r="SQN37" s="990">
        <f t="shared" si="207"/>
        <v>0</v>
      </c>
      <c r="SQO37" s="990">
        <f t="shared" si="207"/>
        <v>0</v>
      </c>
      <c r="SQP37" s="990">
        <f t="shared" si="207"/>
        <v>0</v>
      </c>
      <c r="SQQ37" s="990">
        <f t="shared" si="207"/>
        <v>0</v>
      </c>
      <c r="SQR37" s="990">
        <f t="shared" si="207"/>
        <v>0</v>
      </c>
      <c r="SQS37" s="990">
        <f t="shared" si="207"/>
        <v>0</v>
      </c>
      <c r="SQT37" s="990">
        <f t="shared" si="207"/>
        <v>0</v>
      </c>
      <c r="SQU37" s="990">
        <f t="shared" si="207"/>
        <v>0</v>
      </c>
      <c r="SQV37" s="990">
        <f t="shared" si="207"/>
        <v>0</v>
      </c>
      <c r="SQW37" s="990">
        <f t="shared" si="207"/>
        <v>0</v>
      </c>
      <c r="SQX37" s="990">
        <f t="shared" si="207"/>
        <v>0</v>
      </c>
      <c r="SQY37" s="990">
        <f t="shared" si="207"/>
        <v>0</v>
      </c>
      <c r="SQZ37" s="990">
        <f t="shared" si="207"/>
        <v>0</v>
      </c>
      <c r="SRA37" s="990">
        <f t="shared" si="207"/>
        <v>0</v>
      </c>
      <c r="SRB37" s="990">
        <f t="shared" si="207"/>
        <v>0</v>
      </c>
      <c r="SRC37" s="990">
        <f t="shared" ref="SRC37:STN37" si="208">SUM(SRC16:SRC32)-SRC33</f>
        <v>0</v>
      </c>
      <c r="SRD37" s="990">
        <f t="shared" si="208"/>
        <v>0</v>
      </c>
      <c r="SRE37" s="990">
        <f t="shared" si="208"/>
        <v>0</v>
      </c>
      <c r="SRF37" s="990">
        <f t="shared" si="208"/>
        <v>0</v>
      </c>
      <c r="SRG37" s="990">
        <f t="shared" si="208"/>
        <v>0</v>
      </c>
      <c r="SRH37" s="990">
        <f t="shared" si="208"/>
        <v>0</v>
      </c>
      <c r="SRI37" s="990">
        <f t="shared" si="208"/>
        <v>0</v>
      </c>
      <c r="SRJ37" s="990">
        <f t="shared" si="208"/>
        <v>0</v>
      </c>
      <c r="SRK37" s="990">
        <f t="shared" si="208"/>
        <v>0</v>
      </c>
      <c r="SRL37" s="990">
        <f t="shared" si="208"/>
        <v>0</v>
      </c>
      <c r="SRM37" s="990">
        <f t="shared" si="208"/>
        <v>0</v>
      </c>
      <c r="SRN37" s="990">
        <f t="shared" si="208"/>
        <v>0</v>
      </c>
      <c r="SRO37" s="990">
        <f t="shared" si="208"/>
        <v>0</v>
      </c>
      <c r="SRP37" s="990">
        <f t="shared" si="208"/>
        <v>0</v>
      </c>
      <c r="SRQ37" s="990">
        <f t="shared" si="208"/>
        <v>0</v>
      </c>
      <c r="SRR37" s="990">
        <f t="shared" si="208"/>
        <v>0</v>
      </c>
      <c r="SRS37" s="990">
        <f t="shared" si="208"/>
        <v>0</v>
      </c>
      <c r="SRT37" s="990">
        <f t="shared" si="208"/>
        <v>0</v>
      </c>
      <c r="SRU37" s="990">
        <f t="shared" si="208"/>
        <v>0</v>
      </c>
      <c r="SRV37" s="990">
        <f t="shared" si="208"/>
        <v>0</v>
      </c>
      <c r="SRW37" s="990">
        <f t="shared" si="208"/>
        <v>0</v>
      </c>
      <c r="SRX37" s="990">
        <f t="shared" si="208"/>
        <v>0</v>
      </c>
      <c r="SRY37" s="990">
        <f t="shared" si="208"/>
        <v>0</v>
      </c>
      <c r="SRZ37" s="990">
        <f t="shared" si="208"/>
        <v>0</v>
      </c>
      <c r="SSA37" s="990">
        <f t="shared" si="208"/>
        <v>0</v>
      </c>
      <c r="SSB37" s="990">
        <f t="shared" si="208"/>
        <v>0</v>
      </c>
      <c r="SSC37" s="990">
        <f t="shared" si="208"/>
        <v>0</v>
      </c>
      <c r="SSD37" s="990">
        <f t="shared" si="208"/>
        <v>0</v>
      </c>
      <c r="SSE37" s="990">
        <f t="shared" si="208"/>
        <v>0</v>
      </c>
      <c r="SSF37" s="990">
        <f t="shared" si="208"/>
        <v>0</v>
      </c>
      <c r="SSG37" s="990">
        <f t="shared" si="208"/>
        <v>0</v>
      </c>
      <c r="SSH37" s="990">
        <f t="shared" si="208"/>
        <v>0</v>
      </c>
      <c r="SSI37" s="990">
        <f t="shared" si="208"/>
        <v>0</v>
      </c>
      <c r="SSJ37" s="990">
        <f t="shared" si="208"/>
        <v>0</v>
      </c>
      <c r="SSK37" s="990">
        <f t="shared" si="208"/>
        <v>0</v>
      </c>
      <c r="SSL37" s="990">
        <f t="shared" si="208"/>
        <v>0</v>
      </c>
      <c r="SSM37" s="990">
        <f t="shared" si="208"/>
        <v>0</v>
      </c>
      <c r="SSN37" s="990">
        <f t="shared" si="208"/>
        <v>0</v>
      </c>
      <c r="SSO37" s="990">
        <f t="shared" si="208"/>
        <v>0</v>
      </c>
      <c r="SSP37" s="990">
        <f t="shared" si="208"/>
        <v>0</v>
      </c>
      <c r="SSQ37" s="990">
        <f t="shared" si="208"/>
        <v>0</v>
      </c>
      <c r="SSR37" s="990">
        <f t="shared" si="208"/>
        <v>0</v>
      </c>
      <c r="SSS37" s="990">
        <f t="shared" si="208"/>
        <v>0</v>
      </c>
      <c r="SST37" s="990">
        <f t="shared" si="208"/>
        <v>0</v>
      </c>
      <c r="SSU37" s="990">
        <f t="shared" si="208"/>
        <v>0</v>
      </c>
      <c r="SSV37" s="990">
        <f t="shared" si="208"/>
        <v>0</v>
      </c>
      <c r="SSW37" s="990">
        <f t="shared" si="208"/>
        <v>0</v>
      </c>
      <c r="SSX37" s="990">
        <f t="shared" si="208"/>
        <v>0</v>
      </c>
      <c r="SSY37" s="990">
        <f t="shared" si="208"/>
        <v>0</v>
      </c>
      <c r="SSZ37" s="990">
        <f t="shared" si="208"/>
        <v>0</v>
      </c>
      <c r="STA37" s="990">
        <f t="shared" si="208"/>
        <v>0</v>
      </c>
      <c r="STB37" s="990">
        <f t="shared" si="208"/>
        <v>0</v>
      </c>
      <c r="STC37" s="990">
        <f t="shared" si="208"/>
        <v>0</v>
      </c>
      <c r="STD37" s="990">
        <f t="shared" si="208"/>
        <v>0</v>
      </c>
      <c r="STE37" s="990">
        <f t="shared" si="208"/>
        <v>0</v>
      </c>
      <c r="STF37" s="990">
        <f t="shared" si="208"/>
        <v>0</v>
      </c>
      <c r="STG37" s="990">
        <f t="shared" si="208"/>
        <v>0</v>
      </c>
      <c r="STH37" s="990">
        <f t="shared" si="208"/>
        <v>0</v>
      </c>
      <c r="STI37" s="990">
        <f t="shared" si="208"/>
        <v>0</v>
      </c>
      <c r="STJ37" s="990">
        <f t="shared" si="208"/>
        <v>0</v>
      </c>
      <c r="STK37" s="990">
        <f t="shared" si="208"/>
        <v>0</v>
      </c>
      <c r="STL37" s="990">
        <f t="shared" si="208"/>
        <v>0</v>
      </c>
      <c r="STM37" s="990">
        <f t="shared" si="208"/>
        <v>0</v>
      </c>
      <c r="STN37" s="990">
        <f t="shared" si="208"/>
        <v>0</v>
      </c>
      <c r="STO37" s="990">
        <f t="shared" ref="STO37:SVZ37" si="209">SUM(STO16:STO32)-STO33</f>
        <v>0</v>
      </c>
      <c r="STP37" s="990">
        <f t="shared" si="209"/>
        <v>0</v>
      </c>
      <c r="STQ37" s="990">
        <f t="shared" si="209"/>
        <v>0</v>
      </c>
      <c r="STR37" s="990">
        <f t="shared" si="209"/>
        <v>0</v>
      </c>
      <c r="STS37" s="990">
        <f t="shared" si="209"/>
        <v>0</v>
      </c>
      <c r="STT37" s="990">
        <f t="shared" si="209"/>
        <v>0</v>
      </c>
      <c r="STU37" s="990">
        <f t="shared" si="209"/>
        <v>0</v>
      </c>
      <c r="STV37" s="990">
        <f t="shared" si="209"/>
        <v>0</v>
      </c>
      <c r="STW37" s="990">
        <f t="shared" si="209"/>
        <v>0</v>
      </c>
      <c r="STX37" s="990">
        <f t="shared" si="209"/>
        <v>0</v>
      </c>
      <c r="STY37" s="990">
        <f t="shared" si="209"/>
        <v>0</v>
      </c>
      <c r="STZ37" s="990">
        <f t="shared" si="209"/>
        <v>0</v>
      </c>
      <c r="SUA37" s="990">
        <f t="shared" si="209"/>
        <v>0</v>
      </c>
      <c r="SUB37" s="990">
        <f t="shared" si="209"/>
        <v>0</v>
      </c>
      <c r="SUC37" s="990">
        <f t="shared" si="209"/>
        <v>0</v>
      </c>
      <c r="SUD37" s="990">
        <f t="shared" si="209"/>
        <v>0</v>
      </c>
      <c r="SUE37" s="990">
        <f t="shared" si="209"/>
        <v>0</v>
      </c>
      <c r="SUF37" s="990">
        <f t="shared" si="209"/>
        <v>0</v>
      </c>
      <c r="SUG37" s="990">
        <f t="shared" si="209"/>
        <v>0</v>
      </c>
      <c r="SUH37" s="990">
        <f t="shared" si="209"/>
        <v>0</v>
      </c>
      <c r="SUI37" s="990">
        <f t="shared" si="209"/>
        <v>0</v>
      </c>
      <c r="SUJ37" s="990">
        <f t="shared" si="209"/>
        <v>0</v>
      </c>
      <c r="SUK37" s="990">
        <f t="shared" si="209"/>
        <v>0</v>
      </c>
      <c r="SUL37" s="990">
        <f t="shared" si="209"/>
        <v>0</v>
      </c>
      <c r="SUM37" s="990">
        <f t="shared" si="209"/>
        <v>0</v>
      </c>
      <c r="SUN37" s="990">
        <f t="shared" si="209"/>
        <v>0</v>
      </c>
      <c r="SUO37" s="990">
        <f t="shared" si="209"/>
        <v>0</v>
      </c>
      <c r="SUP37" s="990">
        <f t="shared" si="209"/>
        <v>0</v>
      </c>
      <c r="SUQ37" s="990">
        <f t="shared" si="209"/>
        <v>0</v>
      </c>
      <c r="SUR37" s="990">
        <f t="shared" si="209"/>
        <v>0</v>
      </c>
      <c r="SUS37" s="990">
        <f t="shared" si="209"/>
        <v>0</v>
      </c>
      <c r="SUT37" s="990">
        <f t="shared" si="209"/>
        <v>0</v>
      </c>
      <c r="SUU37" s="990">
        <f t="shared" si="209"/>
        <v>0</v>
      </c>
      <c r="SUV37" s="990">
        <f t="shared" si="209"/>
        <v>0</v>
      </c>
      <c r="SUW37" s="990">
        <f t="shared" si="209"/>
        <v>0</v>
      </c>
      <c r="SUX37" s="990">
        <f t="shared" si="209"/>
        <v>0</v>
      </c>
      <c r="SUY37" s="990">
        <f t="shared" si="209"/>
        <v>0</v>
      </c>
      <c r="SUZ37" s="990">
        <f t="shared" si="209"/>
        <v>0</v>
      </c>
      <c r="SVA37" s="990">
        <f t="shared" si="209"/>
        <v>0</v>
      </c>
      <c r="SVB37" s="990">
        <f t="shared" si="209"/>
        <v>0</v>
      </c>
      <c r="SVC37" s="990">
        <f t="shared" si="209"/>
        <v>0</v>
      </c>
      <c r="SVD37" s="990">
        <f t="shared" si="209"/>
        <v>0</v>
      </c>
      <c r="SVE37" s="990">
        <f t="shared" si="209"/>
        <v>0</v>
      </c>
      <c r="SVF37" s="990">
        <f t="shared" si="209"/>
        <v>0</v>
      </c>
      <c r="SVG37" s="990">
        <f t="shared" si="209"/>
        <v>0</v>
      </c>
      <c r="SVH37" s="990">
        <f t="shared" si="209"/>
        <v>0</v>
      </c>
      <c r="SVI37" s="990">
        <f t="shared" si="209"/>
        <v>0</v>
      </c>
      <c r="SVJ37" s="990">
        <f t="shared" si="209"/>
        <v>0</v>
      </c>
      <c r="SVK37" s="990">
        <f t="shared" si="209"/>
        <v>0</v>
      </c>
      <c r="SVL37" s="990">
        <f t="shared" si="209"/>
        <v>0</v>
      </c>
      <c r="SVM37" s="990">
        <f t="shared" si="209"/>
        <v>0</v>
      </c>
      <c r="SVN37" s="990">
        <f t="shared" si="209"/>
        <v>0</v>
      </c>
      <c r="SVO37" s="990">
        <f t="shared" si="209"/>
        <v>0</v>
      </c>
      <c r="SVP37" s="990">
        <f t="shared" si="209"/>
        <v>0</v>
      </c>
      <c r="SVQ37" s="990">
        <f t="shared" si="209"/>
        <v>0</v>
      </c>
      <c r="SVR37" s="990">
        <f t="shared" si="209"/>
        <v>0</v>
      </c>
      <c r="SVS37" s="990">
        <f t="shared" si="209"/>
        <v>0</v>
      </c>
      <c r="SVT37" s="990">
        <f t="shared" si="209"/>
        <v>0</v>
      </c>
      <c r="SVU37" s="990">
        <f t="shared" si="209"/>
        <v>0</v>
      </c>
      <c r="SVV37" s="990">
        <f t="shared" si="209"/>
        <v>0</v>
      </c>
      <c r="SVW37" s="990">
        <f t="shared" si="209"/>
        <v>0</v>
      </c>
      <c r="SVX37" s="990">
        <f t="shared" si="209"/>
        <v>0</v>
      </c>
      <c r="SVY37" s="990">
        <f t="shared" si="209"/>
        <v>0</v>
      </c>
      <c r="SVZ37" s="990">
        <f t="shared" si="209"/>
        <v>0</v>
      </c>
      <c r="SWA37" s="990">
        <f t="shared" ref="SWA37:SYL37" si="210">SUM(SWA16:SWA32)-SWA33</f>
        <v>0</v>
      </c>
      <c r="SWB37" s="990">
        <f t="shared" si="210"/>
        <v>0</v>
      </c>
      <c r="SWC37" s="990">
        <f t="shared" si="210"/>
        <v>0</v>
      </c>
      <c r="SWD37" s="990">
        <f t="shared" si="210"/>
        <v>0</v>
      </c>
      <c r="SWE37" s="990">
        <f t="shared" si="210"/>
        <v>0</v>
      </c>
      <c r="SWF37" s="990">
        <f t="shared" si="210"/>
        <v>0</v>
      </c>
      <c r="SWG37" s="990">
        <f t="shared" si="210"/>
        <v>0</v>
      </c>
      <c r="SWH37" s="990">
        <f t="shared" si="210"/>
        <v>0</v>
      </c>
      <c r="SWI37" s="990">
        <f t="shared" si="210"/>
        <v>0</v>
      </c>
      <c r="SWJ37" s="990">
        <f t="shared" si="210"/>
        <v>0</v>
      </c>
      <c r="SWK37" s="990">
        <f t="shared" si="210"/>
        <v>0</v>
      </c>
      <c r="SWL37" s="990">
        <f t="shared" si="210"/>
        <v>0</v>
      </c>
      <c r="SWM37" s="990">
        <f t="shared" si="210"/>
        <v>0</v>
      </c>
      <c r="SWN37" s="990">
        <f t="shared" si="210"/>
        <v>0</v>
      </c>
      <c r="SWO37" s="990">
        <f t="shared" si="210"/>
        <v>0</v>
      </c>
      <c r="SWP37" s="990">
        <f t="shared" si="210"/>
        <v>0</v>
      </c>
      <c r="SWQ37" s="990">
        <f t="shared" si="210"/>
        <v>0</v>
      </c>
      <c r="SWR37" s="990">
        <f t="shared" si="210"/>
        <v>0</v>
      </c>
      <c r="SWS37" s="990">
        <f t="shared" si="210"/>
        <v>0</v>
      </c>
      <c r="SWT37" s="990">
        <f t="shared" si="210"/>
        <v>0</v>
      </c>
      <c r="SWU37" s="990">
        <f t="shared" si="210"/>
        <v>0</v>
      </c>
      <c r="SWV37" s="990">
        <f t="shared" si="210"/>
        <v>0</v>
      </c>
      <c r="SWW37" s="990">
        <f t="shared" si="210"/>
        <v>0</v>
      </c>
      <c r="SWX37" s="990">
        <f t="shared" si="210"/>
        <v>0</v>
      </c>
      <c r="SWY37" s="990">
        <f t="shared" si="210"/>
        <v>0</v>
      </c>
      <c r="SWZ37" s="990">
        <f t="shared" si="210"/>
        <v>0</v>
      </c>
      <c r="SXA37" s="990">
        <f t="shared" si="210"/>
        <v>0</v>
      </c>
      <c r="SXB37" s="990">
        <f t="shared" si="210"/>
        <v>0</v>
      </c>
      <c r="SXC37" s="990">
        <f t="shared" si="210"/>
        <v>0</v>
      </c>
      <c r="SXD37" s="990">
        <f t="shared" si="210"/>
        <v>0</v>
      </c>
      <c r="SXE37" s="990">
        <f t="shared" si="210"/>
        <v>0</v>
      </c>
      <c r="SXF37" s="990">
        <f t="shared" si="210"/>
        <v>0</v>
      </c>
      <c r="SXG37" s="990">
        <f t="shared" si="210"/>
        <v>0</v>
      </c>
      <c r="SXH37" s="990">
        <f t="shared" si="210"/>
        <v>0</v>
      </c>
      <c r="SXI37" s="990">
        <f t="shared" si="210"/>
        <v>0</v>
      </c>
      <c r="SXJ37" s="990">
        <f t="shared" si="210"/>
        <v>0</v>
      </c>
      <c r="SXK37" s="990">
        <f t="shared" si="210"/>
        <v>0</v>
      </c>
      <c r="SXL37" s="990">
        <f t="shared" si="210"/>
        <v>0</v>
      </c>
      <c r="SXM37" s="990">
        <f t="shared" si="210"/>
        <v>0</v>
      </c>
      <c r="SXN37" s="990">
        <f t="shared" si="210"/>
        <v>0</v>
      </c>
      <c r="SXO37" s="990">
        <f t="shared" si="210"/>
        <v>0</v>
      </c>
      <c r="SXP37" s="990">
        <f t="shared" si="210"/>
        <v>0</v>
      </c>
      <c r="SXQ37" s="990">
        <f t="shared" si="210"/>
        <v>0</v>
      </c>
      <c r="SXR37" s="990">
        <f t="shared" si="210"/>
        <v>0</v>
      </c>
      <c r="SXS37" s="990">
        <f t="shared" si="210"/>
        <v>0</v>
      </c>
      <c r="SXT37" s="990">
        <f t="shared" si="210"/>
        <v>0</v>
      </c>
      <c r="SXU37" s="990">
        <f t="shared" si="210"/>
        <v>0</v>
      </c>
      <c r="SXV37" s="990">
        <f t="shared" si="210"/>
        <v>0</v>
      </c>
      <c r="SXW37" s="990">
        <f t="shared" si="210"/>
        <v>0</v>
      </c>
      <c r="SXX37" s="990">
        <f t="shared" si="210"/>
        <v>0</v>
      </c>
      <c r="SXY37" s="990">
        <f t="shared" si="210"/>
        <v>0</v>
      </c>
      <c r="SXZ37" s="990">
        <f t="shared" si="210"/>
        <v>0</v>
      </c>
      <c r="SYA37" s="990">
        <f t="shared" si="210"/>
        <v>0</v>
      </c>
      <c r="SYB37" s="990">
        <f t="shared" si="210"/>
        <v>0</v>
      </c>
      <c r="SYC37" s="990">
        <f t="shared" si="210"/>
        <v>0</v>
      </c>
      <c r="SYD37" s="990">
        <f t="shared" si="210"/>
        <v>0</v>
      </c>
      <c r="SYE37" s="990">
        <f t="shared" si="210"/>
        <v>0</v>
      </c>
      <c r="SYF37" s="990">
        <f t="shared" si="210"/>
        <v>0</v>
      </c>
      <c r="SYG37" s="990">
        <f t="shared" si="210"/>
        <v>0</v>
      </c>
      <c r="SYH37" s="990">
        <f t="shared" si="210"/>
        <v>0</v>
      </c>
      <c r="SYI37" s="990">
        <f t="shared" si="210"/>
        <v>0</v>
      </c>
      <c r="SYJ37" s="990">
        <f t="shared" si="210"/>
        <v>0</v>
      </c>
      <c r="SYK37" s="990">
        <f t="shared" si="210"/>
        <v>0</v>
      </c>
      <c r="SYL37" s="990">
        <f t="shared" si="210"/>
        <v>0</v>
      </c>
      <c r="SYM37" s="990">
        <f t="shared" ref="SYM37:TAX37" si="211">SUM(SYM16:SYM32)-SYM33</f>
        <v>0</v>
      </c>
      <c r="SYN37" s="990">
        <f t="shared" si="211"/>
        <v>0</v>
      </c>
      <c r="SYO37" s="990">
        <f t="shared" si="211"/>
        <v>0</v>
      </c>
      <c r="SYP37" s="990">
        <f t="shared" si="211"/>
        <v>0</v>
      </c>
      <c r="SYQ37" s="990">
        <f t="shared" si="211"/>
        <v>0</v>
      </c>
      <c r="SYR37" s="990">
        <f t="shared" si="211"/>
        <v>0</v>
      </c>
      <c r="SYS37" s="990">
        <f t="shared" si="211"/>
        <v>0</v>
      </c>
      <c r="SYT37" s="990">
        <f t="shared" si="211"/>
        <v>0</v>
      </c>
      <c r="SYU37" s="990">
        <f t="shared" si="211"/>
        <v>0</v>
      </c>
      <c r="SYV37" s="990">
        <f t="shared" si="211"/>
        <v>0</v>
      </c>
      <c r="SYW37" s="990">
        <f t="shared" si="211"/>
        <v>0</v>
      </c>
      <c r="SYX37" s="990">
        <f t="shared" si="211"/>
        <v>0</v>
      </c>
      <c r="SYY37" s="990">
        <f t="shared" si="211"/>
        <v>0</v>
      </c>
      <c r="SYZ37" s="990">
        <f t="shared" si="211"/>
        <v>0</v>
      </c>
      <c r="SZA37" s="990">
        <f t="shared" si="211"/>
        <v>0</v>
      </c>
      <c r="SZB37" s="990">
        <f t="shared" si="211"/>
        <v>0</v>
      </c>
      <c r="SZC37" s="990">
        <f t="shared" si="211"/>
        <v>0</v>
      </c>
      <c r="SZD37" s="990">
        <f t="shared" si="211"/>
        <v>0</v>
      </c>
      <c r="SZE37" s="990">
        <f t="shared" si="211"/>
        <v>0</v>
      </c>
      <c r="SZF37" s="990">
        <f t="shared" si="211"/>
        <v>0</v>
      </c>
      <c r="SZG37" s="990">
        <f t="shared" si="211"/>
        <v>0</v>
      </c>
      <c r="SZH37" s="990">
        <f t="shared" si="211"/>
        <v>0</v>
      </c>
      <c r="SZI37" s="990">
        <f t="shared" si="211"/>
        <v>0</v>
      </c>
      <c r="SZJ37" s="990">
        <f t="shared" si="211"/>
        <v>0</v>
      </c>
      <c r="SZK37" s="990">
        <f t="shared" si="211"/>
        <v>0</v>
      </c>
      <c r="SZL37" s="990">
        <f t="shared" si="211"/>
        <v>0</v>
      </c>
      <c r="SZM37" s="990">
        <f t="shared" si="211"/>
        <v>0</v>
      </c>
      <c r="SZN37" s="990">
        <f t="shared" si="211"/>
        <v>0</v>
      </c>
      <c r="SZO37" s="990">
        <f t="shared" si="211"/>
        <v>0</v>
      </c>
      <c r="SZP37" s="990">
        <f t="shared" si="211"/>
        <v>0</v>
      </c>
      <c r="SZQ37" s="990">
        <f t="shared" si="211"/>
        <v>0</v>
      </c>
      <c r="SZR37" s="990">
        <f t="shared" si="211"/>
        <v>0</v>
      </c>
      <c r="SZS37" s="990">
        <f t="shared" si="211"/>
        <v>0</v>
      </c>
      <c r="SZT37" s="990">
        <f t="shared" si="211"/>
        <v>0</v>
      </c>
      <c r="SZU37" s="990">
        <f t="shared" si="211"/>
        <v>0</v>
      </c>
      <c r="SZV37" s="990">
        <f t="shared" si="211"/>
        <v>0</v>
      </c>
      <c r="SZW37" s="990">
        <f t="shared" si="211"/>
        <v>0</v>
      </c>
      <c r="SZX37" s="990">
        <f t="shared" si="211"/>
        <v>0</v>
      </c>
      <c r="SZY37" s="990">
        <f t="shared" si="211"/>
        <v>0</v>
      </c>
      <c r="SZZ37" s="990">
        <f t="shared" si="211"/>
        <v>0</v>
      </c>
      <c r="TAA37" s="990">
        <f t="shared" si="211"/>
        <v>0</v>
      </c>
      <c r="TAB37" s="990">
        <f t="shared" si="211"/>
        <v>0</v>
      </c>
      <c r="TAC37" s="990">
        <f t="shared" si="211"/>
        <v>0</v>
      </c>
      <c r="TAD37" s="990">
        <f t="shared" si="211"/>
        <v>0</v>
      </c>
      <c r="TAE37" s="990">
        <f t="shared" si="211"/>
        <v>0</v>
      </c>
      <c r="TAF37" s="990">
        <f t="shared" si="211"/>
        <v>0</v>
      </c>
      <c r="TAG37" s="990">
        <f t="shared" si="211"/>
        <v>0</v>
      </c>
      <c r="TAH37" s="990">
        <f t="shared" si="211"/>
        <v>0</v>
      </c>
      <c r="TAI37" s="990">
        <f t="shared" si="211"/>
        <v>0</v>
      </c>
      <c r="TAJ37" s="990">
        <f t="shared" si="211"/>
        <v>0</v>
      </c>
      <c r="TAK37" s="990">
        <f t="shared" si="211"/>
        <v>0</v>
      </c>
      <c r="TAL37" s="990">
        <f t="shared" si="211"/>
        <v>0</v>
      </c>
      <c r="TAM37" s="990">
        <f t="shared" si="211"/>
        <v>0</v>
      </c>
      <c r="TAN37" s="990">
        <f t="shared" si="211"/>
        <v>0</v>
      </c>
      <c r="TAO37" s="990">
        <f t="shared" si="211"/>
        <v>0</v>
      </c>
      <c r="TAP37" s="990">
        <f t="shared" si="211"/>
        <v>0</v>
      </c>
      <c r="TAQ37" s="990">
        <f t="shared" si="211"/>
        <v>0</v>
      </c>
      <c r="TAR37" s="990">
        <f t="shared" si="211"/>
        <v>0</v>
      </c>
      <c r="TAS37" s="990">
        <f t="shared" si="211"/>
        <v>0</v>
      </c>
      <c r="TAT37" s="990">
        <f t="shared" si="211"/>
        <v>0</v>
      </c>
      <c r="TAU37" s="990">
        <f t="shared" si="211"/>
        <v>0</v>
      </c>
      <c r="TAV37" s="990">
        <f t="shared" si="211"/>
        <v>0</v>
      </c>
      <c r="TAW37" s="990">
        <f t="shared" si="211"/>
        <v>0</v>
      </c>
      <c r="TAX37" s="990">
        <f t="shared" si="211"/>
        <v>0</v>
      </c>
      <c r="TAY37" s="990">
        <f t="shared" ref="TAY37:TDJ37" si="212">SUM(TAY16:TAY32)-TAY33</f>
        <v>0</v>
      </c>
      <c r="TAZ37" s="990">
        <f t="shared" si="212"/>
        <v>0</v>
      </c>
      <c r="TBA37" s="990">
        <f t="shared" si="212"/>
        <v>0</v>
      </c>
      <c r="TBB37" s="990">
        <f t="shared" si="212"/>
        <v>0</v>
      </c>
      <c r="TBC37" s="990">
        <f t="shared" si="212"/>
        <v>0</v>
      </c>
      <c r="TBD37" s="990">
        <f t="shared" si="212"/>
        <v>0</v>
      </c>
      <c r="TBE37" s="990">
        <f t="shared" si="212"/>
        <v>0</v>
      </c>
      <c r="TBF37" s="990">
        <f t="shared" si="212"/>
        <v>0</v>
      </c>
      <c r="TBG37" s="990">
        <f t="shared" si="212"/>
        <v>0</v>
      </c>
      <c r="TBH37" s="990">
        <f t="shared" si="212"/>
        <v>0</v>
      </c>
      <c r="TBI37" s="990">
        <f t="shared" si="212"/>
        <v>0</v>
      </c>
      <c r="TBJ37" s="990">
        <f t="shared" si="212"/>
        <v>0</v>
      </c>
      <c r="TBK37" s="990">
        <f t="shared" si="212"/>
        <v>0</v>
      </c>
      <c r="TBL37" s="990">
        <f t="shared" si="212"/>
        <v>0</v>
      </c>
      <c r="TBM37" s="990">
        <f t="shared" si="212"/>
        <v>0</v>
      </c>
      <c r="TBN37" s="990">
        <f t="shared" si="212"/>
        <v>0</v>
      </c>
      <c r="TBO37" s="990">
        <f t="shared" si="212"/>
        <v>0</v>
      </c>
      <c r="TBP37" s="990">
        <f t="shared" si="212"/>
        <v>0</v>
      </c>
      <c r="TBQ37" s="990">
        <f t="shared" si="212"/>
        <v>0</v>
      </c>
      <c r="TBR37" s="990">
        <f t="shared" si="212"/>
        <v>0</v>
      </c>
      <c r="TBS37" s="990">
        <f t="shared" si="212"/>
        <v>0</v>
      </c>
      <c r="TBT37" s="990">
        <f t="shared" si="212"/>
        <v>0</v>
      </c>
      <c r="TBU37" s="990">
        <f t="shared" si="212"/>
        <v>0</v>
      </c>
      <c r="TBV37" s="990">
        <f t="shared" si="212"/>
        <v>0</v>
      </c>
      <c r="TBW37" s="990">
        <f t="shared" si="212"/>
        <v>0</v>
      </c>
      <c r="TBX37" s="990">
        <f t="shared" si="212"/>
        <v>0</v>
      </c>
      <c r="TBY37" s="990">
        <f t="shared" si="212"/>
        <v>0</v>
      </c>
      <c r="TBZ37" s="990">
        <f t="shared" si="212"/>
        <v>0</v>
      </c>
      <c r="TCA37" s="990">
        <f t="shared" si="212"/>
        <v>0</v>
      </c>
      <c r="TCB37" s="990">
        <f t="shared" si="212"/>
        <v>0</v>
      </c>
      <c r="TCC37" s="990">
        <f t="shared" si="212"/>
        <v>0</v>
      </c>
      <c r="TCD37" s="990">
        <f t="shared" si="212"/>
        <v>0</v>
      </c>
      <c r="TCE37" s="990">
        <f t="shared" si="212"/>
        <v>0</v>
      </c>
      <c r="TCF37" s="990">
        <f t="shared" si="212"/>
        <v>0</v>
      </c>
      <c r="TCG37" s="990">
        <f t="shared" si="212"/>
        <v>0</v>
      </c>
      <c r="TCH37" s="990">
        <f t="shared" si="212"/>
        <v>0</v>
      </c>
      <c r="TCI37" s="990">
        <f t="shared" si="212"/>
        <v>0</v>
      </c>
      <c r="TCJ37" s="990">
        <f t="shared" si="212"/>
        <v>0</v>
      </c>
      <c r="TCK37" s="990">
        <f t="shared" si="212"/>
        <v>0</v>
      </c>
      <c r="TCL37" s="990">
        <f t="shared" si="212"/>
        <v>0</v>
      </c>
      <c r="TCM37" s="990">
        <f t="shared" si="212"/>
        <v>0</v>
      </c>
      <c r="TCN37" s="990">
        <f t="shared" si="212"/>
        <v>0</v>
      </c>
      <c r="TCO37" s="990">
        <f t="shared" si="212"/>
        <v>0</v>
      </c>
      <c r="TCP37" s="990">
        <f t="shared" si="212"/>
        <v>0</v>
      </c>
      <c r="TCQ37" s="990">
        <f t="shared" si="212"/>
        <v>0</v>
      </c>
      <c r="TCR37" s="990">
        <f t="shared" si="212"/>
        <v>0</v>
      </c>
      <c r="TCS37" s="990">
        <f t="shared" si="212"/>
        <v>0</v>
      </c>
      <c r="TCT37" s="990">
        <f t="shared" si="212"/>
        <v>0</v>
      </c>
      <c r="TCU37" s="990">
        <f t="shared" si="212"/>
        <v>0</v>
      </c>
      <c r="TCV37" s="990">
        <f t="shared" si="212"/>
        <v>0</v>
      </c>
      <c r="TCW37" s="990">
        <f t="shared" si="212"/>
        <v>0</v>
      </c>
      <c r="TCX37" s="990">
        <f t="shared" si="212"/>
        <v>0</v>
      </c>
      <c r="TCY37" s="990">
        <f t="shared" si="212"/>
        <v>0</v>
      </c>
      <c r="TCZ37" s="990">
        <f t="shared" si="212"/>
        <v>0</v>
      </c>
      <c r="TDA37" s="990">
        <f t="shared" si="212"/>
        <v>0</v>
      </c>
      <c r="TDB37" s="990">
        <f t="shared" si="212"/>
        <v>0</v>
      </c>
      <c r="TDC37" s="990">
        <f t="shared" si="212"/>
        <v>0</v>
      </c>
      <c r="TDD37" s="990">
        <f t="shared" si="212"/>
        <v>0</v>
      </c>
      <c r="TDE37" s="990">
        <f t="shared" si="212"/>
        <v>0</v>
      </c>
      <c r="TDF37" s="990">
        <f t="shared" si="212"/>
        <v>0</v>
      </c>
      <c r="TDG37" s="990">
        <f t="shared" si="212"/>
        <v>0</v>
      </c>
      <c r="TDH37" s="990">
        <f t="shared" si="212"/>
        <v>0</v>
      </c>
      <c r="TDI37" s="990">
        <f t="shared" si="212"/>
        <v>0</v>
      </c>
      <c r="TDJ37" s="990">
        <f t="shared" si="212"/>
        <v>0</v>
      </c>
      <c r="TDK37" s="990">
        <f t="shared" ref="TDK37:TFV37" si="213">SUM(TDK16:TDK32)-TDK33</f>
        <v>0</v>
      </c>
      <c r="TDL37" s="990">
        <f t="shared" si="213"/>
        <v>0</v>
      </c>
      <c r="TDM37" s="990">
        <f t="shared" si="213"/>
        <v>0</v>
      </c>
      <c r="TDN37" s="990">
        <f t="shared" si="213"/>
        <v>0</v>
      </c>
      <c r="TDO37" s="990">
        <f t="shared" si="213"/>
        <v>0</v>
      </c>
      <c r="TDP37" s="990">
        <f t="shared" si="213"/>
        <v>0</v>
      </c>
      <c r="TDQ37" s="990">
        <f t="shared" si="213"/>
        <v>0</v>
      </c>
      <c r="TDR37" s="990">
        <f t="shared" si="213"/>
        <v>0</v>
      </c>
      <c r="TDS37" s="990">
        <f t="shared" si="213"/>
        <v>0</v>
      </c>
      <c r="TDT37" s="990">
        <f t="shared" si="213"/>
        <v>0</v>
      </c>
      <c r="TDU37" s="990">
        <f t="shared" si="213"/>
        <v>0</v>
      </c>
      <c r="TDV37" s="990">
        <f t="shared" si="213"/>
        <v>0</v>
      </c>
      <c r="TDW37" s="990">
        <f t="shared" si="213"/>
        <v>0</v>
      </c>
      <c r="TDX37" s="990">
        <f t="shared" si="213"/>
        <v>0</v>
      </c>
      <c r="TDY37" s="990">
        <f t="shared" si="213"/>
        <v>0</v>
      </c>
      <c r="TDZ37" s="990">
        <f t="shared" si="213"/>
        <v>0</v>
      </c>
      <c r="TEA37" s="990">
        <f t="shared" si="213"/>
        <v>0</v>
      </c>
      <c r="TEB37" s="990">
        <f t="shared" si="213"/>
        <v>0</v>
      </c>
      <c r="TEC37" s="990">
        <f t="shared" si="213"/>
        <v>0</v>
      </c>
      <c r="TED37" s="990">
        <f t="shared" si="213"/>
        <v>0</v>
      </c>
      <c r="TEE37" s="990">
        <f t="shared" si="213"/>
        <v>0</v>
      </c>
      <c r="TEF37" s="990">
        <f t="shared" si="213"/>
        <v>0</v>
      </c>
      <c r="TEG37" s="990">
        <f t="shared" si="213"/>
        <v>0</v>
      </c>
      <c r="TEH37" s="990">
        <f t="shared" si="213"/>
        <v>0</v>
      </c>
      <c r="TEI37" s="990">
        <f t="shared" si="213"/>
        <v>0</v>
      </c>
      <c r="TEJ37" s="990">
        <f t="shared" si="213"/>
        <v>0</v>
      </c>
      <c r="TEK37" s="990">
        <f t="shared" si="213"/>
        <v>0</v>
      </c>
      <c r="TEL37" s="990">
        <f t="shared" si="213"/>
        <v>0</v>
      </c>
      <c r="TEM37" s="990">
        <f t="shared" si="213"/>
        <v>0</v>
      </c>
      <c r="TEN37" s="990">
        <f t="shared" si="213"/>
        <v>0</v>
      </c>
      <c r="TEO37" s="990">
        <f t="shared" si="213"/>
        <v>0</v>
      </c>
      <c r="TEP37" s="990">
        <f t="shared" si="213"/>
        <v>0</v>
      </c>
      <c r="TEQ37" s="990">
        <f t="shared" si="213"/>
        <v>0</v>
      </c>
      <c r="TER37" s="990">
        <f t="shared" si="213"/>
        <v>0</v>
      </c>
      <c r="TES37" s="990">
        <f t="shared" si="213"/>
        <v>0</v>
      </c>
      <c r="TET37" s="990">
        <f t="shared" si="213"/>
        <v>0</v>
      </c>
      <c r="TEU37" s="990">
        <f t="shared" si="213"/>
        <v>0</v>
      </c>
      <c r="TEV37" s="990">
        <f t="shared" si="213"/>
        <v>0</v>
      </c>
      <c r="TEW37" s="990">
        <f t="shared" si="213"/>
        <v>0</v>
      </c>
      <c r="TEX37" s="990">
        <f t="shared" si="213"/>
        <v>0</v>
      </c>
      <c r="TEY37" s="990">
        <f t="shared" si="213"/>
        <v>0</v>
      </c>
      <c r="TEZ37" s="990">
        <f t="shared" si="213"/>
        <v>0</v>
      </c>
      <c r="TFA37" s="990">
        <f t="shared" si="213"/>
        <v>0</v>
      </c>
      <c r="TFB37" s="990">
        <f t="shared" si="213"/>
        <v>0</v>
      </c>
      <c r="TFC37" s="990">
        <f t="shared" si="213"/>
        <v>0</v>
      </c>
      <c r="TFD37" s="990">
        <f t="shared" si="213"/>
        <v>0</v>
      </c>
      <c r="TFE37" s="990">
        <f t="shared" si="213"/>
        <v>0</v>
      </c>
      <c r="TFF37" s="990">
        <f t="shared" si="213"/>
        <v>0</v>
      </c>
      <c r="TFG37" s="990">
        <f t="shared" si="213"/>
        <v>0</v>
      </c>
      <c r="TFH37" s="990">
        <f t="shared" si="213"/>
        <v>0</v>
      </c>
      <c r="TFI37" s="990">
        <f t="shared" si="213"/>
        <v>0</v>
      </c>
      <c r="TFJ37" s="990">
        <f t="shared" si="213"/>
        <v>0</v>
      </c>
      <c r="TFK37" s="990">
        <f t="shared" si="213"/>
        <v>0</v>
      </c>
      <c r="TFL37" s="990">
        <f t="shared" si="213"/>
        <v>0</v>
      </c>
      <c r="TFM37" s="990">
        <f t="shared" si="213"/>
        <v>0</v>
      </c>
      <c r="TFN37" s="990">
        <f t="shared" si="213"/>
        <v>0</v>
      </c>
      <c r="TFO37" s="990">
        <f t="shared" si="213"/>
        <v>0</v>
      </c>
      <c r="TFP37" s="990">
        <f t="shared" si="213"/>
        <v>0</v>
      </c>
      <c r="TFQ37" s="990">
        <f t="shared" si="213"/>
        <v>0</v>
      </c>
      <c r="TFR37" s="990">
        <f t="shared" si="213"/>
        <v>0</v>
      </c>
      <c r="TFS37" s="990">
        <f t="shared" si="213"/>
        <v>0</v>
      </c>
      <c r="TFT37" s="990">
        <f t="shared" si="213"/>
        <v>0</v>
      </c>
      <c r="TFU37" s="990">
        <f t="shared" si="213"/>
        <v>0</v>
      </c>
      <c r="TFV37" s="990">
        <f t="shared" si="213"/>
        <v>0</v>
      </c>
      <c r="TFW37" s="990">
        <f t="shared" ref="TFW37:TIH37" si="214">SUM(TFW16:TFW32)-TFW33</f>
        <v>0</v>
      </c>
      <c r="TFX37" s="990">
        <f t="shared" si="214"/>
        <v>0</v>
      </c>
      <c r="TFY37" s="990">
        <f t="shared" si="214"/>
        <v>0</v>
      </c>
      <c r="TFZ37" s="990">
        <f t="shared" si="214"/>
        <v>0</v>
      </c>
      <c r="TGA37" s="990">
        <f t="shared" si="214"/>
        <v>0</v>
      </c>
      <c r="TGB37" s="990">
        <f t="shared" si="214"/>
        <v>0</v>
      </c>
      <c r="TGC37" s="990">
        <f t="shared" si="214"/>
        <v>0</v>
      </c>
      <c r="TGD37" s="990">
        <f t="shared" si="214"/>
        <v>0</v>
      </c>
      <c r="TGE37" s="990">
        <f t="shared" si="214"/>
        <v>0</v>
      </c>
      <c r="TGF37" s="990">
        <f t="shared" si="214"/>
        <v>0</v>
      </c>
      <c r="TGG37" s="990">
        <f t="shared" si="214"/>
        <v>0</v>
      </c>
      <c r="TGH37" s="990">
        <f t="shared" si="214"/>
        <v>0</v>
      </c>
      <c r="TGI37" s="990">
        <f t="shared" si="214"/>
        <v>0</v>
      </c>
      <c r="TGJ37" s="990">
        <f t="shared" si="214"/>
        <v>0</v>
      </c>
      <c r="TGK37" s="990">
        <f t="shared" si="214"/>
        <v>0</v>
      </c>
      <c r="TGL37" s="990">
        <f t="shared" si="214"/>
        <v>0</v>
      </c>
      <c r="TGM37" s="990">
        <f t="shared" si="214"/>
        <v>0</v>
      </c>
      <c r="TGN37" s="990">
        <f t="shared" si="214"/>
        <v>0</v>
      </c>
      <c r="TGO37" s="990">
        <f t="shared" si="214"/>
        <v>0</v>
      </c>
      <c r="TGP37" s="990">
        <f t="shared" si="214"/>
        <v>0</v>
      </c>
      <c r="TGQ37" s="990">
        <f t="shared" si="214"/>
        <v>0</v>
      </c>
      <c r="TGR37" s="990">
        <f t="shared" si="214"/>
        <v>0</v>
      </c>
      <c r="TGS37" s="990">
        <f t="shared" si="214"/>
        <v>0</v>
      </c>
      <c r="TGT37" s="990">
        <f t="shared" si="214"/>
        <v>0</v>
      </c>
      <c r="TGU37" s="990">
        <f t="shared" si="214"/>
        <v>0</v>
      </c>
      <c r="TGV37" s="990">
        <f t="shared" si="214"/>
        <v>0</v>
      </c>
      <c r="TGW37" s="990">
        <f t="shared" si="214"/>
        <v>0</v>
      </c>
      <c r="TGX37" s="990">
        <f t="shared" si="214"/>
        <v>0</v>
      </c>
      <c r="TGY37" s="990">
        <f t="shared" si="214"/>
        <v>0</v>
      </c>
      <c r="TGZ37" s="990">
        <f t="shared" si="214"/>
        <v>0</v>
      </c>
      <c r="THA37" s="990">
        <f t="shared" si="214"/>
        <v>0</v>
      </c>
      <c r="THB37" s="990">
        <f t="shared" si="214"/>
        <v>0</v>
      </c>
      <c r="THC37" s="990">
        <f t="shared" si="214"/>
        <v>0</v>
      </c>
      <c r="THD37" s="990">
        <f t="shared" si="214"/>
        <v>0</v>
      </c>
      <c r="THE37" s="990">
        <f t="shared" si="214"/>
        <v>0</v>
      </c>
      <c r="THF37" s="990">
        <f t="shared" si="214"/>
        <v>0</v>
      </c>
      <c r="THG37" s="990">
        <f t="shared" si="214"/>
        <v>0</v>
      </c>
      <c r="THH37" s="990">
        <f t="shared" si="214"/>
        <v>0</v>
      </c>
      <c r="THI37" s="990">
        <f t="shared" si="214"/>
        <v>0</v>
      </c>
      <c r="THJ37" s="990">
        <f t="shared" si="214"/>
        <v>0</v>
      </c>
      <c r="THK37" s="990">
        <f t="shared" si="214"/>
        <v>0</v>
      </c>
      <c r="THL37" s="990">
        <f t="shared" si="214"/>
        <v>0</v>
      </c>
      <c r="THM37" s="990">
        <f t="shared" si="214"/>
        <v>0</v>
      </c>
      <c r="THN37" s="990">
        <f t="shared" si="214"/>
        <v>0</v>
      </c>
      <c r="THO37" s="990">
        <f t="shared" si="214"/>
        <v>0</v>
      </c>
      <c r="THP37" s="990">
        <f t="shared" si="214"/>
        <v>0</v>
      </c>
      <c r="THQ37" s="990">
        <f t="shared" si="214"/>
        <v>0</v>
      </c>
      <c r="THR37" s="990">
        <f t="shared" si="214"/>
        <v>0</v>
      </c>
      <c r="THS37" s="990">
        <f t="shared" si="214"/>
        <v>0</v>
      </c>
      <c r="THT37" s="990">
        <f t="shared" si="214"/>
        <v>0</v>
      </c>
      <c r="THU37" s="990">
        <f t="shared" si="214"/>
        <v>0</v>
      </c>
      <c r="THV37" s="990">
        <f t="shared" si="214"/>
        <v>0</v>
      </c>
      <c r="THW37" s="990">
        <f t="shared" si="214"/>
        <v>0</v>
      </c>
      <c r="THX37" s="990">
        <f t="shared" si="214"/>
        <v>0</v>
      </c>
      <c r="THY37" s="990">
        <f t="shared" si="214"/>
        <v>0</v>
      </c>
      <c r="THZ37" s="990">
        <f t="shared" si="214"/>
        <v>0</v>
      </c>
      <c r="TIA37" s="990">
        <f t="shared" si="214"/>
        <v>0</v>
      </c>
      <c r="TIB37" s="990">
        <f t="shared" si="214"/>
        <v>0</v>
      </c>
      <c r="TIC37" s="990">
        <f t="shared" si="214"/>
        <v>0</v>
      </c>
      <c r="TID37" s="990">
        <f t="shared" si="214"/>
        <v>0</v>
      </c>
      <c r="TIE37" s="990">
        <f t="shared" si="214"/>
        <v>0</v>
      </c>
      <c r="TIF37" s="990">
        <f t="shared" si="214"/>
        <v>0</v>
      </c>
      <c r="TIG37" s="990">
        <f t="shared" si="214"/>
        <v>0</v>
      </c>
      <c r="TIH37" s="990">
        <f t="shared" si="214"/>
        <v>0</v>
      </c>
      <c r="TII37" s="990">
        <f t="shared" ref="TII37:TKT37" si="215">SUM(TII16:TII32)-TII33</f>
        <v>0</v>
      </c>
      <c r="TIJ37" s="990">
        <f t="shared" si="215"/>
        <v>0</v>
      </c>
      <c r="TIK37" s="990">
        <f t="shared" si="215"/>
        <v>0</v>
      </c>
      <c r="TIL37" s="990">
        <f t="shared" si="215"/>
        <v>0</v>
      </c>
      <c r="TIM37" s="990">
        <f t="shared" si="215"/>
        <v>0</v>
      </c>
      <c r="TIN37" s="990">
        <f t="shared" si="215"/>
        <v>0</v>
      </c>
      <c r="TIO37" s="990">
        <f t="shared" si="215"/>
        <v>0</v>
      </c>
      <c r="TIP37" s="990">
        <f t="shared" si="215"/>
        <v>0</v>
      </c>
      <c r="TIQ37" s="990">
        <f t="shared" si="215"/>
        <v>0</v>
      </c>
      <c r="TIR37" s="990">
        <f t="shared" si="215"/>
        <v>0</v>
      </c>
      <c r="TIS37" s="990">
        <f t="shared" si="215"/>
        <v>0</v>
      </c>
      <c r="TIT37" s="990">
        <f t="shared" si="215"/>
        <v>0</v>
      </c>
      <c r="TIU37" s="990">
        <f t="shared" si="215"/>
        <v>0</v>
      </c>
      <c r="TIV37" s="990">
        <f t="shared" si="215"/>
        <v>0</v>
      </c>
      <c r="TIW37" s="990">
        <f t="shared" si="215"/>
        <v>0</v>
      </c>
      <c r="TIX37" s="990">
        <f t="shared" si="215"/>
        <v>0</v>
      </c>
      <c r="TIY37" s="990">
        <f t="shared" si="215"/>
        <v>0</v>
      </c>
      <c r="TIZ37" s="990">
        <f t="shared" si="215"/>
        <v>0</v>
      </c>
      <c r="TJA37" s="990">
        <f t="shared" si="215"/>
        <v>0</v>
      </c>
      <c r="TJB37" s="990">
        <f t="shared" si="215"/>
        <v>0</v>
      </c>
      <c r="TJC37" s="990">
        <f t="shared" si="215"/>
        <v>0</v>
      </c>
      <c r="TJD37" s="990">
        <f t="shared" si="215"/>
        <v>0</v>
      </c>
      <c r="TJE37" s="990">
        <f t="shared" si="215"/>
        <v>0</v>
      </c>
      <c r="TJF37" s="990">
        <f t="shared" si="215"/>
        <v>0</v>
      </c>
      <c r="TJG37" s="990">
        <f t="shared" si="215"/>
        <v>0</v>
      </c>
      <c r="TJH37" s="990">
        <f t="shared" si="215"/>
        <v>0</v>
      </c>
      <c r="TJI37" s="990">
        <f t="shared" si="215"/>
        <v>0</v>
      </c>
      <c r="TJJ37" s="990">
        <f t="shared" si="215"/>
        <v>0</v>
      </c>
      <c r="TJK37" s="990">
        <f t="shared" si="215"/>
        <v>0</v>
      </c>
      <c r="TJL37" s="990">
        <f t="shared" si="215"/>
        <v>0</v>
      </c>
      <c r="TJM37" s="990">
        <f t="shared" si="215"/>
        <v>0</v>
      </c>
      <c r="TJN37" s="990">
        <f t="shared" si="215"/>
        <v>0</v>
      </c>
      <c r="TJO37" s="990">
        <f t="shared" si="215"/>
        <v>0</v>
      </c>
      <c r="TJP37" s="990">
        <f t="shared" si="215"/>
        <v>0</v>
      </c>
      <c r="TJQ37" s="990">
        <f t="shared" si="215"/>
        <v>0</v>
      </c>
      <c r="TJR37" s="990">
        <f t="shared" si="215"/>
        <v>0</v>
      </c>
      <c r="TJS37" s="990">
        <f t="shared" si="215"/>
        <v>0</v>
      </c>
      <c r="TJT37" s="990">
        <f t="shared" si="215"/>
        <v>0</v>
      </c>
      <c r="TJU37" s="990">
        <f t="shared" si="215"/>
        <v>0</v>
      </c>
      <c r="TJV37" s="990">
        <f t="shared" si="215"/>
        <v>0</v>
      </c>
      <c r="TJW37" s="990">
        <f t="shared" si="215"/>
        <v>0</v>
      </c>
      <c r="TJX37" s="990">
        <f t="shared" si="215"/>
        <v>0</v>
      </c>
      <c r="TJY37" s="990">
        <f t="shared" si="215"/>
        <v>0</v>
      </c>
      <c r="TJZ37" s="990">
        <f t="shared" si="215"/>
        <v>0</v>
      </c>
      <c r="TKA37" s="990">
        <f t="shared" si="215"/>
        <v>0</v>
      </c>
      <c r="TKB37" s="990">
        <f t="shared" si="215"/>
        <v>0</v>
      </c>
      <c r="TKC37" s="990">
        <f t="shared" si="215"/>
        <v>0</v>
      </c>
      <c r="TKD37" s="990">
        <f t="shared" si="215"/>
        <v>0</v>
      </c>
      <c r="TKE37" s="990">
        <f t="shared" si="215"/>
        <v>0</v>
      </c>
      <c r="TKF37" s="990">
        <f t="shared" si="215"/>
        <v>0</v>
      </c>
      <c r="TKG37" s="990">
        <f t="shared" si="215"/>
        <v>0</v>
      </c>
      <c r="TKH37" s="990">
        <f t="shared" si="215"/>
        <v>0</v>
      </c>
      <c r="TKI37" s="990">
        <f t="shared" si="215"/>
        <v>0</v>
      </c>
      <c r="TKJ37" s="990">
        <f t="shared" si="215"/>
        <v>0</v>
      </c>
      <c r="TKK37" s="990">
        <f t="shared" si="215"/>
        <v>0</v>
      </c>
      <c r="TKL37" s="990">
        <f t="shared" si="215"/>
        <v>0</v>
      </c>
      <c r="TKM37" s="990">
        <f t="shared" si="215"/>
        <v>0</v>
      </c>
      <c r="TKN37" s="990">
        <f t="shared" si="215"/>
        <v>0</v>
      </c>
      <c r="TKO37" s="990">
        <f t="shared" si="215"/>
        <v>0</v>
      </c>
      <c r="TKP37" s="990">
        <f t="shared" si="215"/>
        <v>0</v>
      </c>
      <c r="TKQ37" s="990">
        <f t="shared" si="215"/>
        <v>0</v>
      </c>
      <c r="TKR37" s="990">
        <f t="shared" si="215"/>
        <v>0</v>
      </c>
      <c r="TKS37" s="990">
        <f t="shared" si="215"/>
        <v>0</v>
      </c>
      <c r="TKT37" s="990">
        <f t="shared" si="215"/>
        <v>0</v>
      </c>
      <c r="TKU37" s="990">
        <f t="shared" ref="TKU37:TNF37" si="216">SUM(TKU16:TKU32)-TKU33</f>
        <v>0</v>
      </c>
      <c r="TKV37" s="990">
        <f t="shared" si="216"/>
        <v>0</v>
      </c>
      <c r="TKW37" s="990">
        <f t="shared" si="216"/>
        <v>0</v>
      </c>
      <c r="TKX37" s="990">
        <f t="shared" si="216"/>
        <v>0</v>
      </c>
      <c r="TKY37" s="990">
        <f t="shared" si="216"/>
        <v>0</v>
      </c>
      <c r="TKZ37" s="990">
        <f t="shared" si="216"/>
        <v>0</v>
      </c>
      <c r="TLA37" s="990">
        <f t="shared" si="216"/>
        <v>0</v>
      </c>
      <c r="TLB37" s="990">
        <f t="shared" si="216"/>
        <v>0</v>
      </c>
      <c r="TLC37" s="990">
        <f t="shared" si="216"/>
        <v>0</v>
      </c>
      <c r="TLD37" s="990">
        <f t="shared" si="216"/>
        <v>0</v>
      </c>
      <c r="TLE37" s="990">
        <f t="shared" si="216"/>
        <v>0</v>
      </c>
      <c r="TLF37" s="990">
        <f t="shared" si="216"/>
        <v>0</v>
      </c>
      <c r="TLG37" s="990">
        <f t="shared" si="216"/>
        <v>0</v>
      </c>
      <c r="TLH37" s="990">
        <f t="shared" si="216"/>
        <v>0</v>
      </c>
      <c r="TLI37" s="990">
        <f t="shared" si="216"/>
        <v>0</v>
      </c>
      <c r="TLJ37" s="990">
        <f t="shared" si="216"/>
        <v>0</v>
      </c>
      <c r="TLK37" s="990">
        <f t="shared" si="216"/>
        <v>0</v>
      </c>
      <c r="TLL37" s="990">
        <f t="shared" si="216"/>
        <v>0</v>
      </c>
      <c r="TLM37" s="990">
        <f t="shared" si="216"/>
        <v>0</v>
      </c>
      <c r="TLN37" s="990">
        <f t="shared" si="216"/>
        <v>0</v>
      </c>
      <c r="TLO37" s="990">
        <f t="shared" si="216"/>
        <v>0</v>
      </c>
      <c r="TLP37" s="990">
        <f t="shared" si="216"/>
        <v>0</v>
      </c>
      <c r="TLQ37" s="990">
        <f t="shared" si="216"/>
        <v>0</v>
      </c>
      <c r="TLR37" s="990">
        <f t="shared" si="216"/>
        <v>0</v>
      </c>
      <c r="TLS37" s="990">
        <f t="shared" si="216"/>
        <v>0</v>
      </c>
      <c r="TLT37" s="990">
        <f t="shared" si="216"/>
        <v>0</v>
      </c>
      <c r="TLU37" s="990">
        <f t="shared" si="216"/>
        <v>0</v>
      </c>
      <c r="TLV37" s="990">
        <f t="shared" si="216"/>
        <v>0</v>
      </c>
      <c r="TLW37" s="990">
        <f t="shared" si="216"/>
        <v>0</v>
      </c>
      <c r="TLX37" s="990">
        <f t="shared" si="216"/>
        <v>0</v>
      </c>
      <c r="TLY37" s="990">
        <f t="shared" si="216"/>
        <v>0</v>
      </c>
      <c r="TLZ37" s="990">
        <f t="shared" si="216"/>
        <v>0</v>
      </c>
      <c r="TMA37" s="990">
        <f t="shared" si="216"/>
        <v>0</v>
      </c>
      <c r="TMB37" s="990">
        <f t="shared" si="216"/>
        <v>0</v>
      </c>
      <c r="TMC37" s="990">
        <f t="shared" si="216"/>
        <v>0</v>
      </c>
      <c r="TMD37" s="990">
        <f t="shared" si="216"/>
        <v>0</v>
      </c>
      <c r="TME37" s="990">
        <f t="shared" si="216"/>
        <v>0</v>
      </c>
      <c r="TMF37" s="990">
        <f t="shared" si="216"/>
        <v>0</v>
      </c>
      <c r="TMG37" s="990">
        <f t="shared" si="216"/>
        <v>0</v>
      </c>
      <c r="TMH37" s="990">
        <f t="shared" si="216"/>
        <v>0</v>
      </c>
      <c r="TMI37" s="990">
        <f t="shared" si="216"/>
        <v>0</v>
      </c>
      <c r="TMJ37" s="990">
        <f t="shared" si="216"/>
        <v>0</v>
      </c>
      <c r="TMK37" s="990">
        <f t="shared" si="216"/>
        <v>0</v>
      </c>
      <c r="TML37" s="990">
        <f t="shared" si="216"/>
        <v>0</v>
      </c>
      <c r="TMM37" s="990">
        <f t="shared" si="216"/>
        <v>0</v>
      </c>
      <c r="TMN37" s="990">
        <f t="shared" si="216"/>
        <v>0</v>
      </c>
      <c r="TMO37" s="990">
        <f t="shared" si="216"/>
        <v>0</v>
      </c>
      <c r="TMP37" s="990">
        <f t="shared" si="216"/>
        <v>0</v>
      </c>
      <c r="TMQ37" s="990">
        <f t="shared" si="216"/>
        <v>0</v>
      </c>
      <c r="TMR37" s="990">
        <f t="shared" si="216"/>
        <v>0</v>
      </c>
      <c r="TMS37" s="990">
        <f t="shared" si="216"/>
        <v>0</v>
      </c>
      <c r="TMT37" s="990">
        <f t="shared" si="216"/>
        <v>0</v>
      </c>
      <c r="TMU37" s="990">
        <f t="shared" si="216"/>
        <v>0</v>
      </c>
      <c r="TMV37" s="990">
        <f t="shared" si="216"/>
        <v>0</v>
      </c>
      <c r="TMW37" s="990">
        <f t="shared" si="216"/>
        <v>0</v>
      </c>
      <c r="TMX37" s="990">
        <f t="shared" si="216"/>
        <v>0</v>
      </c>
      <c r="TMY37" s="990">
        <f t="shared" si="216"/>
        <v>0</v>
      </c>
      <c r="TMZ37" s="990">
        <f t="shared" si="216"/>
        <v>0</v>
      </c>
      <c r="TNA37" s="990">
        <f t="shared" si="216"/>
        <v>0</v>
      </c>
      <c r="TNB37" s="990">
        <f t="shared" si="216"/>
        <v>0</v>
      </c>
      <c r="TNC37" s="990">
        <f t="shared" si="216"/>
        <v>0</v>
      </c>
      <c r="TND37" s="990">
        <f t="shared" si="216"/>
        <v>0</v>
      </c>
      <c r="TNE37" s="990">
        <f t="shared" si="216"/>
        <v>0</v>
      </c>
      <c r="TNF37" s="990">
        <f t="shared" si="216"/>
        <v>0</v>
      </c>
      <c r="TNG37" s="990">
        <f t="shared" ref="TNG37:TPR37" si="217">SUM(TNG16:TNG32)-TNG33</f>
        <v>0</v>
      </c>
      <c r="TNH37" s="990">
        <f t="shared" si="217"/>
        <v>0</v>
      </c>
      <c r="TNI37" s="990">
        <f t="shared" si="217"/>
        <v>0</v>
      </c>
      <c r="TNJ37" s="990">
        <f t="shared" si="217"/>
        <v>0</v>
      </c>
      <c r="TNK37" s="990">
        <f t="shared" si="217"/>
        <v>0</v>
      </c>
      <c r="TNL37" s="990">
        <f t="shared" si="217"/>
        <v>0</v>
      </c>
      <c r="TNM37" s="990">
        <f t="shared" si="217"/>
        <v>0</v>
      </c>
      <c r="TNN37" s="990">
        <f t="shared" si="217"/>
        <v>0</v>
      </c>
      <c r="TNO37" s="990">
        <f t="shared" si="217"/>
        <v>0</v>
      </c>
      <c r="TNP37" s="990">
        <f t="shared" si="217"/>
        <v>0</v>
      </c>
      <c r="TNQ37" s="990">
        <f t="shared" si="217"/>
        <v>0</v>
      </c>
      <c r="TNR37" s="990">
        <f t="shared" si="217"/>
        <v>0</v>
      </c>
      <c r="TNS37" s="990">
        <f t="shared" si="217"/>
        <v>0</v>
      </c>
      <c r="TNT37" s="990">
        <f t="shared" si="217"/>
        <v>0</v>
      </c>
      <c r="TNU37" s="990">
        <f t="shared" si="217"/>
        <v>0</v>
      </c>
      <c r="TNV37" s="990">
        <f t="shared" si="217"/>
        <v>0</v>
      </c>
      <c r="TNW37" s="990">
        <f t="shared" si="217"/>
        <v>0</v>
      </c>
      <c r="TNX37" s="990">
        <f t="shared" si="217"/>
        <v>0</v>
      </c>
      <c r="TNY37" s="990">
        <f t="shared" si="217"/>
        <v>0</v>
      </c>
      <c r="TNZ37" s="990">
        <f t="shared" si="217"/>
        <v>0</v>
      </c>
      <c r="TOA37" s="990">
        <f t="shared" si="217"/>
        <v>0</v>
      </c>
      <c r="TOB37" s="990">
        <f t="shared" si="217"/>
        <v>0</v>
      </c>
      <c r="TOC37" s="990">
        <f t="shared" si="217"/>
        <v>0</v>
      </c>
      <c r="TOD37" s="990">
        <f t="shared" si="217"/>
        <v>0</v>
      </c>
      <c r="TOE37" s="990">
        <f t="shared" si="217"/>
        <v>0</v>
      </c>
      <c r="TOF37" s="990">
        <f t="shared" si="217"/>
        <v>0</v>
      </c>
      <c r="TOG37" s="990">
        <f t="shared" si="217"/>
        <v>0</v>
      </c>
      <c r="TOH37" s="990">
        <f t="shared" si="217"/>
        <v>0</v>
      </c>
      <c r="TOI37" s="990">
        <f t="shared" si="217"/>
        <v>0</v>
      </c>
      <c r="TOJ37" s="990">
        <f t="shared" si="217"/>
        <v>0</v>
      </c>
      <c r="TOK37" s="990">
        <f t="shared" si="217"/>
        <v>0</v>
      </c>
      <c r="TOL37" s="990">
        <f t="shared" si="217"/>
        <v>0</v>
      </c>
      <c r="TOM37" s="990">
        <f t="shared" si="217"/>
        <v>0</v>
      </c>
      <c r="TON37" s="990">
        <f t="shared" si="217"/>
        <v>0</v>
      </c>
      <c r="TOO37" s="990">
        <f t="shared" si="217"/>
        <v>0</v>
      </c>
      <c r="TOP37" s="990">
        <f t="shared" si="217"/>
        <v>0</v>
      </c>
      <c r="TOQ37" s="990">
        <f t="shared" si="217"/>
        <v>0</v>
      </c>
      <c r="TOR37" s="990">
        <f t="shared" si="217"/>
        <v>0</v>
      </c>
      <c r="TOS37" s="990">
        <f t="shared" si="217"/>
        <v>0</v>
      </c>
      <c r="TOT37" s="990">
        <f t="shared" si="217"/>
        <v>0</v>
      </c>
      <c r="TOU37" s="990">
        <f t="shared" si="217"/>
        <v>0</v>
      </c>
      <c r="TOV37" s="990">
        <f t="shared" si="217"/>
        <v>0</v>
      </c>
      <c r="TOW37" s="990">
        <f t="shared" si="217"/>
        <v>0</v>
      </c>
      <c r="TOX37" s="990">
        <f t="shared" si="217"/>
        <v>0</v>
      </c>
      <c r="TOY37" s="990">
        <f t="shared" si="217"/>
        <v>0</v>
      </c>
      <c r="TOZ37" s="990">
        <f t="shared" si="217"/>
        <v>0</v>
      </c>
      <c r="TPA37" s="990">
        <f t="shared" si="217"/>
        <v>0</v>
      </c>
      <c r="TPB37" s="990">
        <f t="shared" si="217"/>
        <v>0</v>
      </c>
      <c r="TPC37" s="990">
        <f t="shared" si="217"/>
        <v>0</v>
      </c>
      <c r="TPD37" s="990">
        <f t="shared" si="217"/>
        <v>0</v>
      </c>
      <c r="TPE37" s="990">
        <f t="shared" si="217"/>
        <v>0</v>
      </c>
      <c r="TPF37" s="990">
        <f t="shared" si="217"/>
        <v>0</v>
      </c>
      <c r="TPG37" s="990">
        <f t="shared" si="217"/>
        <v>0</v>
      </c>
      <c r="TPH37" s="990">
        <f t="shared" si="217"/>
        <v>0</v>
      </c>
      <c r="TPI37" s="990">
        <f t="shared" si="217"/>
        <v>0</v>
      </c>
      <c r="TPJ37" s="990">
        <f t="shared" si="217"/>
        <v>0</v>
      </c>
      <c r="TPK37" s="990">
        <f t="shared" si="217"/>
        <v>0</v>
      </c>
      <c r="TPL37" s="990">
        <f t="shared" si="217"/>
        <v>0</v>
      </c>
      <c r="TPM37" s="990">
        <f t="shared" si="217"/>
        <v>0</v>
      </c>
      <c r="TPN37" s="990">
        <f t="shared" si="217"/>
        <v>0</v>
      </c>
      <c r="TPO37" s="990">
        <f t="shared" si="217"/>
        <v>0</v>
      </c>
      <c r="TPP37" s="990">
        <f t="shared" si="217"/>
        <v>0</v>
      </c>
      <c r="TPQ37" s="990">
        <f t="shared" si="217"/>
        <v>0</v>
      </c>
      <c r="TPR37" s="990">
        <f t="shared" si="217"/>
        <v>0</v>
      </c>
      <c r="TPS37" s="990">
        <f t="shared" ref="TPS37:TSD37" si="218">SUM(TPS16:TPS32)-TPS33</f>
        <v>0</v>
      </c>
      <c r="TPT37" s="990">
        <f t="shared" si="218"/>
        <v>0</v>
      </c>
      <c r="TPU37" s="990">
        <f t="shared" si="218"/>
        <v>0</v>
      </c>
      <c r="TPV37" s="990">
        <f t="shared" si="218"/>
        <v>0</v>
      </c>
      <c r="TPW37" s="990">
        <f t="shared" si="218"/>
        <v>0</v>
      </c>
      <c r="TPX37" s="990">
        <f t="shared" si="218"/>
        <v>0</v>
      </c>
      <c r="TPY37" s="990">
        <f t="shared" si="218"/>
        <v>0</v>
      </c>
      <c r="TPZ37" s="990">
        <f t="shared" si="218"/>
        <v>0</v>
      </c>
      <c r="TQA37" s="990">
        <f t="shared" si="218"/>
        <v>0</v>
      </c>
      <c r="TQB37" s="990">
        <f t="shared" si="218"/>
        <v>0</v>
      </c>
      <c r="TQC37" s="990">
        <f t="shared" si="218"/>
        <v>0</v>
      </c>
      <c r="TQD37" s="990">
        <f t="shared" si="218"/>
        <v>0</v>
      </c>
      <c r="TQE37" s="990">
        <f t="shared" si="218"/>
        <v>0</v>
      </c>
      <c r="TQF37" s="990">
        <f t="shared" si="218"/>
        <v>0</v>
      </c>
      <c r="TQG37" s="990">
        <f t="shared" si="218"/>
        <v>0</v>
      </c>
      <c r="TQH37" s="990">
        <f t="shared" si="218"/>
        <v>0</v>
      </c>
      <c r="TQI37" s="990">
        <f t="shared" si="218"/>
        <v>0</v>
      </c>
      <c r="TQJ37" s="990">
        <f t="shared" si="218"/>
        <v>0</v>
      </c>
      <c r="TQK37" s="990">
        <f t="shared" si="218"/>
        <v>0</v>
      </c>
      <c r="TQL37" s="990">
        <f t="shared" si="218"/>
        <v>0</v>
      </c>
      <c r="TQM37" s="990">
        <f t="shared" si="218"/>
        <v>0</v>
      </c>
      <c r="TQN37" s="990">
        <f t="shared" si="218"/>
        <v>0</v>
      </c>
      <c r="TQO37" s="990">
        <f t="shared" si="218"/>
        <v>0</v>
      </c>
      <c r="TQP37" s="990">
        <f t="shared" si="218"/>
        <v>0</v>
      </c>
      <c r="TQQ37" s="990">
        <f t="shared" si="218"/>
        <v>0</v>
      </c>
      <c r="TQR37" s="990">
        <f t="shared" si="218"/>
        <v>0</v>
      </c>
      <c r="TQS37" s="990">
        <f t="shared" si="218"/>
        <v>0</v>
      </c>
      <c r="TQT37" s="990">
        <f t="shared" si="218"/>
        <v>0</v>
      </c>
      <c r="TQU37" s="990">
        <f t="shared" si="218"/>
        <v>0</v>
      </c>
      <c r="TQV37" s="990">
        <f t="shared" si="218"/>
        <v>0</v>
      </c>
      <c r="TQW37" s="990">
        <f t="shared" si="218"/>
        <v>0</v>
      </c>
      <c r="TQX37" s="990">
        <f t="shared" si="218"/>
        <v>0</v>
      </c>
      <c r="TQY37" s="990">
        <f t="shared" si="218"/>
        <v>0</v>
      </c>
      <c r="TQZ37" s="990">
        <f t="shared" si="218"/>
        <v>0</v>
      </c>
      <c r="TRA37" s="990">
        <f t="shared" si="218"/>
        <v>0</v>
      </c>
      <c r="TRB37" s="990">
        <f t="shared" si="218"/>
        <v>0</v>
      </c>
      <c r="TRC37" s="990">
        <f t="shared" si="218"/>
        <v>0</v>
      </c>
      <c r="TRD37" s="990">
        <f t="shared" si="218"/>
        <v>0</v>
      </c>
      <c r="TRE37" s="990">
        <f t="shared" si="218"/>
        <v>0</v>
      </c>
      <c r="TRF37" s="990">
        <f t="shared" si="218"/>
        <v>0</v>
      </c>
      <c r="TRG37" s="990">
        <f t="shared" si="218"/>
        <v>0</v>
      </c>
      <c r="TRH37" s="990">
        <f t="shared" si="218"/>
        <v>0</v>
      </c>
      <c r="TRI37" s="990">
        <f t="shared" si="218"/>
        <v>0</v>
      </c>
      <c r="TRJ37" s="990">
        <f t="shared" si="218"/>
        <v>0</v>
      </c>
      <c r="TRK37" s="990">
        <f t="shared" si="218"/>
        <v>0</v>
      </c>
      <c r="TRL37" s="990">
        <f t="shared" si="218"/>
        <v>0</v>
      </c>
      <c r="TRM37" s="990">
        <f t="shared" si="218"/>
        <v>0</v>
      </c>
      <c r="TRN37" s="990">
        <f t="shared" si="218"/>
        <v>0</v>
      </c>
      <c r="TRO37" s="990">
        <f t="shared" si="218"/>
        <v>0</v>
      </c>
      <c r="TRP37" s="990">
        <f t="shared" si="218"/>
        <v>0</v>
      </c>
      <c r="TRQ37" s="990">
        <f t="shared" si="218"/>
        <v>0</v>
      </c>
      <c r="TRR37" s="990">
        <f t="shared" si="218"/>
        <v>0</v>
      </c>
      <c r="TRS37" s="990">
        <f t="shared" si="218"/>
        <v>0</v>
      </c>
      <c r="TRT37" s="990">
        <f t="shared" si="218"/>
        <v>0</v>
      </c>
      <c r="TRU37" s="990">
        <f t="shared" si="218"/>
        <v>0</v>
      </c>
      <c r="TRV37" s="990">
        <f t="shared" si="218"/>
        <v>0</v>
      </c>
      <c r="TRW37" s="990">
        <f t="shared" si="218"/>
        <v>0</v>
      </c>
      <c r="TRX37" s="990">
        <f t="shared" si="218"/>
        <v>0</v>
      </c>
      <c r="TRY37" s="990">
        <f t="shared" si="218"/>
        <v>0</v>
      </c>
      <c r="TRZ37" s="990">
        <f t="shared" si="218"/>
        <v>0</v>
      </c>
      <c r="TSA37" s="990">
        <f t="shared" si="218"/>
        <v>0</v>
      </c>
      <c r="TSB37" s="990">
        <f t="shared" si="218"/>
        <v>0</v>
      </c>
      <c r="TSC37" s="990">
        <f t="shared" si="218"/>
        <v>0</v>
      </c>
      <c r="TSD37" s="990">
        <f t="shared" si="218"/>
        <v>0</v>
      </c>
      <c r="TSE37" s="990">
        <f t="shared" ref="TSE37:TUP37" si="219">SUM(TSE16:TSE32)-TSE33</f>
        <v>0</v>
      </c>
      <c r="TSF37" s="990">
        <f t="shared" si="219"/>
        <v>0</v>
      </c>
      <c r="TSG37" s="990">
        <f t="shared" si="219"/>
        <v>0</v>
      </c>
      <c r="TSH37" s="990">
        <f t="shared" si="219"/>
        <v>0</v>
      </c>
      <c r="TSI37" s="990">
        <f t="shared" si="219"/>
        <v>0</v>
      </c>
      <c r="TSJ37" s="990">
        <f t="shared" si="219"/>
        <v>0</v>
      </c>
      <c r="TSK37" s="990">
        <f t="shared" si="219"/>
        <v>0</v>
      </c>
      <c r="TSL37" s="990">
        <f t="shared" si="219"/>
        <v>0</v>
      </c>
      <c r="TSM37" s="990">
        <f t="shared" si="219"/>
        <v>0</v>
      </c>
      <c r="TSN37" s="990">
        <f t="shared" si="219"/>
        <v>0</v>
      </c>
      <c r="TSO37" s="990">
        <f t="shared" si="219"/>
        <v>0</v>
      </c>
      <c r="TSP37" s="990">
        <f t="shared" si="219"/>
        <v>0</v>
      </c>
      <c r="TSQ37" s="990">
        <f t="shared" si="219"/>
        <v>0</v>
      </c>
      <c r="TSR37" s="990">
        <f t="shared" si="219"/>
        <v>0</v>
      </c>
      <c r="TSS37" s="990">
        <f t="shared" si="219"/>
        <v>0</v>
      </c>
      <c r="TST37" s="990">
        <f t="shared" si="219"/>
        <v>0</v>
      </c>
      <c r="TSU37" s="990">
        <f t="shared" si="219"/>
        <v>0</v>
      </c>
      <c r="TSV37" s="990">
        <f t="shared" si="219"/>
        <v>0</v>
      </c>
      <c r="TSW37" s="990">
        <f t="shared" si="219"/>
        <v>0</v>
      </c>
      <c r="TSX37" s="990">
        <f t="shared" si="219"/>
        <v>0</v>
      </c>
      <c r="TSY37" s="990">
        <f t="shared" si="219"/>
        <v>0</v>
      </c>
      <c r="TSZ37" s="990">
        <f t="shared" si="219"/>
        <v>0</v>
      </c>
      <c r="TTA37" s="990">
        <f t="shared" si="219"/>
        <v>0</v>
      </c>
      <c r="TTB37" s="990">
        <f t="shared" si="219"/>
        <v>0</v>
      </c>
      <c r="TTC37" s="990">
        <f t="shared" si="219"/>
        <v>0</v>
      </c>
      <c r="TTD37" s="990">
        <f t="shared" si="219"/>
        <v>0</v>
      </c>
      <c r="TTE37" s="990">
        <f t="shared" si="219"/>
        <v>0</v>
      </c>
      <c r="TTF37" s="990">
        <f t="shared" si="219"/>
        <v>0</v>
      </c>
      <c r="TTG37" s="990">
        <f t="shared" si="219"/>
        <v>0</v>
      </c>
      <c r="TTH37" s="990">
        <f t="shared" si="219"/>
        <v>0</v>
      </c>
      <c r="TTI37" s="990">
        <f t="shared" si="219"/>
        <v>0</v>
      </c>
      <c r="TTJ37" s="990">
        <f t="shared" si="219"/>
        <v>0</v>
      </c>
      <c r="TTK37" s="990">
        <f t="shared" si="219"/>
        <v>0</v>
      </c>
      <c r="TTL37" s="990">
        <f t="shared" si="219"/>
        <v>0</v>
      </c>
      <c r="TTM37" s="990">
        <f t="shared" si="219"/>
        <v>0</v>
      </c>
      <c r="TTN37" s="990">
        <f t="shared" si="219"/>
        <v>0</v>
      </c>
      <c r="TTO37" s="990">
        <f t="shared" si="219"/>
        <v>0</v>
      </c>
      <c r="TTP37" s="990">
        <f t="shared" si="219"/>
        <v>0</v>
      </c>
      <c r="TTQ37" s="990">
        <f t="shared" si="219"/>
        <v>0</v>
      </c>
      <c r="TTR37" s="990">
        <f t="shared" si="219"/>
        <v>0</v>
      </c>
      <c r="TTS37" s="990">
        <f t="shared" si="219"/>
        <v>0</v>
      </c>
      <c r="TTT37" s="990">
        <f t="shared" si="219"/>
        <v>0</v>
      </c>
      <c r="TTU37" s="990">
        <f t="shared" si="219"/>
        <v>0</v>
      </c>
      <c r="TTV37" s="990">
        <f t="shared" si="219"/>
        <v>0</v>
      </c>
      <c r="TTW37" s="990">
        <f t="shared" si="219"/>
        <v>0</v>
      </c>
      <c r="TTX37" s="990">
        <f t="shared" si="219"/>
        <v>0</v>
      </c>
      <c r="TTY37" s="990">
        <f t="shared" si="219"/>
        <v>0</v>
      </c>
      <c r="TTZ37" s="990">
        <f t="shared" si="219"/>
        <v>0</v>
      </c>
      <c r="TUA37" s="990">
        <f t="shared" si="219"/>
        <v>0</v>
      </c>
      <c r="TUB37" s="990">
        <f t="shared" si="219"/>
        <v>0</v>
      </c>
      <c r="TUC37" s="990">
        <f t="shared" si="219"/>
        <v>0</v>
      </c>
      <c r="TUD37" s="990">
        <f t="shared" si="219"/>
        <v>0</v>
      </c>
      <c r="TUE37" s="990">
        <f t="shared" si="219"/>
        <v>0</v>
      </c>
      <c r="TUF37" s="990">
        <f t="shared" si="219"/>
        <v>0</v>
      </c>
      <c r="TUG37" s="990">
        <f t="shared" si="219"/>
        <v>0</v>
      </c>
      <c r="TUH37" s="990">
        <f t="shared" si="219"/>
        <v>0</v>
      </c>
      <c r="TUI37" s="990">
        <f t="shared" si="219"/>
        <v>0</v>
      </c>
      <c r="TUJ37" s="990">
        <f t="shared" si="219"/>
        <v>0</v>
      </c>
      <c r="TUK37" s="990">
        <f t="shared" si="219"/>
        <v>0</v>
      </c>
      <c r="TUL37" s="990">
        <f t="shared" si="219"/>
        <v>0</v>
      </c>
      <c r="TUM37" s="990">
        <f t="shared" si="219"/>
        <v>0</v>
      </c>
      <c r="TUN37" s="990">
        <f t="shared" si="219"/>
        <v>0</v>
      </c>
      <c r="TUO37" s="990">
        <f t="shared" si="219"/>
        <v>0</v>
      </c>
      <c r="TUP37" s="990">
        <f t="shared" si="219"/>
        <v>0</v>
      </c>
      <c r="TUQ37" s="990">
        <f t="shared" ref="TUQ37:TXB37" si="220">SUM(TUQ16:TUQ32)-TUQ33</f>
        <v>0</v>
      </c>
      <c r="TUR37" s="990">
        <f t="shared" si="220"/>
        <v>0</v>
      </c>
      <c r="TUS37" s="990">
        <f t="shared" si="220"/>
        <v>0</v>
      </c>
      <c r="TUT37" s="990">
        <f t="shared" si="220"/>
        <v>0</v>
      </c>
      <c r="TUU37" s="990">
        <f t="shared" si="220"/>
        <v>0</v>
      </c>
      <c r="TUV37" s="990">
        <f t="shared" si="220"/>
        <v>0</v>
      </c>
      <c r="TUW37" s="990">
        <f t="shared" si="220"/>
        <v>0</v>
      </c>
      <c r="TUX37" s="990">
        <f t="shared" si="220"/>
        <v>0</v>
      </c>
      <c r="TUY37" s="990">
        <f t="shared" si="220"/>
        <v>0</v>
      </c>
      <c r="TUZ37" s="990">
        <f t="shared" si="220"/>
        <v>0</v>
      </c>
      <c r="TVA37" s="990">
        <f t="shared" si="220"/>
        <v>0</v>
      </c>
      <c r="TVB37" s="990">
        <f t="shared" si="220"/>
        <v>0</v>
      </c>
      <c r="TVC37" s="990">
        <f t="shared" si="220"/>
        <v>0</v>
      </c>
      <c r="TVD37" s="990">
        <f t="shared" si="220"/>
        <v>0</v>
      </c>
      <c r="TVE37" s="990">
        <f t="shared" si="220"/>
        <v>0</v>
      </c>
      <c r="TVF37" s="990">
        <f t="shared" si="220"/>
        <v>0</v>
      </c>
      <c r="TVG37" s="990">
        <f t="shared" si="220"/>
        <v>0</v>
      </c>
      <c r="TVH37" s="990">
        <f t="shared" si="220"/>
        <v>0</v>
      </c>
      <c r="TVI37" s="990">
        <f t="shared" si="220"/>
        <v>0</v>
      </c>
      <c r="TVJ37" s="990">
        <f t="shared" si="220"/>
        <v>0</v>
      </c>
      <c r="TVK37" s="990">
        <f t="shared" si="220"/>
        <v>0</v>
      </c>
      <c r="TVL37" s="990">
        <f t="shared" si="220"/>
        <v>0</v>
      </c>
      <c r="TVM37" s="990">
        <f t="shared" si="220"/>
        <v>0</v>
      </c>
      <c r="TVN37" s="990">
        <f t="shared" si="220"/>
        <v>0</v>
      </c>
      <c r="TVO37" s="990">
        <f t="shared" si="220"/>
        <v>0</v>
      </c>
      <c r="TVP37" s="990">
        <f t="shared" si="220"/>
        <v>0</v>
      </c>
      <c r="TVQ37" s="990">
        <f t="shared" si="220"/>
        <v>0</v>
      </c>
      <c r="TVR37" s="990">
        <f t="shared" si="220"/>
        <v>0</v>
      </c>
      <c r="TVS37" s="990">
        <f t="shared" si="220"/>
        <v>0</v>
      </c>
      <c r="TVT37" s="990">
        <f t="shared" si="220"/>
        <v>0</v>
      </c>
      <c r="TVU37" s="990">
        <f t="shared" si="220"/>
        <v>0</v>
      </c>
      <c r="TVV37" s="990">
        <f t="shared" si="220"/>
        <v>0</v>
      </c>
      <c r="TVW37" s="990">
        <f t="shared" si="220"/>
        <v>0</v>
      </c>
      <c r="TVX37" s="990">
        <f t="shared" si="220"/>
        <v>0</v>
      </c>
      <c r="TVY37" s="990">
        <f t="shared" si="220"/>
        <v>0</v>
      </c>
      <c r="TVZ37" s="990">
        <f t="shared" si="220"/>
        <v>0</v>
      </c>
      <c r="TWA37" s="990">
        <f t="shared" si="220"/>
        <v>0</v>
      </c>
      <c r="TWB37" s="990">
        <f t="shared" si="220"/>
        <v>0</v>
      </c>
      <c r="TWC37" s="990">
        <f t="shared" si="220"/>
        <v>0</v>
      </c>
      <c r="TWD37" s="990">
        <f t="shared" si="220"/>
        <v>0</v>
      </c>
      <c r="TWE37" s="990">
        <f t="shared" si="220"/>
        <v>0</v>
      </c>
      <c r="TWF37" s="990">
        <f t="shared" si="220"/>
        <v>0</v>
      </c>
      <c r="TWG37" s="990">
        <f t="shared" si="220"/>
        <v>0</v>
      </c>
      <c r="TWH37" s="990">
        <f t="shared" si="220"/>
        <v>0</v>
      </c>
      <c r="TWI37" s="990">
        <f t="shared" si="220"/>
        <v>0</v>
      </c>
      <c r="TWJ37" s="990">
        <f t="shared" si="220"/>
        <v>0</v>
      </c>
      <c r="TWK37" s="990">
        <f t="shared" si="220"/>
        <v>0</v>
      </c>
      <c r="TWL37" s="990">
        <f t="shared" si="220"/>
        <v>0</v>
      </c>
      <c r="TWM37" s="990">
        <f t="shared" si="220"/>
        <v>0</v>
      </c>
      <c r="TWN37" s="990">
        <f t="shared" si="220"/>
        <v>0</v>
      </c>
      <c r="TWO37" s="990">
        <f t="shared" si="220"/>
        <v>0</v>
      </c>
      <c r="TWP37" s="990">
        <f t="shared" si="220"/>
        <v>0</v>
      </c>
      <c r="TWQ37" s="990">
        <f t="shared" si="220"/>
        <v>0</v>
      </c>
      <c r="TWR37" s="990">
        <f t="shared" si="220"/>
        <v>0</v>
      </c>
      <c r="TWS37" s="990">
        <f t="shared" si="220"/>
        <v>0</v>
      </c>
      <c r="TWT37" s="990">
        <f t="shared" si="220"/>
        <v>0</v>
      </c>
      <c r="TWU37" s="990">
        <f t="shared" si="220"/>
        <v>0</v>
      </c>
      <c r="TWV37" s="990">
        <f t="shared" si="220"/>
        <v>0</v>
      </c>
      <c r="TWW37" s="990">
        <f t="shared" si="220"/>
        <v>0</v>
      </c>
      <c r="TWX37" s="990">
        <f t="shared" si="220"/>
        <v>0</v>
      </c>
      <c r="TWY37" s="990">
        <f t="shared" si="220"/>
        <v>0</v>
      </c>
      <c r="TWZ37" s="990">
        <f t="shared" si="220"/>
        <v>0</v>
      </c>
      <c r="TXA37" s="990">
        <f t="shared" si="220"/>
        <v>0</v>
      </c>
      <c r="TXB37" s="990">
        <f t="shared" si="220"/>
        <v>0</v>
      </c>
      <c r="TXC37" s="990">
        <f t="shared" ref="TXC37:TZN37" si="221">SUM(TXC16:TXC32)-TXC33</f>
        <v>0</v>
      </c>
      <c r="TXD37" s="990">
        <f t="shared" si="221"/>
        <v>0</v>
      </c>
      <c r="TXE37" s="990">
        <f t="shared" si="221"/>
        <v>0</v>
      </c>
      <c r="TXF37" s="990">
        <f t="shared" si="221"/>
        <v>0</v>
      </c>
      <c r="TXG37" s="990">
        <f t="shared" si="221"/>
        <v>0</v>
      </c>
      <c r="TXH37" s="990">
        <f t="shared" si="221"/>
        <v>0</v>
      </c>
      <c r="TXI37" s="990">
        <f t="shared" si="221"/>
        <v>0</v>
      </c>
      <c r="TXJ37" s="990">
        <f t="shared" si="221"/>
        <v>0</v>
      </c>
      <c r="TXK37" s="990">
        <f t="shared" si="221"/>
        <v>0</v>
      </c>
      <c r="TXL37" s="990">
        <f t="shared" si="221"/>
        <v>0</v>
      </c>
      <c r="TXM37" s="990">
        <f t="shared" si="221"/>
        <v>0</v>
      </c>
      <c r="TXN37" s="990">
        <f t="shared" si="221"/>
        <v>0</v>
      </c>
      <c r="TXO37" s="990">
        <f t="shared" si="221"/>
        <v>0</v>
      </c>
      <c r="TXP37" s="990">
        <f t="shared" si="221"/>
        <v>0</v>
      </c>
      <c r="TXQ37" s="990">
        <f t="shared" si="221"/>
        <v>0</v>
      </c>
      <c r="TXR37" s="990">
        <f t="shared" si="221"/>
        <v>0</v>
      </c>
      <c r="TXS37" s="990">
        <f t="shared" si="221"/>
        <v>0</v>
      </c>
      <c r="TXT37" s="990">
        <f t="shared" si="221"/>
        <v>0</v>
      </c>
      <c r="TXU37" s="990">
        <f t="shared" si="221"/>
        <v>0</v>
      </c>
      <c r="TXV37" s="990">
        <f t="shared" si="221"/>
        <v>0</v>
      </c>
      <c r="TXW37" s="990">
        <f t="shared" si="221"/>
        <v>0</v>
      </c>
      <c r="TXX37" s="990">
        <f t="shared" si="221"/>
        <v>0</v>
      </c>
      <c r="TXY37" s="990">
        <f t="shared" si="221"/>
        <v>0</v>
      </c>
      <c r="TXZ37" s="990">
        <f t="shared" si="221"/>
        <v>0</v>
      </c>
      <c r="TYA37" s="990">
        <f t="shared" si="221"/>
        <v>0</v>
      </c>
      <c r="TYB37" s="990">
        <f t="shared" si="221"/>
        <v>0</v>
      </c>
      <c r="TYC37" s="990">
        <f t="shared" si="221"/>
        <v>0</v>
      </c>
      <c r="TYD37" s="990">
        <f t="shared" si="221"/>
        <v>0</v>
      </c>
      <c r="TYE37" s="990">
        <f t="shared" si="221"/>
        <v>0</v>
      </c>
      <c r="TYF37" s="990">
        <f t="shared" si="221"/>
        <v>0</v>
      </c>
      <c r="TYG37" s="990">
        <f t="shared" si="221"/>
        <v>0</v>
      </c>
      <c r="TYH37" s="990">
        <f t="shared" si="221"/>
        <v>0</v>
      </c>
      <c r="TYI37" s="990">
        <f t="shared" si="221"/>
        <v>0</v>
      </c>
      <c r="TYJ37" s="990">
        <f t="shared" si="221"/>
        <v>0</v>
      </c>
      <c r="TYK37" s="990">
        <f t="shared" si="221"/>
        <v>0</v>
      </c>
      <c r="TYL37" s="990">
        <f t="shared" si="221"/>
        <v>0</v>
      </c>
      <c r="TYM37" s="990">
        <f t="shared" si="221"/>
        <v>0</v>
      </c>
      <c r="TYN37" s="990">
        <f t="shared" si="221"/>
        <v>0</v>
      </c>
      <c r="TYO37" s="990">
        <f t="shared" si="221"/>
        <v>0</v>
      </c>
      <c r="TYP37" s="990">
        <f t="shared" si="221"/>
        <v>0</v>
      </c>
      <c r="TYQ37" s="990">
        <f t="shared" si="221"/>
        <v>0</v>
      </c>
      <c r="TYR37" s="990">
        <f t="shared" si="221"/>
        <v>0</v>
      </c>
      <c r="TYS37" s="990">
        <f t="shared" si="221"/>
        <v>0</v>
      </c>
      <c r="TYT37" s="990">
        <f t="shared" si="221"/>
        <v>0</v>
      </c>
      <c r="TYU37" s="990">
        <f t="shared" si="221"/>
        <v>0</v>
      </c>
      <c r="TYV37" s="990">
        <f t="shared" si="221"/>
        <v>0</v>
      </c>
      <c r="TYW37" s="990">
        <f t="shared" si="221"/>
        <v>0</v>
      </c>
      <c r="TYX37" s="990">
        <f t="shared" si="221"/>
        <v>0</v>
      </c>
      <c r="TYY37" s="990">
        <f t="shared" si="221"/>
        <v>0</v>
      </c>
      <c r="TYZ37" s="990">
        <f t="shared" si="221"/>
        <v>0</v>
      </c>
      <c r="TZA37" s="990">
        <f t="shared" si="221"/>
        <v>0</v>
      </c>
      <c r="TZB37" s="990">
        <f t="shared" si="221"/>
        <v>0</v>
      </c>
      <c r="TZC37" s="990">
        <f t="shared" si="221"/>
        <v>0</v>
      </c>
      <c r="TZD37" s="990">
        <f t="shared" si="221"/>
        <v>0</v>
      </c>
      <c r="TZE37" s="990">
        <f t="shared" si="221"/>
        <v>0</v>
      </c>
      <c r="TZF37" s="990">
        <f t="shared" si="221"/>
        <v>0</v>
      </c>
      <c r="TZG37" s="990">
        <f t="shared" si="221"/>
        <v>0</v>
      </c>
      <c r="TZH37" s="990">
        <f t="shared" si="221"/>
        <v>0</v>
      </c>
      <c r="TZI37" s="990">
        <f t="shared" si="221"/>
        <v>0</v>
      </c>
      <c r="TZJ37" s="990">
        <f t="shared" si="221"/>
        <v>0</v>
      </c>
      <c r="TZK37" s="990">
        <f t="shared" si="221"/>
        <v>0</v>
      </c>
      <c r="TZL37" s="990">
        <f t="shared" si="221"/>
        <v>0</v>
      </c>
      <c r="TZM37" s="990">
        <f t="shared" si="221"/>
        <v>0</v>
      </c>
      <c r="TZN37" s="990">
        <f t="shared" si="221"/>
        <v>0</v>
      </c>
      <c r="TZO37" s="990">
        <f t="shared" ref="TZO37:UBZ37" si="222">SUM(TZO16:TZO32)-TZO33</f>
        <v>0</v>
      </c>
      <c r="TZP37" s="990">
        <f t="shared" si="222"/>
        <v>0</v>
      </c>
      <c r="TZQ37" s="990">
        <f t="shared" si="222"/>
        <v>0</v>
      </c>
      <c r="TZR37" s="990">
        <f t="shared" si="222"/>
        <v>0</v>
      </c>
      <c r="TZS37" s="990">
        <f t="shared" si="222"/>
        <v>0</v>
      </c>
      <c r="TZT37" s="990">
        <f t="shared" si="222"/>
        <v>0</v>
      </c>
      <c r="TZU37" s="990">
        <f t="shared" si="222"/>
        <v>0</v>
      </c>
      <c r="TZV37" s="990">
        <f t="shared" si="222"/>
        <v>0</v>
      </c>
      <c r="TZW37" s="990">
        <f t="shared" si="222"/>
        <v>0</v>
      </c>
      <c r="TZX37" s="990">
        <f t="shared" si="222"/>
        <v>0</v>
      </c>
      <c r="TZY37" s="990">
        <f t="shared" si="222"/>
        <v>0</v>
      </c>
      <c r="TZZ37" s="990">
        <f t="shared" si="222"/>
        <v>0</v>
      </c>
      <c r="UAA37" s="990">
        <f t="shared" si="222"/>
        <v>0</v>
      </c>
      <c r="UAB37" s="990">
        <f t="shared" si="222"/>
        <v>0</v>
      </c>
      <c r="UAC37" s="990">
        <f t="shared" si="222"/>
        <v>0</v>
      </c>
      <c r="UAD37" s="990">
        <f t="shared" si="222"/>
        <v>0</v>
      </c>
      <c r="UAE37" s="990">
        <f t="shared" si="222"/>
        <v>0</v>
      </c>
      <c r="UAF37" s="990">
        <f t="shared" si="222"/>
        <v>0</v>
      </c>
      <c r="UAG37" s="990">
        <f t="shared" si="222"/>
        <v>0</v>
      </c>
      <c r="UAH37" s="990">
        <f t="shared" si="222"/>
        <v>0</v>
      </c>
      <c r="UAI37" s="990">
        <f t="shared" si="222"/>
        <v>0</v>
      </c>
      <c r="UAJ37" s="990">
        <f t="shared" si="222"/>
        <v>0</v>
      </c>
      <c r="UAK37" s="990">
        <f t="shared" si="222"/>
        <v>0</v>
      </c>
      <c r="UAL37" s="990">
        <f t="shared" si="222"/>
        <v>0</v>
      </c>
      <c r="UAM37" s="990">
        <f t="shared" si="222"/>
        <v>0</v>
      </c>
      <c r="UAN37" s="990">
        <f t="shared" si="222"/>
        <v>0</v>
      </c>
      <c r="UAO37" s="990">
        <f t="shared" si="222"/>
        <v>0</v>
      </c>
      <c r="UAP37" s="990">
        <f t="shared" si="222"/>
        <v>0</v>
      </c>
      <c r="UAQ37" s="990">
        <f t="shared" si="222"/>
        <v>0</v>
      </c>
      <c r="UAR37" s="990">
        <f t="shared" si="222"/>
        <v>0</v>
      </c>
      <c r="UAS37" s="990">
        <f t="shared" si="222"/>
        <v>0</v>
      </c>
      <c r="UAT37" s="990">
        <f t="shared" si="222"/>
        <v>0</v>
      </c>
      <c r="UAU37" s="990">
        <f t="shared" si="222"/>
        <v>0</v>
      </c>
      <c r="UAV37" s="990">
        <f t="shared" si="222"/>
        <v>0</v>
      </c>
      <c r="UAW37" s="990">
        <f t="shared" si="222"/>
        <v>0</v>
      </c>
      <c r="UAX37" s="990">
        <f t="shared" si="222"/>
        <v>0</v>
      </c>
      <c r="UAY37" s="990">
        <f t="shared" si="222"/>
        <v>0</v>
      </c>
      <c r="UAZ37" s="990">
        <f t="shared" si="222"/>
        <v>0</v>
      </c>
      <c r="UBA37" s="990">
        <f t="shared" si="222"/>
        <v>0</v>
      </c>
      <c r="UBB37" s="990">
        <f t="shared" si="222"/>
        <v>0</v>
      </c>
      <c r="UBC37" s="990">
        <f t="shared" si="222"/>
        <v>0</v>
      </c>
      <c r="UBD37" s="990">
        <f t="shared" si="222"/>
        <v>0</v>
      </c>
      <c r="UBE37" s="990">
        <f t="shared" si="222"/>
        <v>0</v>
      </c>
      <c r="UBF37" s="990">
        <f t="shared" si="222"/>
        <v>0</v>
      </c>
      <c r="UBG37" s="990">
        <f t="shared" si="222"/>
        <v>0</v>
      </c>
      <c r="UBH37" s="990">
        <f t="shared" si="222"/>
        <v>0</v>
      </c>
      <c r="UBI37" s="990">
        <f t="shared" si="222"/>
        <v>0</v>
      </c>
      <c r="UBJ37" s="990">
        <f t="shared" si="222"/>
        <v>0</v>
      </c>
      <c r="UBK37" s="990">
        <f t="shared" si="222"/>
        <v>0</v>
      </c>
      <c r="UBL37" s="990">
        <f t="shared" si="222"/>
        <v>0</v>
      </c>
      <c r="UBM37" s="990">
        <f t="shared" si="222"/>
        <v>0</v>
      </c>
      <c r="UBN37" s="990">
        <f t="shared" si="222"/>
        <v>0</v>
      </c>
      <c r="UBO37" s="990">
        <f t="shared" si="222"/>
        <v>0</v>
      </c>
      <c r="UBP37" s="990">
        <f t="shared" si="222"/>
        <v>0</v>
      </c>
      <c r="UBQ37" s="990">
        <f t="shared" si="222"/>
        <v>0</v>
      </c>
      <c r="UBR37" s="990">
        <f t="shared" si="222"/>
        <v>0</v>
      </c>
      <c r="UBS37" s="990">
        <f t="shared" si="222"/>
        <v>0</v>
      </c>
      <c r="UBT37" s="990">
        <f t="shared" si="222"/>
        <v>0</v>
      </c>
      <c r="UBU37" s="990">
        <f t="shared" si="222"/>
        <v>0</v>
      </c>
      <c r="UBV37" s="990">
        <f t="shared" si="222"/>
        <v>0</v>
      </c>
      <c r="UBW37" s="990">
        <f t="shared" si="222"/>
        <v>0</v>
      </c>
      <c r="UBX37" s="990">
        <f t="shared" si="222"/>
        <v>0</v>
      </c>
      <c r="UBY37" s="990">
        <f t="shared" si="222"/>
        <v>0</v>
      </c>
      <c r="UBZ37" s="990">
        <f t="shared" si="222"/>
        <v>0</v>
      </c>
      <c r="UCA37" s="990">
        <f t="shared" ref="UCA37:UEL37" si="223">SUM(UCA16:UCA32)-UCA33</f>
        <v>0</v>
      </c>
      <c r="UCB37" s="990">
        <f t="shared" si="223"/>
        <v>0</v>
      </c>
      <c r="UCC37" s="990">
        <f t="shared" si="223"/>
        <v>0</v>
      </c>
      <c r="UCD37" s="990">
        <f t="shared" si="223"/>
        <v>0</v>
      </c>
      <c r="UCE37" s="990">
        <f t="shared" si="223"/>
        <v>0</v>
      </c>
      <c r="UCF37" s="990">
        <f t="shared" si="223"/>
        <v>0</v>
      </c>
      <c r="UCG37" s="990">
        <f t="shared" si="223"/>
        <v>0</v>
      </c>
      <c r="UCH37" s="990">
        <f t="shared" si="223"/>
        <v>0</v>
      </c>
      <c r="UCI37" s="990">
        <f t="shared" si="223"/>
        <v>0</v>
      </c>
      <c r="UCJ37" s="990">
        <f t="shared" si="223"/>
        <v>0</v>
      </c>
      <c r="UCK37" s="990">
        <f t="shared" si="223"/>
        <v>0</v>
      </c>
      <c r="UCL37" s="990">
        <f t="shared" si="223"/>
        <v>0</v>
      </c>
      <c r="UCM37" s="990">
        <f t="shared" si="223"/>
        <v>0</v>
      </c>
      <c r="UCN37" s="990">
        <f t="shared" si="223"/>
        <v>0</v>
      </c>
      <c r="UCO37" s="990">
        <f t="shared" si="223"/>
        <v>0</v>
      </c>
      <c r="UCP37" s="990">
        <f t="shared" si="223"/>
        <v>0</v>
      </c>
      <c r="UCQ37" s="990">
        <f t="shared" si="223"/>
        <v>0</v>
      </c>
      <c r="UCR37" s="990">
        <f t="shared" si="223"/>
        <v>0</v>
      </c>
      <c r="UCS37" s="990">
        <f t="shared" si="223"/>
        <v>0</v>
      </c>
      <c r="UCT37" s="990">
        <f t="shared" si="223"/>
        <v>0</v>
      </c>
      <c r="UCU37" s="990">
        <f t="shared" si="223"/>
        <v>0</v>
      </c>
      <c r="UCV37" s="990">
        <f t="shared" si="223"/>
        <v>0</v>
      </c>
      <c r="UCW37" s="990">
        <f t="shared" si="223"/>
        <v>0</v>
      </c>
      <c r="UCX37" s="990">
        <f t="shared" si="223"/>
        <v>0</v>
      </c>
      <c r="UCY37" s="990">
        <f t="shared" si="223"/>
        <v>0</v>
      </c>
      <c r="UCZ37" s="990">
        <f t="shared" si="223"/>
        <v>0</v>
      </c>
      <c r="UDA37" s="990">
        <f t="shared" si="223"/>
        <v>0</v>
      </c>
      <c r="UDB37" s="990">
        <f t="shared" si="223"/>
        <v>0</v>
      </c>
      <c r="UDC37" s="990">
        <f t="shared" si="223"/>
        <v>0</v>
      </c>
      <c r="UDD37" s="990">
        <f t="shared" si="223"/>
        <v>0</v>
      </c>
      <c r="UDE37" s="990">
        <f t="shared" si="223"/>
        <v>0</v>
      </c>
      <c r="UDF37" s="990">
        <f t="shared" si="223"/>
        <v>0</v>
      </c>
      <c r="UDG37" s="990">
        <f t="shared" si="223"/>
        <v>0</v>
      </c>
      <c r="UDH37" s="990">
        <f t="shared" si="223"/>
        <v>0</v>
      </c>
      <c r="UDI37" s="990">
        <f t="shared" si="223"/>
        <v>0</v>
      </c>
      <c r="UDJ37" s="990">
        <f t="shared" si="223"/>
        <v>0</v>
      </c>
      <c r="UDK37" s="990">
        <f t="shared" si="223"/>
        <v>0</v>
      </c>
      <c r="UDL37" s="990">
        <f t="shared" si="223"/>
        <v>0</v>
      </c>
      <c r="UDM37" s="990">
        <f t="shared" si="223"/>
        <v>0</v>
      </c>
      <c r="UDN37" s="990">
        <f t="shared" si="223"/>
        <v>0</v>
      </c>
      <c r="UDO37" s="990">
        <f t="shared" si="223"/>
        <v>0</v>
      </c>
      <c r="UDP37" s="990">
        <f t="shared" si="223"/>
        <v>0</v>
      </c>
      <c r="UDQ37" s="990">
        <f t="shared" si="223"/>
        <v>0</v>
      </c>
      <c r="UDR37" s="990">
        <f t="shared" si="223"/>
        <v>0</v>
      </c>
      <c r="UDS37" s="990">
        <f t="shared" si="223"/>
        <v>0</v>
      </c>
      <c r="UDT37" s="990">
        <f t="shared" si="223"/>
        <v>0</v>
      </c>
      <c r="UDU37" s="990">
        <f t="shared" si="223"/>
        <v>0</v>
      </c>
      <c r="UDV37" s="990">
        <f t="shared" si="223"/>
        <v>0</v>
      </c>
      <c r="UDW37" s="990">
        <f t="shared" si="223"/>
        <v>0</v>
      </c>
      <c r="UDX37" s="990">
        <f t="shared" si="223"/>
        <v>0</v>
      </c>
      <c r="UDY37" s="990">
        <f t="shared" si="223"/>
        <v>0</v>
      </c>
      <c r="UDZ37" s="990">
        <f t="shared" si="223"/>
        <v>0</v>
      </c>
      <c r="UEA37" s="990">
        <f t="shared" si="223"/>
        <v>0</v>
      </c>
      <c r="UEB37" s="990">
        <f t="shared" si="223"/>
        <v>0</v>
      </c>
      <c r="UEC37" s="990">
        <f t="shared" si="223"/>
        <v>0</v>
      </c>
      <c r="UED37" s="990">
        <f t="shared" si="223"/>
        <v>0</v>
      </c>
      <c r="UEE37" s="990">
        <f t="shared" si="223"/>
        <v>0</v>
      </c>
      <c r="UEF37" s="990">
        <f t="shared" si="223"/>
        <v>0</v>
      </c>
      <c r="UEG37" s="990">
        <f t="shared" si="223"/>
        <v>0</v>
      </c>
      <c r="UEH37" s="990">
        <f t="shared" si="223"/>
        <v>0</v>
      </c>
      <c r="UEI37" s="990">
        <f t="shared" si="223"/>
        <v>0</v>
      </c>
      <c r="UEJ37" s="990">
        <f t="shared" si="223"/>
        <v>0</v>
      </c>
      <c r="UEK37" s="990">
        <f t="shared" si="223"/>
        <v>0</v>
      </c>
      <c r="UEL37" s="990">
        <f t="shared" si="223"/>
        <v>0</v>
      </c>
      <c r="UEM37" s="990">
        <f t="shared" ref="UEM37:UGX37" si="224">SUM(UEM16:UEM32)-UEM33</f>
        <v>0</v>
      </c>
      <c r="UEN37" s="990">
        <f t="shared" si="224"/>
        <v>0</v>
      </c>
      <c r="UEO37" s="990">
        <f t="shared" si="224"/>
        <v>0</v>
      </c>
      <c r="UEP37" s="990">
        <f t="shared" si="224"/>
        <v>0</v>
      </c>
      <c r="UEQ37" s="990">
        <f t="shared" si="224"/>
        <v>0</v>
      </c>
      <c r="UER37" s="990">
        <f t="shared" si="224"/>
        <v>0</v>
      </c>
      <c r="UES37" s="990">
        <f t="shared" si="224"/>
        <v>0</v>
      </c>
      <c r="UET37" s="990">
        <f t="shared" si="224"/>
        <v>0</v>
      </c>
      <c r="UEU37" s="990">
        <f t="shared" si="224"/>
        <v>0</v>
      </c>
      <c r="UEV37" s="990">
        <f t="shared" si="224"/>
        <v>0</v>
      </c>
      <c r="UEW37" s="990">
        <f t="shared" si="224"/>
        <v>0</v>
      </c>
      <c r="UEX37" s="990">
        <f t="shared" si="224"/>
        <v>0</v>
      </c>
      <c r="UEY37" s="990">
        <f t="shared" si="224"/>
        <v>0</v>
      </c>
      <c r="UEZ37" s="990">
        <f t="shared" si="224"/>
        <v>0</v>
      </c>
      <c r="UFA37" s="990">
        <f t="shared" si="224"/>
        <v>0</v>
      </c>
      <c r="UFB37" s="990">
        <f t="shared" si="224"/>
        <v>0</v>
      </c>
      <c r="UFC37" s="990">
        <f t="shared" si="224"/>
        <v>0</v>
      </c>
      <c r="UFD37" s="990">
        <f t="shared" si="224"/>
        <v>0</v>
      </c>
      <c r="UFE37" s="990">
        <f t="shared" si="224"/>
        <v>0</v>
      </c>
      <c r="UFF37" s="990">
        <f t="shared" si="224"/>
        <v>0</v>
      </c>
      <c r="UFG37" s="990">
        <f t="shared" si="224"/>
        <v>0</v>
      </c>
      <c r="UFH37" s="990">
        <f t="shared" si="224"/>
        <v>0</v>
      </c>
      <c r="UFI37" s="990">
        <f t="shared" si="224"/>
        <v>0</v>
      </c>
      <c r="UFJ37" s="990">
        <f t="shared" si="224"/>
        <v>0</v>
      </c>
      <c r="UFK37" s="990">
        <f t="shared" si="224"/>
        <v>0</v>
      </c>
      <c r="UFL37" s="990">
        <f t="shared" si="224"/>
        <v>0</v>
      </c>
      <c r="UFM37" s="990">
        <f t="shared" si="224"/>
        <v>0</v>
      </c>
      <c r="UFN37" s="990">
        <f t="shared" si="224"/>
        <v>0</v>
      </c>
      <c r="UFO37" s="990">
        <f t="shared" si="224"/>
        <v>0</v>
      </c>
      <c r="UFP37" s="990">
        <f t="shared" si="224"/>
        <v>0</v>
      </c>
      <c r="UFQ37" s="990">
        <f t="shared" si="224"/>
        <v>0</v>
      </c>
      <c r="UFR37" s="990">
        <f t="shared" si="224"/>
        <v>0</v>
      </c>
      <c r="UFS37" s="990">
        <f t="shared" si="224"/>
        <v>0</v>
      </c>
      <c r="UFT37" s="990">
        <f t="shared" si="224"/>
        <v>0</v>
      </c>
      <c r="UFU37" s="990">
        <f t="shared" si="224"/>
        <v>0</v>
      </c>
      <c r="UFV37" s="990">
        <f t="shared" si="224"/>
        <v>0</v>
      </c>
      <c r="UFW37" s="990">
        <f t="shared" si="224"/>
        <v>0</v>
      </c>
      <c r="UFX37" s="990">
        <f t="shared" si="224"/>
        <v>0</v>
      </c>
      <c r="UFY37" s="990">
        <f t="shared" si="224"/>
        <v>0</v>
      </c>
      <c r="UFZ37" s="990">
        <f t="shared" si="224"/>
        <v>0</v>
      </c>
      <c r="UGA37" s="990">
        <f t="shared" si="224"/>
        <v>0</v>
      </c>
      <c r="UGB37" s="990">
        <f t="shared" si="224"/>
        <v>0</v>
      </c>
      <c r="UGC37" s="990">
        <f t="shared" si="224"/>
        <v>0</v>
      </c>
      <c r="UGD37" s="990">
        <f t="shared" si="224"/>
        <v>0</v>
      </c>
      <c r="UGE37" s="990">
        <f t="shared" si="224"/>
        <v>0</v>
      </c>
      <c r="UGF37" s="990">
        <f t="shared" si="224"/>
        <v>0</v>
      </c>
      <c r="UGG37" s="990">
        <f t="shared" si="224"/>
        <v>0</v>
      </c>
      <c r="UGH37" s="990">
        <f t="shared" si="224"/>
        <v>0</v>
      </c>
      <c r="UGI37" s="990">
        <f t="shared" si="224"/>
        <v>0</v>
      </c>
      <c r="UGJ37" s="990">
        <f t="shared" si="224"/>
        <v>0</v>
      </c>
      <c r="UGK37" s="990">
        <f t="shared" si="224"/>
        <v>0</v>
      </c>
      <c r="UGL37" s="990">
        <f t="shared" si="224"/>
        <v>0</v>
      </c>
      <c r="UGM37" s="990">
        <f t="shared" si="224"/>
        <v>0</v>
      </c>
      <c r="UGN37" s="990">
        <f t="shared" si="224"/>
        <v>0</v>
      </c>
      <c r="UGO37" s="990">
        <f t="shared" si="224"/>
        <v>0</v>
      </c>
      <c r="UGP37" s="990">
        <f t="shared" si="224"/>
        <v>0</v>
      </c>
      <c r="UGQ37" s="990">
        <f t="shared" si="224"/>
        <v>0</v>
      </c>
      <c r="UGR37" s="990">
        <f t="shared" si="224"/>
        <v>0</v>
      </c>
      <c r="UGS37" s="990">
        <f t="shared" si="224"/>
        <v>0</v>
      </c>
      <c r="UGT37" s="990">
        <f t="shared" si="224"/>
        <v>0</v>
      </c>
      <c r="UGU37" s="990">
        <f t="shared" si="224"/>
        <v>0</v>
      </c>
      <c r="UGV37" s="990">
        <f t="shared" si="224"/>
        <v>0</v>
      </c>
      <c r="UGW37" s="990">
        <f t="shared" si="224"/>
        <v>0</v>
      </c>
      <c r="UGX37" s="990">
        <f t="shared" si="224"/>
        <v>0</v>
      </c>
      <c r="UGY37" s="990">
        <f t="shared" ref="UGY37:UJJ37" si="225">SUM(UGY16:UGY32)-UGY33</f>
        <v>0</v>
      </c>
      <c r="UGZ37" s="990">
        <f t="shared" si="225"/>
        <v>0</v>
      </c>
      <c r="UHA37" s="990">
        <f t="shared" si="225"/>
        <v>0</v>
      </c>
      <c r="UHB37" s="990">
        <f t="shared" si="225"/>
        <v>0</v>
      </c>
      <c r="UHC37" s="990">
        <f t="shared" si="225"/>
        <v>0</v>
      </c>
      <c r="UHD37" s="990">
        <f t="shared" si="225"/>
        <v>0</v>
      </c>
      <c r="UHE37" s="990">
        <f t="shared" si="225"/>
        <v>0</v>
      </c>
      <c r="UHF37" s="990">
        <f t="shared" si="225"/>
        <v>0</v>
      </c>
      <c r="UHG37" s="990">
        <f t="shared" si="225"/>
        <v>0</v>
      </c>
      <c r="UHH37" s="990">
        <f t="shared" si="225"/>
        <v>0</v>
      </c>
      <c r="UHI37" s="990">
        <f t="shared" si="225"/>
        <v>0</v>
      </c>
      <c r="UHJ37" s="990">
        <f t="shared" si="225"/>
        <v>0</v>
      </c>
      <c r="UHK37" s="990">
        <f t="shared" si="225"/>
        <v>0</v>
      </c>
      <c r="UHL37" s="990">
        <f t="shared" si="225"/>
        <v>0</v>
      </c>
      <c r="UHM37" s="990">
        <f t="shared" si="225"/>
        <v>0</v>
      </c>
      <c r="UHN37" s="990">
        <f t="shared" si="225"/>
        <v>0</v>
      </c>
      <c r="UHO37" s="990">
        <f t="shared" si="225"/>
        <v>0</v>
      </c>
      <c r="UHP37" s="990">
        <f t="shared" si="225"/>
        <v>0</v>
      </c>
      <c r="UHQ37" s="990">
        <f t="shared" si="225"/>
        <v>0</v>
      </c>
      <c r="UHR37" s="990">
        <f t="shared" si="225"/>
        <v>0</v>
      </c>
      <c r="UHS37" s="990">
        <f t="shared" si="225"/>
        <v>0</v>
      </c>
      <c r="UHT37" s="990">
        <f t="shared" si="225"/>
        <v>0</v>
      </c>
      <c r="UHU37" s="990">
        <f t="shared" si="225"/>
        <v>0</v>
      </c>
      <c r="UHV37" s="990">
        <f t="shared" si="225"/>
        <v>0</v>
      </c>
      <c r="UHW37" s="990">
        <f t="shared" si="225"/>
        <v>0</v>
      </c>
      <c r="UHX37" s="990">
        <f t="shared" si="225"/>
        <v>0</v>
      </c>
      <c r="UHY37" s="990">
        <f t="shared" si="225"/>
        <v>0</v>
      </c>
      <c r="UHZ37" s="990">
        <f t="shared" si="225"/>
        <v>0</v>
      </c>
      <c r="UIA37" s="990">
        <f t="shared" si="225"/>
        <v>0</v>
      </c>
      <c r="UIB37" s="990">
        <f t="shared" si="225"/>
        <v>0</v>
      </c>
      <c r="UIC37" s="990">
        <f t="shared" si="225"/>
        <v>0</v>
      </c>
      <c r="UID37" s="990">
        <f t="shared" si="225"/>
        <v>0</v>
      </c>
      <c r="UIE37" s="990">
        <f t="shared" si="225"/>
        <v>0</v>
      </c>
      <c r="UIF37" s="990">
        <f t="shared" si="225"/>
        <v>0</v>
      </c>
      <c r="UIG37" s="990">
        <f t="shared" si="225"/>
        <v>0</v>
      </c>
      <c r="UIH37" s="990">
        <f t="shared" si="225"/>
        <v>0</v>
      </c>
      <c r="UII37" s="990">
        <f t="shared" si="225"/>
        <v>0</v>
      </c>
      <c r="UIJ37" s="990">
        <f t="shared" si="225"/>
        <v>0</v>
      </c>
      <c r="UIK37" s="990">
        <f t="shared" si="225"/>
        <v>0</v>
      </c>
      <c r="UIL37" s="990">
        <f t="shared" si="225"/>
        <v>0</v>
      </c>
      <c r="UIM37" s="990">
        <f t="shared" si="225"/>
        <v>0</v>
      </c>
      <c r="UIN37" s="990">
        <f t="shared" si="225"/>
        <v>0</v>
      </c>
      <c r="UIO37" s="990">
        <f t="shared" si="225"/>
        <v>0</v>
      </c>
      <c r="UIP37" s="990">
        <f t="shared" si="225"/>
        <v>0</v>
      </c>
      <c r="UIQ37" s="990">
        <f t="shared" si="225"/>
        <v>0</v>
      </c>
      <c r="UIR37" s="990">
        <f t="shared" si="225"/>
        <v>0</v>
      </c>
      <c r="UIS37" s="990">
        <f t="shared" si="225"/>
        <v>0</v>
      </c>
      <c r="UIT37" s="990">
        <f t="shared" si="225"/>
        <v>0</v>
      </c>
      <c r="UIU37" s="990">
        <f t="shared" si="225"/>
        <v>0</v>
      </c>
      <c r="UIV37" s="990">
        <f t="shared" si="225"/>
        <v>0</v>
      </c>
      <c r="UIW37" s="990">
        <f t="shared" si="225"/>
        <v>0</v>
      </c>
      <c r="UIX37" s="990">
        <f t="shared" si="225"/>
        <v>0</v>
      </c>
      <c r="UIY37" s="990">
        <f t="shared" si="225"/>
        <v>0</v>
      </c>
      <c r="UIZ37" s="990">
        <f t="shared" si="225"/>
        <v>0</v>
      </c>
      <c r="UJA37" s="990">
        <f t="shared" si="225"/>
        <v>0</v>
      </c>
      <c r="UJB37" s="990">
        <f t="shared" si="225"/>
        <v>0</v>
      </c>
      <c r="UJC37" s="990">
        <f t="shared" si="225"/>
        <v>0</v>
      </c>
      <c r="UJD37" s="990">
        <f t="shared" si="225"/>
        <v>0</v>
      </c>
      <c r="UJE37" s="990">
        <f t="shared" si="225"/>
        <v>0</v>
      </c>
      <c r="UJF37" s="990">
        <f t="shared" si="225"/>
        <v>0</v>
      </c>
      <c r="UJG37" s="990">
        <f t="shared" si="225"/>
        <v>0</v>
      </c>
      <c r="UJH37" s="990">
        <f t="shared" si="225"/>
        <v>0</v>
      </c>
      <c r="UJI37" s="990">
        <f t="shared" si="225"/>
        <v>0</v>
      </c>
      <c r="UJJ37" s="990">
        <f t="shared" si="225"/>
        <v>0</v>
      </c>
      <c r="UJK37" s="990">
        <f t="shared" ref="UJK37:ULV37" si="226">SUM(UJK16:UJK32)-UJK33</f>
        <v>0</v>
      </c>
      <c r="UJL37" s="990">
        <f t="shared" si="226"/>
        <v>0</v>
      </c>
      <c r="UJM37" s="990">
        <f t="shared" si="226"/>
        <v>0</v>
      </c>
      <c r="UJN37" s="990">
        <f t="shared" si="226"/>
        <v>0</v>
      </c>
      <c r="UJO37" s="990">
        <f t="shared" si="226"/>
        <v>0</v>
      </c>
      <c r="UJP37" s="990">
        <f t="shared" si="226"/>
        <v>0</v>
      </c>
      <c r="UJQ37" s="990">
        <f t="shared" si="226"/>
        <v>0</v>
      </c>
      <c r="UJR37" s="990">
        <f t="shared" si="226"/>
        <v>0</v>
      </c>
      <c r="UJS37" s="990">
        <f t="shared" si="226"/>
        <v>0</v>
      </c>
      <c r="UJT37" s="990">
        <f t="shared" si="226"/>
        <v>0</v>
      </c>
      <c r="UJU37" s="990">
        <f t="shared" si="226"/>
        <v>0</v>
      </c>
      <c r="UJV37" s="990">
        <f t="shared" si="226"/>
        <v>0</v>
      </c>
      <c r="UJW37" s="990">
        <f t="shared" si="226"/>
        <v>0</v>
      </c>
      <c r="UJX37" s="990">
        <f t="shared" si="226"/>
        <v>0</v>
      </c>
      <c r="UJY37" s="990">
        <f t="shared" si="226"/>
        <v>0</v>
      </c>
      <c r="UJZ37" s="990">
        <f t="shared" si="226"/>
        <v>0</v>
      </c>
      <c r="UKA37" s="990">
        <f t="shared" si="226"/>
        <v>0</v>
      </c>
      <c r="UKB37" s="990">
        <f t="shared" si="226"/>
        <v>0</v>
      </c>
      <c r="UKC37" s="990">
        <f t="shared" si="226"/>
        <v>0</v>
      </c>
      <c r="UKD37" s="990">
        <f t="shared" si="226"/>
        <v>0</v>
      </c>
      <c r="UKE37" s="990">
        <f t="shared" si="226"/>
        <v>0</v>
      </c>
      <c r="UKF37" s="990">
        <f t="shared" si="226"/>
        <v>0</v>
      </c>
      <c r="UKG37" s="990">
        <f t="shared" si="226"/>
        <v>0</v>
      </c>
      <c r="UKH37" s="990">
        <f t="shared" si="226"/>
        <v>0</v>
      </c>
      <c r="UKI37" s="990">
        <f t="shared" si="226"/>
        <v>0</v>
      </c>
      <c r="UKJ37" s="990">
        <f t="shared" si="226"/>
        <v>0</v>
      </c>
      <c r="UKK37" s="990">
        <f t="shared" si="226"/>
        <v>0</v>
      </c>
      <c r="UKL37" s="990">
        <f t="shared" si="226"/>
        <v>0</v>
      </c>
      <c r="UKM37" s="990">
        <f t="shared" si="226"/>
        <v>0</v>
      </c>
      <c r="UKN37" s="990">
        <f t="shared" si="226"/>
        <v>0</v>
      </c>
      <c r="UKO37" s="990">
        <f t="shared" si="226"/>
        <v>0</v>
      </c>
      <c r="UKP37" s="990">
        <f t="shared" si="226"/>
        <v>0</v>
      </c>
      <c r="UKQ37" s="990">
        <f t="shared" si="226"/>
        <v>0</v>
      </c>
      <c r="UKR37" s="990">
        <f t="shared" si="226"/>
        <v>0</v>
      </c>
      <c r="UKS37" s="990">
        <f t="shared" si="226"/>
        <v>0</v>
      </c>
      <c r="UKT37" s="990">
        <f t="shared" si="226"/>
        <v>0</v>
      </c>
      <c r="UKU37" s="990">
        <f t="shared" si="226"/>
        <v>0</v>
      </c>
      <c r="UKV37" s="990">
        <f t="shared" si="226"/>
        <v>0</v>
      </c>
      <c r="UKW37" s="990">
        <f t="shared" si="226"/>
        <v>0</v>
      </c>
      <c r="UKX37" s="990">
        <f t="shared" si="226"/>
        <v>0</v>
      </c>
      <c r="UKY37" s="990">
        <f t="shared" si="226"/>
        <v>0</v>
      </c>
      <c r="UKZ37" s="990">
        <f t="shared" si="226"/>
        <v>0</v>
      </c>
      <c r="ULA37" s="990">
        <f t="shared" si="226"/>
        <v>0</v>
      </c>
      <c r="ULB37" s="990">
        <f t="shared" si="226"/>
        <v>0</v>
      </c>
      <c r="ULC37" s="990">
        <f t="shared" si="226"/>
        <v>0</v>
      </c>
      <c r="ULD37" s="990">
        <f t="shared" si="226"/>
        <v>0</v>
      </c>
      <c r="ULE37" s="990">
        <f t="shared" si="226"/>
        <v>0</v>
      </c>
      <c r="ULF37" s="990">
        <f t="shared" si="226"/>
        <v>0</v>
      </c>
      <c r="ULG37" s="990">
        <f t="shared" si="226"/>
        <v>0</v>
      </c>
      <c r="ULH37" s="990">
        <f t="shared" si="226"/>
        <v>0</v>
      </c>
      <c r="ULI37" s="990">
        <f t="shared" si="226"/>
        <v>0</v>
      </c>
      <c r="ULJ37" s="990">
        <f t="shared" si="226"/>
        <v>0</v>
      </c>
      <c r="ULK37" s="990">
        <f t="shared" si="226"/>
        <v>0</v>
      </c>
      <c r="ULL37" s="990">
        <f t="shared" si="226"/>
        <v>0</v>
      </c>
      <c r="ULM37" s="990">
        <f t="shared" si="226"/>
        <v>0</v>
      </c>
      <c r="ULN37" s="990">
        <f t="shared" si="226"/>
        <v>0</v>
      </c>
      <c r="ULO37" s="990">
        <f t="shared" si="226"/>
        <v>0</v>
      </c>
      <c r="ULP37" s="990">
        <f t="shared" si="226"/>
        <v>0</v>
      </c>
      <c r="ULQ37" s="990">
        <f t="shared" si="226"/>
        <v>0</v>
      </c>
      <c r="ULR37" s="990">
        <f t="shared" si="226"/>
        <v>0</v>
      </c>
      <c r="ULS37" s="990">
        <f t="shared" si="226"/>
        <v>0</v>
      </c>
      <c r="ULT37" s="990">
        <f t="shared" si="226"/>
        <v>0</v>
      </c>
      <c r="ULU37" s="990">
        <f t="shared" si="226"/>
        <v>0</v>
      </c>
      <c r="ULV37" s="990">
        <f t="shared" si="226"/>
        <v>0</v>
      </c>
      <c r="ULW37" s="990">
        <f t="shared" ref="ULW37:UOH37" si="227">SUM(ULW16:ULW32)-ULW33</f>
        <v>0</v>
      </c>
      <c r="ULX37" s="990">
        <f t="shared" si="227"/>
        <v>0</v>
      </c>
      <c r="ULY37" s="990">
        <f t="shared" si="227"/>
        <v>0</v>
      </c>
      <c r="ULZ37" s="990">
        <f t="shared" si="227"/>
        <v>0</v>
      </c>
      <c r="UMA37" s="990">
        <f t="shared" si="227"/>
        <v>0</v>
      </c>
      <c r="UMB37" s="990">
        <f t="shared" si="227"/>
        <v>0</v>
      </c>
      <c r="UMC37" s="990">
        <f t="shared" si="227"/>
        <v>0</v>
      </c>
      <c r="UMD37" s="990">
        <f t="shared" si="227"/>
        <v>0</v>
      </c>
      <c r="UME37" s="990">
        <f t="shared" si="227"/>
        <v>0</v>
      </c>
      <c r="UMF37" s="990">
        <f t="shared" si="227"/>
        <v>0</v>
      </c>
      <c r="UMG37" s="990">
        <f t="shared" si="227"/>
        <v>0</v>
      </c>
      <c r="UMH37" s="990">
        <f t="shared" si="227"/>
        <v>0</v>
      </c>
      <c r="UMI37" s="990">
        <f t="shared" si="227"/>
        <v>0</v>
      </c>
      <c r="UMJ37" s="990">
        <f t="shared" si="227"/>
        <v>0</v>
      </c>
      <c r="UMK37" s="990">
        <f t="shared" si="227"/>
        <v>0</v>
      </c>
      <c r="UML37" s="990">
        <f t="shared" si="227"/>
        <v>0</v>
      </c>
      <c r="UMM37" s="990">
        <f t="shared" si="227"/>
        <v>0</v>
      </c>
      <c r="UMN37" s="990">
        <f t="shared" si="227"/>
        <v>0</v>
      </c>
      <c r="UMO37" s="990">
        <f t="shared" si="227"/>
        <v>0</v>
      </c>
      <c r="UMP37" s="990">
        <f t="shared" si="227"/>
        <v>0</v>
      </c>
      <c r="UMQ37" s="990">
        <f t="shared" si="227"/>
        <v>0</v>
      </c>
      <c r="UMR37" s="990">
        <f t="shared" si="227"/>
        <v>0</v>
      </c>
      <c r="UMS37" s="990">
        <f t="shared" si="227"/>
        <v>0</v>
      </c>
      <c r="UMT37" s="990">
        <f t="shared" si="227"/>
        <v>0</v>
      </c>
      <c r="UMU37" s="990">
        <f t="shared" si="227"/>
        <v>0</v>
      </c>
      <c r="UMV37" s="990">
        <f t="shared" si="227"/>
        <v>0</v>
      </c>
      <c r="UMW37" s="990">
        <f t="shared" si="227"/>
        <v>0</v>
      </c>
      <c r="UMX37" s="990">
        <f t="shared" si="227"/>
        <v>0</v>
      </c>
      <c r="UMY37" s="990">
        <f t="shared" si="227"/>
        <v>0</v>
      </c>
      <c r="UMZ37" s="990">
        <f t="shared" si="227"/>
        <v>0</v>
      </c>
      <c r="UNA37" s="990">
        <f t="shared" si="227"/>
        <v>0</v>
      </c>
      <c r="UNB37" s="990">
        <f t="shared" si="227"/>
        <v>0</v>
      </c>
      <c r="UNC37" s="990">
        <f t="shared" si="227"/>
        <v>0</v>
      </c>
      <c r="UND37" s="990">
        <f t="shared" si="227"/>
        <v>0</v>
      </c>
      <c r="UNE37" s="990">
        <f t="shared" si="227"/>
        <v>0</v>
      </c>
      <c r="UNF37" s="990">
        <f t="shared" si="227"/>
        <v>0</v>
      </c>
      <c r="UNG37" s="990">
        <f t="shared" si="227"/>
        <v>0</v>
      </c>
      <c r="UNH37" s="990">
        <f t="shared" si="227"/>
        <v>0</v>
      </c>
      <c r="UNI37" s="990">
        <f t="shared" si="227"/>
        <v>0</v>
      </c>
      <c r="UNJ37" s="990">
        <f t="shared" si="227"/>
        <v>0</v>
      </c>
      <c r="UNK37" s="990">
        <f t="shared" si="227"/>
        <v>0</v>
      </c>
      <c r="UNL37" s="990">
        <f t="shared" si="227"/>
        <v>0</v>
      </c>
      <c r="UNM37" s="990">
        <f t="shared" si="227"/>
        <v>0</v>
      </c>
      <c r="UNN37" s="990">
        <f t="shared" si="227"/>
        <v>0</v>
      </c>
      <c r="UNO37" s="990">
        <f t="shared" si="227"/>
        <v>0</v>
      </c>
      <c r="UNP37" s="990">
        <f t="shared" si="227"/>
        <v>0</v>
      </c>
      <c r="UNQ37" s="990">
        <f t="shared" si="227"/>
        <v>0</v>
      </c>
      <c r="UNR37" s="990">
        <f t="shared" si="227"/>
        <v>0</v>
      </c>
      <c r="UNS37" s="990">
        <f t="shared" si="227"/>
        <v>0</v>
      </c>
      <c r="UNT37" s="990">
        <f t="shared" si="227"/>
        <v>0</v>
      </c>
      <c r="UNU37" s="990">
        <f t="shared" si="227"/>
        <v>0</v>
      </c>
      <c r="UNV37" s="990">
        <f t="shared" si="227"/>
        <v>0</v>
      </c>
      <c r="UNW37" s="990">
        <f t="shared" si="227"/>
        <v>0</v>
      </c>
      <c r="UNX37" s="990">
        <f t="shared" si="227"/>
        <v>0</v>
      </c>
      <c r="UNY37" s="990">
        <f t="shared" si="227"/>
        <v>0</v>
      </c>
      <c r="UNZ37" s="990">
        <f t="shared" si="227"/>
        <v>0</v>
      </c>
      <c r="UOA37" s="990">
        <f t="shared" si="227"/>
        <v>0</v>
      </c>
      <c r="UOB37" s="990">
        <f t="shared" si="227"/>
        <v>0</v>
      </c>
      <c r="UOC37" s="990">
        <f t="shared" si="227"/>
        <v>0</v>
      </c>
      <c r="UOD37" s="990">
        <f t="shared" si="227"/>
        <v>0</v>
      </c>
      <c r="UOE37" s="990">
        <f t="shared" si="227"/>
        <v>0</v>
      </c>
      <c r="UOF37" s="990">
        <f t="shared" si="227"/>
        <v>0</v>
      </c>
      <c r="UOG37" s="990">
        <f t="shared" si="227"/>
        <v>0</v>
      </c>
      <c r="UOH37" s="990">
        <f t="shared" si="227"/>
        <v>0</v>
      </c>
      <c r="UOI37" s="990">
        <f t="shared" ref="UOI37:UQT37" si="228">SUM(UOI16:UOI32)-UOI33</f>
        <v>0</v>
      </c>
      <c r="UOJ37" s="990">
        <f t="shared" si="228"/>
        <v>0</v>
      </c>
      <c r="UOK37" s="990">
        <f t="shared" si="228"/>
        <v>0</v>
      </c>
      <c r="UOL37" s="990">
        <f t="shared" si="228"/>
        <v>0</v>
      </c>
      <c r="UOM37" s="990">
        <f t="shared" si="228"/>
        <v>0</v>
      </c>
      <c r="UON37" s="990">
        <f t="shared" si="228"/>
        <v>0</v>
      </c>
      <c r="UOO37" s="990">
        <f t="shared" si="228"/>
        <v>0</v>
      </c>
      <c r="UOP37" s="990">
        <f t="shared" si="228"/>
        <v>0</v>
      </c>
      <c r="UOQ37" s="990">
        <f t="shared" si="228"/>
        <v>0</v>
      </c>
      <c r="UOR37" s="990">
        <f t="shared" si="228"/>
        <v>0</v>
      </c>
      <c r="UOS37" s="990">
        <f t="shared" si="228"/>
        <v>0</v>
      </c>
      <c r="UOT37" s="990">
        <f t="shared" si="228"/>
        <v>0</v>
      </c>
      <c r="UOU37" s="990">
        <f t="shared" si="228"/>
        <v>0</v>
      </c>
      <c r="UOV37" s="990">
        <f t="shared" si="228"/>
        <v>0</v>
      </c>
      <c r="UOW37" s="990">
        <f t="shared" si="228"/>
        <v>0</v>
      </c>
      <c r="UOX37" s="990">
        <f t="shared" si="228"/>
        <v>0</v>
      </c>
      <c r="UOY37" s="990">
        <f t="shared" si="228"/>
        <v>0</v>
      </c>
      <c r="UOZ37" s="990">
        <f t="shared" si="228"/>
        <v>0</v>
      </c>
      <c r="UPA37" s="990">
        <f t="shared" si="228"/>
        <v>0</v>
      </c>
      <c r="UPB37" s="990">
        <f t="shared" si="228"/>
        <v>0</v>
      </c>
      <c r="UPC37" s="990">
        <f t="shared" si="228"/>
        <v>0</v>
      </c>
      <c r="UPD37" s="990">
        <f t="shared" si="228"/>
        <v>0</v>
      </c>
      <c r="UPE37" s="990">
        <f t="shared" si="228"/>
        <v>0</v>
      </c>
      <c r="UPF37" s="990">
        <f t="shared" si="228"/>
        <v>0</v>
      </c>
      <c r="UPG37" s="990">
        <f t="shared" si="228"/>
        <v>0</v>
      </c>
      <c r="UPH37" s="990">
        <f t="shared" si="228"/>
        <v>0</v>
      </c>
      <c r="UPI37" s="990">
        <f t="shared" si="228"/>
        <v>0</v>
      </c>
      <c r="UPJ37" s="990">
        <f t="shared" si="228"/>
        <v>0</v>
      </c>
      <c r="UPK37" s="990">
        <f t="shared" si="228"/>
        <v>0</v>
      </c>
      <c r="UPL37" s="990">
        <f t="shared" si="228"/>
        <v>0</v>
      </c>
      <c r="UPM37" s="990">
        <f t="shared" si="228"/>
        <v>0</v>
      </c>
      <c r="UPN37" s="990">
        <f t="shared" si="228"/>
        <v>0</v>
      </c>
      <c r="UPO37" s="990">
        <f t="shared" si="228"/>
        <v>0</v>
      </c>
      <c r="UPP37" s="990">
        <f t="shared" si="228"/>
        <v>0</v>
      </c>
      <c r="UPQ37" s="990">
        <f t="shared" si="228"/>
        <v>0</v>
      </c>
      <c r="UPR37" s="990">
        <f t="shared" si="228"/>
        <v>0</v>
      </c>
      <c r="UPS37" s="990">
        <f t="shared" si="228"/>
        <v>0</v>
      </c>
      <c r="UPT37" s="990">
        <f t="shared" si="228"/>
        <v>0</v>
      </c>
      <c r="UPU37" s="990">
        <f t="shared" si="228"/>
        <v>0</v>
      </c>
      <c r="UPV37" s="990">
        <f t="shared" si="228"/>
        <v>0</v>
      </c>
      <c r="UPW37" s="990">
        <f t="shared" si="228"/>
        <v>0</v>
      </c>
      <c r="UPX37" s="990">
        <f t="shared" si="228"/>
        <v>0</v>
      </c>
      <c r="UPY37" s="990">
        <f t="shared" si="228"/>
        <v>0</v>
      </c>
      <c r="UPZ37" s="990">
        <f t="shared" si="228"/>
        <v>0</v>
      </c>
      <c r="UQA37" s="990">
        <f t="shared" si="228"/>
        <v>0</v>
      </c>
      <c r="UQB37" s="990">
        <f t="shared" si="228"/>
        <v>0</v>
      </c>
      <c r="UQC37" s="990">
        <f t="shared" si="228"/>
        <v>0</v>
      </c>
      <c r="UQD37" s="990">
        <f t="shared" si="228"/>
        <v>0</v>
      </c>
      <c r="UQE37" s="990">
        <f t="shared" si="228"/>
        <v>0</v>
      </c>
      <c r="UQF37" s="990">
        <f t="shared" si="228"/>
        <v>0</v>
      </c>
      <c r="UQG37" s="990">
        <f t="shared" si="228"/>
        <v>0</v>
      </c>
      <c r="UQH37" s="990">
        <f t="shared" si="228"/>
        <v>0</v>
      </c>
      <c r="UQI37" s="990">
        <f t="shared" si="228"/>
        <v>0</v>
      </c>
      <c r="UQJ37" s="990">
        <f t="shared" si="228"/>
        <v>0</v>
      </c>
      <c r="UQK37" s="990">
        <f t="shared" si="228"/>
        <v>0</v>
      </c>
      <c r="UQL37" s="990">
        <f t="shared" si="228"/>
        <v>0</v>
      </c>
      <c r="UQM37" s="990">
        <f t="shared" si="228"/>
        <v>0</v>
      </c>
      <c r="UQN37" s="990">
        <f t="shared" si="228"/>
        <v>0</v>
      </c>
      <c r="UQO37" s="990">
        <f t="shared" si="228"/>
        <v>0</v>
      </c>
      <c r="UQP37" s="990">
        <f t="shared" si="228"/>
        <v>0</v>
      </c>
      <c r="UQQ37" s="990">
        <f t="shared" si="228"/>
        <v>0</v>
      </c>
      <c r="UQR37" s="990">
        <f t="shared" si="228"/>
        <v>0</v>
      </c>
      <c r="UQS37" s="990">
        <f t="shared" si="228"/>
        <v>0</v>
      </c>
      <c r="UQT37" s="990">
        <f t="shared" si="228"/>
        <v>0</v>
      </c>
      <c r="UQU37" s="990">
        <f t="shared" ref="UQU37:UTF37" si="229">SUM(UQU16:UQU32)-UQU33</f>
        <v>0</v>
      </c>
      <c r="UQV37" s="990">
        <f t="shared" si="229"/>
        <v>0</v>
      </c>
      <c r="UQW37" s="990">
        <f t="shared" si="229"/>
        <v>0</v>
      </c>
      <c r="UQX37" s="990">
        <f t="shared" si="229"/>
        <v>0</v>
      </c>
      <c r="UQY37" s="990">
        <f t="shared" si="229"/>
        <v>0</v>
      </c>
      <c r="UQZ37" s="990">
        <f t="shared" si="229"/>
        <v>0</v>
      </c>
      <c r="URA37" s="990">
        <f t="shared" si="229"/>
        <v>0</v>
      </c>
      <c r="URB37" s="990">
        <f t="shared" si="229"/>
        <v>0</v>
      </c>
      <c r="URC37" s="990">
        <f t="shared" si="229"/>
        <v>0</v>
      </c>
      <c r="URD37" s="990">
        <f t="shared" si="229"/>
        <v>0</v>
      </c>
      <c r="URE37" s="990">
        <f t="shared" si="229"/>
        <v>0</v>
      </c>
      <c r="URF37" s="990">
        <f t="shared" si="229"/>
        <v>0</v>
      </c>
      <c r="URG37" s="990">
        <f t="shared" si="229"/>
        <v>0</v>
      </c>
      <c r="URH37" s="990">
        <f t="shared" si="229"/>
        <v>0</v>
      </c>
      <c r="URI37" s="990">
        <f t="shared" si="229"/>
        <v>0</v>
      </c>
      <c r="URJ37" s="990">
        <f t="shared" si="229"/>
        <v>0</v>
      </c>
      <c r="URK37" s="990">
        <f t="shared" si="229"/>
        <v>0</v>
      </c>
      <c r="URL37" s="990">
        <f t="shared" si="229"/>
        <v>0</v>
      </c>
      <c r="URM37" s="990">
        <f t="shared" si="229"/>
        <v>0</v>
      </c>
      <c r="URN37" s="990">
        <f t="shared" si="229"/>
        <v>0</v>
      </c>
      <c r="URO37" s="990">
        <f t="shared" si="229"/>
        <v>0</v>
      </c>
      <c r="URP37" s="990">
        <f t="shared" si="229"/>
        <v>0</v>
      </c>
      <c r="URQ37" s="990">
        <f t="shared" si="229"/>
        <v>0</v>
      </c>
      <c r="URR37" s="990">
        <f t="shared" si="229"/>
        <v>0</v>
      </c>
      <c r="URS37" s="990">
        <f t="shared" si="229"/>
        <v>0</v>
      </c>
      <c r="URT37" s="990">
        <f t="shared" si="229"/>
        <v>0</v>
      </c>
      <c r="URU37" s="990">
        <f t="shared" si="229"/>
        <v>0</v>
      </c>
      <c r="URV37" s="990">
        <f t="shared" si="229"/>
        <v>0</v>
      </c>
      <c r="URW37" s="990">
        <f t="shared" si="229"/>
        <v>0</v>
      </c>
      <c r="URX37" s="990">
        <f t="shared" si="229"/>
        <v>0</v>
      </c>
      <c r="URY37" s="990">
        <f t="shared" si="229"/>
        <v>0</v>
      </c>
      <c r="URZ37" s="990">
        <f t="shared" si="229"/>
        <v>0</v>
      </c>
      <c r="USA37" s="990">
        <f t="shared" si="229"/>
        <v>0</v>
      </c>
      <c r="USB37" s="990">
        <f t="shared" si="229"/>
        <v>0</v>
      </c>
      <c r="USC37" s="990">
        <f t="shared" si="229"/>
        <v>0</v>
      </c>
      <c r="USD37" s="990">
        <f t="shared" si="229"/>
        <v>0</v>
      </c>
      <c r="USE37" s="990">
        <f t="shared" si="229"/>
        <v>0</v>
      </c>
      <c r="USF37" s="990">
        <f t="shared" si="229"/>
        <v>0</v>
      </c>
      <c r="USG37" s="990">
        <f t="shared" si="229"/>
        <v>0</v>
      </c>
      <c r="USH37" s="990">
        <f t="shared" si="229"/>
        <v>0</v>
      </c>
      <c r="USI37" s="990">
        <f t="shared" si="229"/>
        <v>0</v>
      </c>
      <c r="USJ37" s="990">
        <f t="shared" si="229"/>
        <v>0</v>
      </c>
      <c r="USK37" s="990">
        <f t="shared" si="229"/>
        <v>0</v>
      </c>
      <c r="USL37" s="990">
        <f t="shared" si="229"/>
        <v>0</v>
      </c>
      <c r="USM37" s="990">
        <f t="shared" si="229"/>
        <v>0</v>
      </c>
      <c r="USN37" s="990">
        <f t="shared" si="229"/>
        <v>0</v>
      </c>
      <c r="USO37" s="990">
        <f t="shared" si="229"/>
        <v>0</v>
      </c>
      <c r="USP37" s="990">
        <f t="shared" si="229"/>
        <v>0</v>
      </c>
      <c r="USQ37" s="990">
        <f t="shared" si="229"/>
        <v>0</v>
      </c>
      <c r="USR37" s="990">
        <f t="shared" si="229"/>
        <v>0</v>
      </c>
      <c r="USS37" s="990">
        <f t="shared" si="229"/>
        <v>0</v>
      </c>
      <c r="UST37" s="990">
        <f t="shared" si="229"/>
        <v>0</v>
      </c>
      <c r="USU37" s="990">
        <f t="shared" si="229"/>
        <v>0</v>
      </c>
      <c r="USV37" s="990">
        <f t="shared" si="229"/>
        <v>0</v>
      </c>
      <c r="USW37" s="990">
        <f t="shared" si="229"/>
        <v>0</v>
      </c>
      <c r="USX37" s="990">
        <f t="shared" si="229"/>
        <v>0</v>
      </c>
      <c r="USY37" s="990">
        <f t="shared" si="229"/>
        <v>0</v>
      </c>
      <c r="USZ37" s="990">
        <f t="shared" si="229"/>
        <v>0</v>
      </c>
      <c r="UTA37" s="990">
        <f t="shared" si="229"/>
        <v>0</v>
      </c>
      <c r="UTB37" s="990">
        <f t="shared" si="229"/>
        <v>0</v>
      </c>
      <c r="UTC37" s="990">
        <f t="shared" si="229"/>
        <v>0</v>
      </c>
      <c r="UTD37" s="990">
        <f t="shared" si="229"/>
        <v>0</v>
      </c>
      <c r="UTE37" s="990">
        <f t="shared" si="229"/>
        <v>0</v>
      </c>
      <c r="UTF37" s="990">
        <f t="shared" si="229"/>
        <v>0</v>
      </c>
      <c r="UTG37" s="990">
        <f t="shared" ref="UTG37:UVR37" si="230">SUM(UTG16:UTG32)-UTG33</f>
        <v>0</v>
      </c>
      <c r="UTH37" s="990">
        <f t="shared" si="230"/>
        <v>0</v>
      </c>
      <c r="UTI37" s="990">
        <f t="shared" si="230"/>
        <v>0</v>
      </c>
      <c r="UTJ37" s="990">
        <f t="shared" si="230"/>
        <v>0</v>
      </c>
      <c r="UTK37" s="990">
        <f t="shared" si="230"/>
        <v>0</v>
      </c>
      <c r="UTL37" s="990">
        <f t="shared" si="230"/>
        <v>0</v>
      </c>
      <c r="UTM37" s="990">
        <f t="shared" si="230"/>
        <v>0</v>
      </c>
      <c r="UTN37" s="990">
        <f t="shared" si="230"/>
        <v>0</v>
      </c>
      <c r="UTO37" s="990">
        <f t="shared" si="230"/>
        <v>0</v>
      </c>
      <c r="UTP37" s="990">
        <f t="shared" si="230"/>
        <v>0</v>
      </c>
      <c r="UTQ37" s="990">
        <f t="shared" si="230"/>
        <v>0</v>
      </c>
      <c r="UTR37" s="990">
        <f t="shared" si="230"/>
        <v>0</v>
      </c>
      <c r="UTS37" s="990">
        <f t="shared" si="230"/>
        <v>0</v>
      </c>
      <c r="UTT37" s="990">
        <f t="shared" si="230"/>
        <v>0</v>
      </c>
      <c r="UTU37" s="990">
        <f t="shared" si="230"/>
        <v>0</v>
      </c>
      <c r="UTV37" s="990">
        <f t="shared" si="230"/>
        <v>0</v>
      </c>
      <c r="UTW37" s="990">
        <f t="shared" si="230"/>
        <v>0</v>
      </c>
      <c r="UTX37" s="990">
        <f t="shared" si="230"/>
        <v>0</v>
      </c>
      <c r="UTY37" s="990">
        <f t="shared" si="230"/>
        <v>0</v>
      </c>
      <c r="UTZ37" s="990">
        <f t="shared" si="230"/>
        <v>0</v>
      </c>
      <c r="UUA37" s="990">
        <f t="shared" si="230"/>
        <v>0</v>
      </c>
      <c r="UUB37" s="990">
        <f t="shared" si="230"/>
        <v>0</v>
      </c>
      <c r="UUC37" s="990">
        <f t="shared" si="230"/>
        <v>0</v>
      </c>
      <c r="UUD37" s="990">
        <f t="shared" si="230"/>
        <v>0</v>
      </c>
      <c r="UUE37" s="990">
        <f t="shared" si="230"/>
        <v>0</v>
      </c>
      <c r="UUF37" s="990">
        <f t="shared" si="230"/>
        <v>0</v>
      </c>
      <c r="UUG37" s="990">
        <f t="shared" si="230"/>
        <v>0</v>
      </c>
      <c r="UUH37" s="990">
        <f t="shared" si="230"/>
        <v>0</v>
      </c>
      <c r="UUI37" s="990">
        <f t="shared" si="230"/>
        <v>0</v>
      </c>
      <c r="UUJ37" s="990">
        <f t="shared" si="230"/>
        <v>0</v>
      </c>
      <c r="UUK37" s="990">
        <f t="shared" si="230"/>
        <v>0</v>
      </c>
      <c r="UUL37" s="990">
        <f t="shared" si="230"/>
        <v>0</v>
      </c>
      <c r="UUM37" s="990">
        <f t="shared" si="230"/>
        <v>0</v>
      </c>
      <c r="UUN37" s="990">
        <f t="shared" si="230"/>
        <v>0</v>
      </c>
      <c r="UUO37" s="990">
        <f t="shared" si="230"/>
        <v>0</v>
      </c>
      <c r="UUP37" s="990">
        <f t="shared" si="230"/>
        <v>0</v>
      </c>
      <c r="UUQ37" s="990">
        <f t="shared" si="230"/>
        <v>0</v>
      </c>
      <c r="UUR37" s="990">
        <f t="shared" si="230"/>
        <v>0</v>
      </c>
      <c r="UUS37" s="990">
        <f t="shared" si="230"/>
        <v>0</v>
      </c>
      <c r="UUT37" s="990">
        <f t="shared" si="230"/>
        <v>0</v>
      </c>
      <c r="UUU37" s="990">
        <f t="shared" si="230"/>
        <v>0</v>
      </c>
      <c r="UUV37" s="990">
        <f t="shared" si="230"/>
        <v>0</v>
      </c>
      <c r="UUW37" s="990">
        <f t="shared" si="230"/>
        <v>0</v>
      </c>
      <c r="UUX37" s="990">
        <f t="shared" si="230"/>
        <v>0</v>
      </c>
      <c r="UUY37" s="990">
        <f t="shared" si="230"/>
        <v>0</v>
      </c>
      <c r="UUZ37" s="990">
        <f t="shared" si="230"/>
        <v>0</v>
      </c>
      <c r="UVA37" s="990">
        <f t="shared" si="230"/>
        <v>0</v>
      </c>
      <c r="UVB37" s="990">
        <f t="shared" si="230"/>
        <v>0</v>
      </c>
      <c r="UVC37" s="990">
        <f t="shared" si="230"/>
        <v>0</v>
      </c>
      <c r="UVD37" s="990">
        <f t="shared" si="230"/>
        <v>0</v>
      </c>
      <c r="UVE37" s="990">
        <f t="shared" si="230"/>
        <v>0</v>
      </c>
      <c r="UVF37" s="990">
        <f t="shared" si="230"/>
        <v>0</v>
      </c>
      <c r="UVG37" s="990">
        <f t="shared" si="230"/>
        <v>0</v>
      </c>
      <c r="UVH37" s="990">
        <f t="shared" si="230"/>
        <v>0</v>
      </c>
      <c r="UVI37" s="990">
        <f t="shared" si="230"/>
        <v>0</v>
      </c>
      <c r="UVJ37" s="990">
        <f t="shared" si="230"/>
        <v>0</v>
      </c>
      <c r="UVK37" s="990">
        <f t="shared" si="230"/>
        <v>0</v>
      </c>
      <c r="UVL37" s="990">
        <f t="shared" si="230"/>
        <v>0</v>
      </c>
      <c r="UVM37" s="990">
        <f t="shared" si="230"/>
        <v>0</v>
      </c>
      <c r="UVN37" s="990">
        <f t="shared" si="230"/>
        <v>0</v>
      </c>
      <c r="UVO37" s="990">
        <f t="shared" si="230"/>
        <v>0</v>
      </c>
      <c r="UVP37" s="990">
        <f t="shared" si="230"/>
        <v>0</v>
      </c>
      <c r="UVQ37" s="990">
        <f t="shared" si="230"/>
        <v>0</v>
      </c>
      <c r="UVR37" s="990">
        <f t="shared" si="230"/>
        <v>0</v>
      </c>
      <c r="UVS37" s="990">
        <f t="shared" ref="UVS37:UYD37" si="231">SUM(UVS16:UVS32)-UVS33</f>
        <v>0</v>
      </c>
      <c r="UVT37" s="990">
        <f t="shared" si="231"/>
        <v>0</v>
      </c>
      <c r="UVU37" s="990">
        <f t="shared" si="231"/>
        <v>0</v>
      </c>
      <c r="UVV37" s="990">
        <f t="shared" si="231"/>
        <v>0</v>
      </c>
      <c r="UVW37" s="990">
        <f t="shared" si="231"/>
        <v>0</v>
      </c>
      <c r="UVX37" s="990">
        <f t="shared" si="231"/>
        <v>0</v>
      </c>
      <c r="UVY37" s="990">
        <f t="shared" si="231"/>
        <v>0</v>
      </c>
      <c r="UVZ37" s="990">
        <f t="shared" si="231"/>
        <v>0</v>
      </c>
      <c r="UWA37" s="990">
        <f t="shared" si="231"/>
        <v>0</v>
      </c>
      <c r="UWB37" s="990">
        <f t="shared" si="231"/>
        <v>0</v>
      </c>
      <c r="UWC37" s="990">
        <f t="shared" si="231"/>
        <v>0</v>
      </c>
      <c r="UWD37" s="990">
        <f t="shared" si="231"/>
        <v>0</v>
      </c>
      <c r="UWE37" s="990">
        <f t="shared" si="231"/>
        <v>0</v>
      </c>
      <c r="UWF37" s="990">
        <f t="shared" si="231"/>
        <v>0</v>
      </c>
      <c r="UWG37" s="990">
        <f t="shared" si="231"/>
        <v>0</v>
      </c>
      <c r="UWH37" s="990">
        <f t="shared" si="231"/>
        <v>0</v>
      </c>
      <c r="UWI37" s="990">
        <f t="shared" si="231"/>
        <v>0</v>
      </c>
      <c r="UWJ37" s="990">
        <f t="shared" si="231"/>
        <v>0</v>
      </c>
      <c r="UWK37" s="990">
        <f t="shared" si="231"/>
        <v>0</v>
      </c>
      <c r="UWL37" s="990">
        <f t="shared" si="231"/>
        <v>0</v>
      </c>
      <c r="UWM37" s="990">
        <f t="shared" si="231"/>
        <v>0</v>
      </c>
      <c r="UWN37" s="990">
        <f t="shared" si="231"/>
        <v>0</v>
      </c>
      <c r="UWO37" s="990">
        <f t="shared" si="231"/>
        <v>0</v>
      </c>
      <c r="UWP37" s="990">
        <f t="shared" si="231"/>
        <v>0</v>
      </c>
      <c r="UWQ37" s="990">
        <f t="shared" si="231"/>
        <v>0</v>
      </c>
      <c r="UWR37" s="990">
        <f t="shared" si="231"/>
        <v>0</v>
      </c>
      <c r="UWS37" s="990">
        <f t="shared" si="231"/>
        <v>0</v>
      </c>
      <c r="UWT37" s="990">
        <f t="shared" si="231"/>
        <v>0</v>
      </c>
      <c r="UWU37" s="990">
        <f t="shared" si="231"/>
        <v>0</v>
      </c>
      <c r="UWV37" s="990">
        <f t="shared" si="231"/>
        <v>0</v>
      </c>
      <c r="UWW37" s="990">
        <f t="shared" si="231"/>
        <v>0</v>
      </c>
      <c r="UWX37" s="990">
        <f t="shared" si="231"/>
        <v>0</v>
      </c>
      <c r="UWY37" s="990">
        <f t="shared" si="231"/>
        <v>0</v>
      </c>
      <c r="UWZ37" s="990">
        <f t="shared" si="231"/>
        <v>0</v>
      </c>
      <c r="UXA37" s="990">
        <f t="shared" si="231"/>
        <v>0</v>
      </c>
      <c r="UXB37" s="990">
        <f t="shared" si="231"/>
        <v>0</v>
      </c>
      <c r="UXC37" s="990">
        <f t="shared" si="231"/>
        <v>0</v>
      </c>
      <c r="UXD37" s="990">
        <f t="shared" si="231"/>
        <v>0</v>
      </c>
      <c r="UXE37" s="990">
        <f t="shared" si="231"/>
        <v>0</v>
      </c>
      <c r="UXF37" s="990">
        <f t="shared" si="231"/>
        <v>0</v>
      </c>
      <c r="UXG37" s="990">
        <f t="shared" si="231"/>
        <v>0</v>
      </c>
      <c r="UXH37" s="990">
        <f t="shared" si="231"/>
        <v>0</v>
      </c>
      <c r="UXI37" s="990">
        <f t="shared" si="231"/>
        <v>0</v>
      </c>
      <c r="UXJ37" s="990">
        <f t="shared" si="231"/>
        <v>0</v>
      </c>
      <c r="UXK37" s="990">
        <f t="shared" si="231"/>
        <v>0</v>
      </c>
      <c r="UXL37" s="990">
        <f t="shared" si="231"/>
        <v>0</v>
      </c>
      <c r="UXM37" s="990">
        <f t="shared" si="231"/>
        <v>0</v>
      </c>
      <c r="UXN37" s="990">
        <f t="shared" si="231"/>
        <v>0</v>
      </c>
      <c r="UXO37" s="990">
        <f t="shared" si="231"/>
        <v>0</v>
      </c>
      <c r="UXP37" s="990">
        <f t="shared" si="231"/>
        <v>0</v>
      </c>
      <c r="UXQ37" s="990">
        <f t="shared" si="231"/>
        <v>0</v>
      </c>
      <c r="UXR37" s="990">
        <f t="shared" si="231"/>
        <v>0</v>
      </c>
      <c r="UXS37" s="990">
        <f t="shared" si="231"/>
        <v>0</v>
      </c>
      <c r="UXT37" s="990">
        <f t="shared" si="231"/>
        <v>0</v>
      </c>
      <c r="UXU37" s="990">
        <f t="shared" si="231"/>
        <v>0</v>
      </c>
      <c r="UXV37" s="990">
        <f t="shared" si="231"/>
        <v>0</v>
      </c>
      <c r="UXW37" s="990">
        <f t="shared" si="231"/>
        <v>0</v>
      </c>
      <c r="UXX37" s="990">
        <f t="shared" si="231"/>
        <v>0</v>
      </c>
      <c r="UXY37" s="990">
        <f t="shared" si="231"/>
        <v>0</v>
      </c>
      <c r="UXZ37" s="990">
        <f t="shared" si="231"/>
        <v>0</v>
      </c>
      <c r="UYA37" s="990">
        <f t="shared" si="231"/>
        <v>0</v>
      </c>
      <c r="UYB37" s="990">
        <f t="shared" si="231"/>
        <v>0</v>
      </c>
      <c r="UYC37" s="990">
        <f t="shared" si="231"/>
        <v>0</v>
      </c>
      <c r="UYD37" s="990">
        <f t="shared" si="231"/>
        <v>0</v>
      </c>
      <c r="UYE37" s="990">
        <f t="shared" ref="UYE37:VAP37" si="232">SUM(UYE16:UYE32)-UYE33</f>
        <v>0</v>
      </c>
      <c r="UYF37" s="990">
        <f t="shared" si="232"/>
        <v>0</v>
      </c>
      <c r="UYG37" s="990">
        <f t="shared" si="232"/>
        <v>0</v>
      </c>
      <c r="UYH37" s="990">
        <f t="shared" si="232"/>
        <v>0</v>
      </c>
      <c r="UYI37" s="990">
        <f t="shared" si="232"/>
        <v>0</v>
      </c>
      <c r="UYJ37" s="990">
        <f t="shared" si="232"/>
        <v>0</v>
      </c>
      <c r="UYK37" s="990">
        <f t="shared" si="232"/>
        <v>0</v>
      </c>
      <c r="UYL37" s="990">
        <f t="shared" si="232"/>
        <v>0</v>
      </c>
      <c r="UYM37" s="990">
        <f t="shared" si="232"/>
        <v>0</v>
      </c>
      <c r="UYN37" s="990">
        <f t="shared" si="232"/>
        <v>0</v>
      </c>
      <c r="UYO37" s="990">
        <f t="shared" si="232"/>
        <v>0</v>
      </c>
      <c r="UYP37" s="990">
        <f t="shared" si="232"/>
        <v>0</v>
      </c>
      <c r="UYQ37" s="990">
        <f t="shared" si="232"/>
        <v>0</v>
      </c>
      <c r="UYR37" s="990">
        <f t="shared" si="232"/>
        <v>0</v>
      </c>
      <c r="UYS37" s="990">
        <f t="shared" si="232"/>
        <v>0</v>
      </c>
      <c r="UYT37" s="990">
        <f t="shared" si="232"/>
        <v>0</v>
      </c>
      <c r="UYU37" s="990">
        <f t="shared" si="232"/>
        <v>0</v>
      </c>
      <c r="UYV37" s="990">
        <f t="shared" si="232"/>
        <v>0</v>
      </c>
      <c r="UYW37" s="990">
        <f t="shared" si="232"/>
        <v>0</v>
      </c>
      <c r="UYX37" s="990">
        <f t="shared" si="232"/>
        <v>0</v>
      </c>
      <c r="UYY37" s="990">
        <f t="shared" si="232"/>
        <v>0</v>
      </c>
      <c r="UYZ37" s="990">
        <f t="shared" si="232"/>
        <v>0</v>
      </c>
      <c r="UZA37" s="990">
        <f t="shared" si="232"/>
        <v>0</v>
      </c>
      <c r="UZB37" s="990">
        <f t="shared" si="232"/>
        <v>0</v>
      </c>
      <c r="UZC37" s="990">
        <f t="shared" si="232"/>
        <v>0</v>
      </c>
      <c r="UZD37" s="990">
        <f t="shared" si="232"/>
        <v>0</v>
      </c>
      <c r="UZE37" s="990">
        <f t="shared" si="232"/>
        <v>0</v>
      </c>
      <c r="UZF37" s="990">
        <f t="shared" si="232"/>
        <v>0</v>
      </c>
      <c r="UZG37" s="990">
        <f t="shared" si="232"/>
        <v>0</v>
      </c>
      <c r="UZH37" s="990">
        <f t="shared" si="232"/>
        <v>0</v>
      </c>
      <c r="UZI37" s="990">
        <f t="shared" si="232"/>
        <v>0</v>
      </c>
      <c r="UZJ37" s="990">
        <f t="shared" si="232"/>
        <v>0</v>
      </c>
      <c r="UZK37" s="990">
        <f t="shared" si="232"/>
        <v>0</v>
      </c>
      <c r="UZL37" s="990">
        <f t="shared" si="232"/>
        <v>0</v>
      </c>
      <c r="UZM37" s="990">
        <f t="shared" si="232"/>
        <v>0</v>
      </c>
      <c r="UZN37" s="990">
        <f t="shared" si="232"/>
        <v>0</v>
      </c>
      <c r="UZO37" s="990">
        <f t="shared" si="232"/>
        <v>0</v>
      </c>
      <c r="UZP37" s="990">
        <f t="shared" si="232"/>
        <v>0</v>
      </c>
      <c r="UZQ37" s="990">
        <f t="shared" si="232"/>
        <v>0</v>
      </c>
      <c r="UZR37" s="990">
        <f t="shared" si="232"/>
        <v>0</v>
      </c>
      <c r="UZS37" s="990">
        <f t="shared" si="232"/>
        <v>0</v>
      </c>
      <c r="UZT37" s="990">
        <f t="shared" si="232"/>
        <v>0</v>
      </c>
      <c r="UZU37" s="990">
        <f t="shared" si="232"/>
        <v>0</v>
      </c>
      <c r="UZV37" s="990">
        <f t="shared" si="232"/>
        <v>0</v>
      </c>
      <c r="UZW37" s="990">
        <f t="shared" si="232"/>
        <v>0</v>
      </c>
      <c r="UZX37" s="990">
        <f t="shared" si="232"/>
        <v>0</v>
      </c>
      <c r="UZY37" s="990">
        <f t="shared" si="232"/>
        <v>0</v>
      </c>
      <c r="UZZ37" s="990">
        <f t="shared" si="232"/>
        <v>0</v>
      </c>
      <c r="VAA37" s="990">
        <f t="shared" si="232"/>
        <v>0</v>
      </c>
      <c r="VAB37" s="990">
        <f t="shared" si="232"/>
        <v>0</v>
      </c>
      <c r="VAC37" s="990">
        <f t="shared" si="232"/>
        <v>0</v>
      </c>
      <c r="VAD37" s="990">
        <f t="shared" si="232"/>
        <v>0</v>
      </c>
      <c r="VAE37" s="990">
        <f t="shared" si="232"/>
        <v>0</v>
      </c>
      <c r="VAF37" s="990">
        <f t="shared" si="232"/>
        <v>0</v>
      </c>
      <c r="VAG37" s="990">
        <f t="shared" si="232"/>
        <v>0</v>
      </c>
      <c r="VAH37" s="990">
        <f t="shared" si="232"/>
        <v>0</v>
      </c>
      <c r="VAI37" s="990">
        <f t="shared" si="232"/>
        <v>0</v>
      </c>
      <c r="VAJ37" s="990">
        <f t="shared" si="232"/>
        <v>0</v>
      </c>
      <c r="VAK37" s="990">
        <f t="shared" si="232"/>
        <v>0</v>
      </c>
      <c r="VAL37" s="990">
        <f t="shared" si="232"/>
        <v>0</v>
      </c>
      <c r="VAM37" s="990">
        <f t="shared" si="232"/>
        <v>0</v>
      </c>
      <c r="VAN37" s="990">
        <f t="shared" si="232"/>
        <v>0</v>
      </c>
      <c r="VAO37" s="990">
        <f t="shared" si="232"/>
        <v>0</v>
      </c>
      <c r="VAP37" s="990">
        <f t="shared" si="232"/>
        <v>0</v>
      </c>
      <c r="VAQ37" s="990">
        <f t="shared" ref="VAQ37:VDB37" si="233">SUM(VAQ16:VAQ32)-VAQ33</f>
        <v>0</v>
      </c>
      <c r="VAR37" s="990">
        <f t="shared" si="233"/>
        <v>0</v>
      </c>
      <c r="VAS37" s="990">
        <f t="shared" si="233"/>
        <v>0</v>
      </c>
      <c r="VAT37" s="990">
        <f t="shared" si="233"/>
        <v>0</v>
      </c>
      <c r="VAU37" s="990">
        <f t="shared" si="233"/>
        <v>0</v>
      </c>
      <c r="VAV37" s="990">
        <f t="shared" si="233"/>
        <v>0</v>
      </c>
      <c r="VAW37" s="990">
        <f t="shared" si="233"/>
        <v>0</v>
      </c>
      <c r="VAX37" s="990">
        <f t="shared" si="233"/>
        <v>0</v>
      </c>
      <c r="VAY37" s="990">
        <f t="shared" si="233"/>
        <v>0</v>
      </c>
      <c r="VAZ37" s="990">
        <f t="shared" si="233"/>
        <v>0</v>
      </c>
      <c r="VBA37" s="990">
        <f t="shared" si="233"/>
        <v>0</v>
      </c>
      <c r="VBB37" s="990">
        <f t="shared" si="233"/>
        <v>0</v>
      </c>
      <c r="VBC37" s="990">
        <f t="shared" si="233"/>
        <v>0</v>
      </c>
      <c r="VBD37" s="990">
        <f t="shared" si="233"/>
        <v>0</v>
      </c>
      <c r="VBE37" s="990">
        <f t="shared" si="233"/>
        <v>0</v>
      </c>
      <c r="VBF37" s="990">
        <f t="shared" si="233"/>
        <v>0</v>
      </c>
      <c r="VBG37" s="990">
        <f t="shared" si="233"/>
        <v>0</v>
      </c>
      <c r="VBH37" s="990">
        <f t="shared" si="233"/>
        <v>0</v>
      </c>
      <c r="VBI37" s="990">
        <f t="shared" si="233"/>
        <v>0</v>
      </c>
      <c r="VBJ37" s="990">
        <f t="shared" si="233"/>
        <v>0</v>
      </c>
      <c r="VBK37" s="990">
        <f t="shared" si="233"/>
        <v>0</v>
      </c>
      <c r="VBL37" s="990">
        <f t="shared" si="233"/>
        <v>0</v>
      </c>
      <c r="VBM37" s="990">
        <f t="shared" si="233"/>
        <v>0</v>
      </c>
      <c r="VBN37" s="990">
        <f t="shared" si="233"/>
        <v>0</v>
      </c>
      <c r="VBO37" s="990">
        <f t="shared" si="233"/>
        <v>0</v>
      </c>
      <c r="VBP37" s="990">
        <f t="shared" si="233"/>
        <v>0</v>
      </c>
      <c r="VBQ37" s="990">
        <f t="shared" si="233"/>
        <v>0</v>
      </c>
      <c r="VBR37" s="990">
        <f t="shared" si="233"/>
        <v>0</v>
      </c>
      <c r="VBS37" s="990">
        <f t="shared" si="233"/>
        <v>0</v>
      </c>
      <c r="VBT37" s="990">
        <f t="shared" si="233"/>
        <v>0</v>
      </c>
      <c r="VBU37" s="990">
        <f t="shared" si="233"/>
        <v>0</v>
      </c>
      <c r="VBV37" s="990">
        <f t="shared" si="233"/>
        <v>0</v>
      </c>
      <c r="VBW37" s="990">
        <f t="shared" si="233"/>
        <v>0</v>
      </c>
      <c r="VBX37" s="990">
        <f t="shared" si="233"/>
        <v>0</v>
      </c>
      <c r="VBY37" s="990">
        <f t="shared" si="233"/>
        <v>0</v>
      </c>
      <c r="VBZ37" s="990">
        <f t="shared" si="233"/>
        <v>0</v>
      </c>
      <c r="VCA37" s="990">
        <f t="shared" si="233"/>
        <v>0</v>
      </c>
      <c r="VCB37" s="990">
        <f t="shared" si="233"/>
        <v>0</v>
      </c>
      <c r="VCC37" s="990">
        <f t="shared" si="233"/>
        <v>0</v>
      </c>
      <c r="VCD37" s="990">
        <f t="shared" si="233"/>
        <v>0</v>
      </c>
      <c r="VCE37" s="990">
        <f t="shared" si="233"/>
        <v>0</v>
      </c>
      <c r="VCF37" s="990">
        <f t="shared" si="233"/>
        <v>0</v>
      </c>
      <c r="VCG37" s="990">
        <f t="shared" si="233"/>
        <v>0</v>
      </c>
      <c r="VCH37" s="990">
        <f t="shared" si="233"/>
        <v>0</v>
      </c>
      <c r="VCI37" s="990">
        <f t="shared" si="233"/>
        <v>0</v>
      </c>
      <c r="VCJ37" s="990">
        <f t="shared" si="233"/>
        <v>0</v>
      </c>
      <c r="VCK37" s="990">
        <f t="shared" si="233"/>
        <v>0</v>
      </c>
      <c r="VCL37" s="990">
        <f t="shared" si="233"/>
        <v>0</v>
      </c>
      <c r="VCM37" s="990">
        <f t="shared" si="233"/>
        <v>0</v>
      </c>
      <c r="VCN37" s="990">
        <f t="shared" si="233"/>
        <v>0</v>
      </c>
      <c r="VCO37" s="990">
        <f t="shared" si="233"/>
        <v>0</v>
      </c>
      <c r="VCP37" s="990">
        <f t="shared" si="233"/>
        <v>0</v>
      </c>
      <c r="VCQ37" s="990">
        <f t="shared" si="233"/>
        <v>0</v>
      </c>
      <c r="VCR37" s="990">
        <f t="shared" si="233"/>
        <v>0</v>
      </c>
      <c r="VCS37" s="990">
        <f t="shared" si="233"/>
        <v>0</v>
      </c>
      <c r="VCT37" s="990">
        <f t="shared" si="233"/>
        <v>0</v>
      </c>
      <c r="VCU37" s="990">
        <f t="shared" si="233"/>
        <v>0</v>
      </c>
      <c r="VCV37" s="990">
        <f t="shared" si="233"/>
        <v>0</v>
      </c>
      <c r="VCW37" s="990">
        <f t="shared" si="233"/>
        <v>0</v>
      </c>
      <c r="VCX37" s="990">
        <f t="shared" si="233"/>
        <v>0</v>
      </c>
      <c r="VCY37" s="990">
        <f t="shared" si="233"/>
        <v>0</v>
      </c>
      <c r="VCZ37" s="990">
        <f t="shared" si="233"/>
        <v>0</v>
      </c>
      <c r="VDA37" s="990">
        <f t="shared" si="233"/>
        <v>0</v>
      </c>
      <c r="VDB37" s="990">
        <f t="shared" si="233"/>
        <v>0</v>
      </c>
      <c r="VDC37" s="990">
        <f t="shared" ref="VDC37:VFN37" si="234">SUM(VDC16:VDC32)-VDC33</f>
        <v>0</v>
      </c>
      <c r="VDD37" s="990">
        <f t="shared" si="234"/>
        <v>0</v>
      </c>
      <c r="VDE37" s="990">
        <f t="shared" si="234"/>
        <v>0</v>
      </c>
      <c r="VDF37" s="990">
        <f t="shared" si="234"/>
        <v>0</v>
      </c>
      <c r="VDG37" s="990">
        <f t="shared" si="234"/>
        <v>0</v>
      </c>
      <c r="VDH37" s="990">
        <f t="shared" si="234"/>
        <v>0</v>
      </c>
      <c r="VDI37" s="990">
        <f t="shared" si="234"/>
        <v>0</v>
      </c>
      <c r="VDJ37" s="990">
        <f t="shared" si="234"/>
        <v>0</v>
      </c>
      <c r="VDK37" s="990">
        <f t="shared" si="234"/>
        <v>0</v>
      </c>
      <c r="VDL37" s="990">
        <f t="shared" si="234"/>
        <v>0</v>
      </c>
      <c r="VDM37" s="990">
        <f t="shared" si="234"/>
        <v>0</v>
      </c>
      <c r="VDN37" s="990">
        <f t="shared" si="234"/>
        <v>0</v>
      </c>
      <c r="VDO37" s="990">
        <f t="shared" si="234"/>
        <v>0</v>
      </c>
      <c r="VDP37" s="990">
        <f t="shared" si="234"/>
        <v>0</v>
      </c>
      <c r="VDQ37" s="990">
        <f t="shared" si="234"/>
        <v>0</v>
      </c>
      <c r="VDR37" s="990">
        <f t="shared" si="234"/>
        <v>0</v>
      </c>
      <c r="VDS37" s="990">
        <f t="shared" si="234"/>
        <v>0</v>
      </c>
      <c r="VDT37" s="990">
        <f t="shared" si="234"/>
        <v>0</v>
      </c>
      <c r="VDU37" s="990">
        <f t="shared" si="234"/>
        <v>0</v>
      </c>
      <c r="VDV37" s="990">
        <f t="shared" si="234"/>
        <v>0</v>
      </c>
      <c r="VDW37" s="990">
        <f t="shared" si="234"/>
        <v>0</v>
      </c>
      <c r="VDX37" s="990">
        <f t="shared" si="234"/>
        <v>0</v>
      </c>
      <c r="VDY37" s="990">
        <f t="shared" si="234"/>
        <v>0</v>
      </c>
      <c r="VDZ37" s="990">
        <f t="shared" si="234"/>
        <v>0</v>
      </c>
      <c r="VEA37" s="990">
        <f t="shared" si="234"/>
        <v>0</v>
      </c>
      <c r="VEB37" s="990">
        <f t="shared" si="234"/>
        <v>0</v>
      </c>
      <c r="VEC37" s="990">
        <f t="shared" si="234"/>
        <v>0</v>
      </c>
      <c r="VED37" s="990">
        <f t="shared" si="234"/>
        <v>0</v>
      </c>
      <c r="VEE37" s="990">
        <f t="shared" si="234"/>
        <v>0</v>
      </c>
      <c r="VEF37" s="990">
        <f t="shared" si="234"/>
        <v>0</v>
      </c>
      <c r="VEG37" s="990">
        <f t="shared" si="234"/>
        <v>0</v>
      </c>
      <c r="VEH37" s="990">
        <f t="shared" si="234"/>
        <v>0</v>
      </c>
      <c r="VEI37" s="990">
        <f t="shared" si="234"/>
        <v>0</v>
      </c>
      <c r="VEJ37" s="990">
        <f t="shared" si="234"/>
        <v>0</v>
      </c>
      <c r="VEK37" s="990">
        <f t="shared" si="234"/>
        <v>0</v>
      </c>
      <c r="VEL37" s="990">
        <f t="shared" si="234"/>
        <v>0</v>
      </c>
      <c r="VEM37" s="990">
        <f t="shared" si="234"/>
        <v>0</v>
      </c>
      <c r="VEN37" s="990">
        <f t="shared" si="234"/>
        <v>0</v>
      </c>
      <c r="VEO37" s="990">
        <f t="shared" si="234"/>
        <v>0</v>
      </c>
      <c r="VEP37" s="990">
        <f t="shared" si="234"/>
        <v>0</v>
      </c>
      <c r="VEQ37" s="990">
        <f t="shared" si="234"/>
        <v>0</v>
      </c>
      <c r="VER37" s="990">
        <f t="shared" si="234"/>
        <v>0</v>
      </c>
      <c r="VES37" s="990">
        <f t="shared" si="234"/>
        <v>0</v>
      </c>
      <c r="VET37" s="990">
        <f t="shared" si="234"/>
        <v>0</v>
      </c>
      <c r="VEU37" s="990">
        <f t="shared" si="234"/>
        <v>0</v>
      </c>
      <c r="VEV37" s="990">
        <f t="shared" si="234"/>
        <v>0</v>
      </c>
      <c r="VEW37" s="990">
        <f t="shared" si="234"/>
        <v>0</v>
      </c>
      <c r="VEX37" s="990">
        <f t="shared" si="234"/>
        <v>0</v>
      </c>
      <c r="VEY37" s="990">
        <f t="shared" si="234"/>
        <v>0</v>
      </c>
      <c r="VEZ37" s="990">
        <f t="shared" si="234"/>
        <v>0</v>
      </c>
      <c r="VFA37" s="990">
        <f t="shared" si="234"/>
        <v>0</v>
      </c>
      <c r="VFB37" s="990">
        <f t="shared" si="234"/>
        <v>0</v>
      </c>
      <c r="VFC37" s="990">
        <f t="shared" si="234"/>
        <v>0</v>
      </c>
      <c r="VFD37" s="990">
        <f t="shared" si="234"/>
        <v>0</v>
      </c>
      <c r="VFE37" s="990">
        <f t="shared" si="234"/>
        <v>0</v>
      </c>
      <c r="VFF37" s="990">
        <f t="shared" si="234"/>
        <v>0</v>
      </c>
      <c r="VFG37" s="990">
        <f t="shared" si="234"/>
        <v>0</v>
      </c>
      <c r="VFH37" s="990">
        <f t="shared" si="234"/>
        <v>0</v>
      </c>
      <c r="VFI37" s="990">
        <f t="shared" si="234"/>
        <v>0</v>
      </c>
      <c r="VFJ37" s="990">
        <f t="shared" si="234"/>
        <v>0</v>
      </c>
      <c r="VFK37" s="990">
        <f t="shared" si="234"/>
        <v>0</v>
      </c>
      <c r="VFL37" s="990">
        <f t="shared" si="234"/>
        <v>0</v>
      </c>
      <c r="VFM37" s="990">
        <f t="shared" si="234"/>
        <v>0</v>
      </c>
      <c r="VFN37" s="990">
        <f t="shared" si="234"/>
        <v>0</v>
      </c>
      <c r="VFO37" s="990">
        <f t="shared" ref="VFO37:VHZ37" si="235">SUM(VFO16:VFO32)-VFO33</f>
        <v>0</v>
      </c>
      <c r="VFP37" s="990">
        <f t="shared" si="235"/>
        <v>0</v>
      </c>
      <c r="VFQ37" s="990">
        <f t="shared" si="235"/>
        <v>0</v>
      </c>
      <c r="VFR37" s="990">
        <f t="shared" si="235"/>
        <v>0</v>
      </c>
      <c r="VFS37" s="990">
        <f t="shared" si="235"/>
        <v>0</v>
      </c>
      <c r="VFT37" s="990">
        <f t="shared" si="235"/>
        <v>0</v>
      </c>
      <c r="VFU37" s="990">
        <f t="shared" si="235"/>
        <v>0</v>
      </c>
      <c r="VFV37" s="990">
        <f t="shared" si="235"/>
        <v>0</v>
      </c>
      <c r="VFW37" s="990">
        <f t="shared" si="235"/>
        <v>0</v>
      </c>
      <c r="VFX37" s="990">
        <f t="shared" si="235"/>
        <v>0</v>
      </c>
      <c r="VFY37" s="990">
        <f t="shared" si="235"/>
        <v>0</v>
      </c>
      <c r="VFZ37" s="990">
        <f t="shared" si="235"/>
        <v>0</v>
      </c>
      <c r="VGA37" s="990">
        <f t="shared" si="235"/>
        <v>0</v>
      </c>
      <c r="VGB37" s="990">
        <f t="shared" si="235"/>
        <v>0</v>
      </c>
      <c r="VGC37" s="990">
        <f t="shared" si="235"/>
        <v>0</v>
      </c>
      <c r="VGD37" s="990">
        <f t="shared" si="235"/>
        <v>0</v>
      </c>
      <c r="VGE37" s="990">
        <f t="shared" si="235"/>
        <v>0</v>
      </c>
      <c r="VGF37" s="990">
        <f t="shared" si="235"/>
        <v>0</v>
      </c>
      <c r="VGG37" s="990">
        <f t="shared" si="235"/>
        <v>0</v>
      </c>
      <c r="VGH37" s="990">
        <f t="shared" si="235"/>
        <v>0</v>
      </c>
      <c r="VGI37" s="990">
        <f t="shared" si="235"/>
        <v>0</v>
      </c>
      <c r="VGJ37" s="990">
        <f t="shared" si="235"/>
        <v>0</v>
      </c>
      <c r="VGK37" s="990">
        <f t="shared" si="235"/>
        <v>0</v>
      </c>
      <c r="VGL37" s="990">
        <f t="shared" si="235"/>
        <v>0</v>
      </c>
      <c r="VGM37" s="990">
        <f t="shared" si="235"/>
        <v>0</v>
      </c>
      <c r="VGN37" s="990">
        <f t="shared" si="235"/>
        <v>0</v>
      </c>
      <c r="VGO37" s="990">
        <f t="shared" si="235"/>
        <v>0</v>
      </c>
      <c r="VGP37" s="990">
        <f t="shared" si="235"/>
        <v>0</v>
      </c>
      <c r="VGQ37" s="990">
        <f t="shared" si="235"/>
        <v>0</v>
      </c>
      <c r="VGR37" s="990">
        <f t="shared" si="235"/>
        <v>0</v>
      </c>
      <c r="VGS37" s="990">
        <f t="shared" si="235"/>
        <v>0</v>
      </c>
      <c r="VGT37" s="990">
        <f t="shared" si="235"/>
        <v>0</v>
      </c>
      <c r="VGU37" s="990">
        <f t="shared" si="235"/>
        <v>0</v>
      </c>
      <c r="VGV37" s="990">
        <f t="shared" si="235"/>
        <v>0</v>
      </c>
      <c r="VGW37" s="990">
        <f t="shared" si="235"/>
        <v>0</v>
      </c>
      <c r="VGX37" s="990">
        <f t="shared" si="235"/>
        <v>0</v>
      </c>
      <c r="VGY37" s="990">
        <f t="shared" si="235"/>
        <v>0</v>
      </c>
      <c r="VGZ37" s="990">
        <f t="shared" si="235"/>
        <v>0</v>
      </c>
      <c r="VHA37" s="990">
        <f t="shared" si="235"/>
        <v>0</v>
      </c>
      <c r="VHB37" s="990">
        <f t="shared" si="235"/>
        <v>0</v>
      </c>
      <c r="VHC37" s="990">
        <f t="shared" si="235"/>
        <v>0</v>
      </c>
      <c r="VHD37" s="990">
        <f t="shared" si="235"/>
        <v>0</v>
      </c>
      <c r="VHE37" s="990">
        <f t="shared" si="235"/>
        <v>0</v>
      </c>
      <c r="VHF37" s="990">
        <f t="shared" si="235"/>
        <v>0</v>
      </c>
      <c r="VHG37" s="990">
        <f t="shared" si="235"/>
        <v>0</v>
      </c>
      <c r="VHH37" s="990">
        <f t="shared" si="235"/>
        <v>0</v>
      </c>
      <c r="VHI37" s="990">
        <f t="shared" si="235"/>
        <v>0</v>
      </c>
      <c r="VHJ37" s="990">
        <f t="shared" si="235"/>
        <v>0</v>
      </c>
      <c r="VHK37" s="990">
        <f t="shared" si="235"/>
        <v>0</v>
      </c>
      <c r="VHL37" s="990">
        <f t="shared" si="235"/>
        <v>0</v>
      </c>
      <c r="VHM37" s="990">
        <f t="shared" si="235"/>
        <v>0</v>
      </c>
      <c r="VHN37" s="990">
        <f t="shared" si="235"/>
        <v>0</v>
      </c>
      <c r="VHO37" s="990">
        <f t="shared" si="235"/>
        <v>0</v>
      </c>
      <c r="VHP37" s="990">
        <f t="shared" si="235"/>
        <v>0</v>
      </c>
      <c r="VHQ37" s="990">
        <f t="shared" si="235"/>
        <v>0</v>
      </c>
      <c r="VHR37" s="990">
        <f t="shared" si="235"/>
        <v>0</v>
      </c>
      <c r="VHS37" s="990">
        <f t="shared" si="235"/>
        <v>0</v>
      </c>
      <c r="VHT37" s="990">
        <f t="shared" si="235"/>
        <v>0</v>
      </c>
      <c r="VHU37" s="990">
        <f t="shared" si="235"/>
        <v>0</v>
      </c>
      <c r="VHV37" s="990">
        <f t="shared" si="235"/>
        <v>0</v>
      </c>
      <c r="VHW37" s="990">
        <f t="shared" si="235"/>
        <v>0</v>
      </c>
      <c r="VHX37" s="990">
        <f t="shared" si="235"/>
        <v>0</v>
      </c>
      <c r="VHY37" s="990">
        <f t="shared" si="235"/>
        <v>0</v>
      </c>
      <c r="VHZ37" s="990">
        <f t="shared" si="235"/>
        <v>0</v>
      </c>
      <c r="VIA37" s="990">
        <f t="shared" ref="VIA37:VKL37" si="236">SUM(VIA16:VIA32)-VIA33</f>
        <v>0</v>
      </c>
      <c r="VIB37" s="990">
        <f t="shared" si="236"/>
        <v>0</v>
      </c>
      <c r="VIC37" s="990">
        <f t="shared" si="236"/>
        <v>0</v>
      </c>
      <c r="VID37" s="990">
        <f t="shared" si="236"/>
        <v>0</v>
      </c>
      <c r="VIE37" s="990">
        <f t="shared" si="236"/>
        <v>0</v>
      </c>
      <c r="VIF37" s="990">
        <f t="shared" si="236"/>
        <v>0</v>
      </c>
      <c r="VIG37" s="990">
        <f t="shared" si="236"/>
        <v>0</v>
      </c>
      <c r="VIH37" s="990">
        <f t="shared" si="236"/>
        <v>0</v>
      </c>
      <c r="VII37" s="990">
        <f t="shared" si="236"/>
        <v>0</v>
      </c>
      <c r="VIJ37" s="990">
        <f t="shared" si="236"/>
        <v>0</v>
      </c>
      <c r="VIK37" s="990">
        <f t="shared" si="236"/>
        <v>0</v>
      </c>
      <c r="VIL37" s="990">
        <f t="shared" si="236"/>
        <v>0</v>
      </c>
      <c r="VIM37" s="990">
        <f t="shared" si="236"/>
        <v>0</v>
      </c>
      <c r="VIN37" s="990">
        <f t="shared" si="236"/>
        <v>0</v>
      </c>
      <c r="VIO37" s="990">
        <f t="shared" si="236"/>
        <v>0</v>
      </c>
      <c r="VIP37" s="990">
        <f t="shared" si="236"/>
        <v>0</v>
      </c>
      <c r="VIQ37" s="990">
        <f t="shared" si="236"/>
        <v>0</v>
      </c>
      <c r="VIR37" s="990">
        <f t="shared" si="236"/>
        <v>0</v>
      </c>
      <c r="VIS37" s="990">
        <f t="shared" si="236"/>
        <v>0</v>
      </c>
      <c r="VIT37" s="990">
        <f t="shared" si="236"/>
        <v>0</v>
      </c>
      <c r="VIU37" s="990">
        <f t="shared" si="236"/>
        <v>0</v>
      </c>
      <c r="VIV37" s="990">
        <f t="shared" si="236"/>
        <v>0</v>
      </c>
      <c r="VIW37" s="990">
        <f t="shared" si="236"/>
        <v>0</v>
      </c>
      <c r="VIX37" s="990">
        <f t="shared" si="236"/>
        <v>0</v>
      </c>
      <c r="VIY37" s="990">
        <f t="shared" si="236"/>
        <v>0</v>
      </c>
      <c r="VIZ37" s="990">
        <f t="shared" si="236"/>
        <v>0</v>
      </c>
      <c r="VJA37" s="990">
        <f t="shared" si="236"/>
        <v>0</v>
      </c>
      <c r="VJB37" s="990">
        <f t="shared" si="236"/>
        <v>0</v>
      </c>
      <c r="VJC37" s="990">
        <f t="shared" si="236"/>
        <v>0</v>
      </c>
      <c r="VJD37" s="990">
        <f t="shared" si="236"/>
        <v>0</v>
      </c>
      <c r="VJE37" s="990">
        <f t="shared" si="236"/>
        <v>0</v>
      </c>
      <c r="VJF37" s="990">
        <f t="shared" si="236"/>
        <v>0</v>
      </c>
      <c r="VJG37" s="990">
        <f t="shared" si="236"/>
        <v>0</v>
      </c>
      <c r="VJH37" s="990">
        <f t="shared" si="236"/>
        <v>0</v>
      </c>
      <c r="VJI37" s="990">
        <f t="shared" si="236"/>
        <v>0</v>
      </c>
      <c r="VJJ37" s="990">
        <f t="shared" si="236"/>
        <v>0</v>
      </c>
      <c r="VJK37" s="990">
        <f t="shared" si="236"/>
        <v>0</v>
      </c>
      <c r="VJL37" s="990">
        <f t="shared" si="236"/>
        <v>0</v>
      </c>
      <c r="VJM37" s="990">
        <f t="shared" si="236"/>
        <v>0</v>
      </c>
      <c r="VJN37" s="990">
        <f t="shared" si="236"/>
        <v>0</v>
      </c>
      <c r="VJO37" s="990">
        <f t="shared" si="236"/>
        <v>0</v>
      </c>
      <c r="VJP37" s="990">
        <f t="shared" si="236"/>
        <v>0</v>
      </c>
      <c r="VJQ37" s="990">
        <f t="shared" si="236"/>
        <v>0</v>
      </c>
      <c r="VJR37" s="990">
        <f t="shared" si="236"/>
        <v>0</v>
      </c>
      <c r="VJS37" s="990">
        <f t="shared" si="236"/>
        <v>0</v>
      </c>
      <c r="VJT37" s="990">
        <f t="shared" si="236"/>
        <v>0</v>
      </c>
      <c r="VJU37" s="990">
        <f t="shared" si="236"/>
        <v>0</v>
      </c>
      <c r="VJV37" s="990">
        <f t="shared" si="236"/>
        <v>0</v>
      </c>
      <c r="VJW37" s="990">
        <f t="shared" si="236"/>
        <v>0</v>
      </c>
      <c r="VJX37" s="990">
        <f t="shared" si="236"/>
        <v>0</v>
      </c>
      <c r="VJY37" s="990">
        <f t="shared" si="236"/>
        <v>0</v>
      </c>
      <c r="VJZ37" s="990">
        <f t="shared" si="236"/>
        <v>0</v>
      </c>
      <c r="VKA37" s="990">
        <f t="shared" si="236"/>
        <v>0</v>
      </c>
      <c r="VKB37" s="990">
        <f t="shared" si="236"/>
        <v>0</v>
      </c>
      <c r="VKC37" s="990">
        <f t="shared" si="236"/>
        <v>0</v>
      </c>
      <c r="VKD37" s="990">
        <f t="shared" si="236"/>
        <v>0</v>
      </c>
      <c r="VKE37" s="990">
        <f t="shared" si="236"/>
        <v>0</v>
      </c>
      <c r="VKF37" s="990">
        <f t="shared" si="236"/>
        <v>0</v>
      </c>
      <c r="VKG37" s="990">
        <f t="shared" si="236"/>
        <v>0</v>
      </c>
      <c r="VKH37" s="990">
        <f t="shared" si="236"/>
        <v>0</v>
      </c>
      <c r="VKI37" s="990">
        <f t="shared" si="236"/>
        <v>0</v>
      </c>
      <c r="VKJ37" s="990">
        <f t="shared" si="236"/>
        <v>0</v>
      </c>
      <c r="VKK37" s="990">
        <f t="shared" si="236"/>
        <v>0</v>
      </c>
      <c r="VKL37" s="990">
        <f t="shared" si="236"/>
        <v>0</v>
      </c>
      <c r="VKM37" s="990">
        <f t="shared" ref="VKM37:VMX37" si="237">SUM(VKM16:VKM32)-VKM33</f>
        <v>0</v>
      </c>
      <c r="VKN37" s="990">
        <f t="shared" si="237"/>
        <v>0</v>
      </c>
      <c r="VKO37" s="990">
        <f t="shared" si="237"/>
        <v>0</v>
      </c>
      <c r="VKP37" s="990">
        <f t="shared" si="237"/>
        <v>0</v>
      </c>
      <c r="VKQ37" s="990">
        <f t="shared" si="237"/>
        <v>0</v>
      </c>
      <c r="VKR37" s="990">
        <f t="shared" si="237"/>
        <v>0</v>
      </c>
      <c r="VKS37" s="990">
        <f t="shared" si="237"/>
        <v>0</v>
      </c>
      <c r="VKT37" s="990">
        <f t="shared" si="237"/>
        <v>0</v>
      </c>
      <c r="VKU37" s="990">
        <f t="shared" si="237"/>
        <v>0</v>
      </c>
      <c r="VKV37" s="990">
        <f t="shared" si="237"/>
        <v>0</v>
      </c>
      <c r="VKW37" s="990">
        <f t="shared" si="237"/>
        <v>0</v>
      </c>
      <c r="VKX37" s="990">
        <f t="shared" si="237"/>
        <v>0</v>
      </c>
      <c r="VKY37" s="990">
        <f t="shared" si="237"/>
        <v>0</v>
      </c>
      <c r="VKZ37" s="990">
        <f t="shared" si="237"/>
        <v>0</v>
      </c>
      <c r="VLA37" s="990">
        <f t="shared" si="237"/>
        <v>0</v>
      </c>
      <c r="VLB37" s="990">
        <f t="shared" si="237"/>
        <v>0</v>
      </c>
      <c r="VLC37" s="990">
        <f t="shared" si="237"/>
        <v>0</v>
      </c>
      <c r="VLD37" s="990">
        <f t="shared" si="237"/>
        <v>0</v>
      </c>
      <c r="VLE37" s="990">
        <f t="shared" si="237"/>
        <v>0</v>
      </c>
      <c r="VLF37" s="990">
        <f t="shared" si="237"/>
        <v>0</v>
      </c>
      <c r="VLG37" s="990">
        <f t="shared" si="237"/>
        <v>0</v>
      </c>
      <c r="VLH37" s="990">
        <f t="shared" si="237"/>
        <v>0</v>
      </c>
      <c r="VLI37" s="990">
        <f t="shared" si="237"/>
        <v>0</v>
      </c>
      <c r="VLJ37" s="990">
        <f t="shared" si="237"/>
        <v>0</v>
      </c>
      <c r="VLK37" s="990">
        <f t="shared" si="237"/>
        <v>0</v>
      </c>
      <c r="VLL37" s="990">
        <f t="shared" si="237"/>
        <v>0</v>
      </c>
      <c r="VLM37" s="990">
        <f t="shared" si="237"/>
        <v>0</v>
      </c>
      <c r="VLN37" s="990">
        <f t="shared" si="237"/>
        <v>0</v>
      </c>
      <c r="VLO37" s="990">
        <f t="shared" si="237"/>
        <v>0</v>
      </c>
      <c r="VLP37" s="990">
        <f t="shared" si="237"/>
        <v>0</v>
      </c>
      <c r="VLQ37" s="990">
        <f t="shared" si="237"/>
        <v>0</v>
      </c>
      <c r="VLR37" s="990">
        <f t="shared" si="237"/>
        <v>0</v>
      </c>
      <c r="VLS37" s="990">
        <f t="shared" si="237"/>
        <v>0</v>
      </c>
      <c r="VLT37" s="990">
        <f t="shared" si="237"/>
        <v>0</v>
      </c>
      <c r="VLU37" s="990">
        <f t="shared" si="237"/>
        <v>0</v>
      </c>
      <c r="VLV37" s="990">
        <f t="shared" si="237"/>
        <v>0</v>
      </c>
      <c r="VLW37" s="990">
        <f t="shared" si="237"/>
        <v>0</v>
      </c>
      <c r="VLX37" s="990">
        <f t="shared" si="237"/>
        <v>0</v>
      </c>
      <c r="VLY37" s="990">
        <f t="shared" si="237"/>
        <v>0</v>
      </c>
      <c r="VLZ37" s="990">
        <f t="shared" si="237"/>
        <v>0</v>
      </c>
      <c r="VMA37" s="990">
        <f t="shared" si="237"/>
        <v>0</v>
      </c>
      <c r="VMB37" s="990">
        <f t="shared" si="237"/>
        <v>0</v>
      </c>
      <c r="VMC37" s="990">
        <f t="shared" si="237"/>
        <v>0</v>
      </c>
      <c r="VMD37" s="990">
        <f t="shared" si="237"/>
        <v>0</v>
      </c>
      <c r="VME37" s="990">
        <f t="shared" si="237"/>
        <v>0</v>
      </c>
      <c r="VMF37" s="990">
        <f t="shared" si="237"/>
        <v>0</v>
      </c>
      <c r="VMG37" s="990">
        <f t="shared" si="237"/>
        <v>0</v>
      </c>
      <c r="VMH37" s="990">
        <f t="shared" si="237"/>
        <v>0</v>
      </c>
      <c r="VMI37" s="990">
        <f t="shared" si="237"/>
        <v>0</v>
      </c>
      <c r="VMJ37" s="990">
        <f t="shared" si="237"/>
        <v>0</v>
      </c>
      <c r="VMK37" s="990">
        <f t="shared" si="237"/>
        <v>0</v>
      </c>
      <c r="VML37" s="990">
        <f t="shared" si="237"/>
        <v>0</v>
      </c>
      <c r="VMM37" s="990">
        <f t="shared" si="237"/>
        <v>0</v>
      </c>
      <c r="VMN37" s="990">
        <f t="shared" si="237"/>
        <v>0</v>
      </c>
      <c r="VMO37" s="990">
        <f t="shared" si="237"/>
        <v>0</v>
      </c>
      <c r="VMP37" s="990">
        <f t="shared" si="237"/>
        <v>0</v>
      </c>
      <c r="VMQ37" s="990">
        <f t="shared" si="237"/>
        <v>0</v>
      </c>
      <c r="VMR37" s="990">
        <f t="shared" si="237"/>
        <v>0</v>
      </c>
      <c r="VMS37" s="990">
        <f t="shared" si="237"/>
        <v>0</v>
      </c>
      <c r="VMT37" s="990">
        <f t="shared" si="237"/>
        <v>0</v>
      </c>
      <c r="VMU37" s="990">
        <f t="shared" si="237"/>
        <v>0</v>
      </c>
      <c r="VMV37" s="990">
        <f t="shared" si="237"/>
        <v>0</v>
      </c>
      <c r="VMW37" s="990">
        <f t="shared" si="237"/>
        <v>0</v>
      </c>
      <c r="VMX37" s="990">
        <f t="shared" si="237"/>
        <v>0</v>
      </c>
      <c r="VMY37" s="990">
        <f t="shared" ref="VMY37:VPJ37" si="238">SUM(VMY16:VMY32)-VMY33</f>
        <v>0</v>
      </c>
      <c r="VMZ37" s="990">
        <f t="shared" si="238"/>
        <v>0</v>
      </c>
      <c r="VNA37" s="990">
        <f t="shared" si="238"/>
        <v>0</v>
      </c>
      <c r="VNB37" s="990">
        <f t="shared" si="238"/>
        <v>0</v>
      </c>
      <c r="VNC37" s="990">
        <f t="shared" si="238"/>
        <v>0</v>
      </c>
      <c r="VND37" s="990">
        <f t="shared" si="238"/>
        <v>0</v>
      </c>
      <c r="VNE37" s="990">
        <f t="shared" si="238"/>
        <v>0</v>
      </c>
      <c r="VNF37" s="990">
        <f t="shared" si="238"/>
        <v>0</v>
      </c>
      <c r="VNG37" s="990">
        <f t="shared" si="238"/>
        <v>0</v>
      </c>
      <c r="VNH37" s="990">
        <f t="shared" si="238"/>
        <v>0</v>
      </c>
      <c r="VNI37" s="990">
        <f t="shared" si="238"/>
        <v>0</v>
      </c>
      <c r="VNJ37" s="990">
        <f t="shared" si="238"/>
        <v>0</v>
      </c>
      <c r="VNK37" s="990">
        <f t="shared" si="238"/>
        <v>0</v>
      </c>
      <c r="VNL37" s="990">
        <f t="shared" si="238"/>
        <v>0</v>
      </c>
      <c r="VNM37" s="990">
        <f t="shared" si="238"/>
        <v>0</v>
      </c>
      <c r="VNN37" s="990">
        <f t="shared" si="238"/>
        <v>0</v>
      </c>
      <c r="VNO37" s="990">
        <f t="shared" si="238"/>
        <v>0</v>
      </c>
      <c r="VNP37" s="990">
        <f t="shared" si="238"/>
        <v>0</v>
      </c>
      <c r="VNQ37" s="990">
        <f t="shared" si="238"/>
        <v>0</v>
      </c>
      <c r="VNR37" s="990">
        <f t="shared" si="238"/>
        <v>0</v>
      </c>
      <c r="VNS37" s="990">
        <f t="shared" si="238"/>
        <v>0</v>
      </c>
      <c r="VNT37" s="990">
        <f t="shared" si="238"/>
        <v>0</v>
      </c>
      <c r="VNU37" s="990">
        <f t="shared" si="238"/>
        <v>0</v>
      </c>
      <c r="VNV37" s="990">
        <f t="shared" si="238"/>
        <v>0</v>
      </c>
      <c r="VNW37" s="990">
        <f t="shared" si="238"/>
        <v>0</v>
      </c>
      <c r="VNX37" s="990">
        <f t="shared" si="238"/>
        <v>0</v>
      </c>
      <c r="VNY37" s="990">
        <f t="shared" si="238"/>
        <v>0</v>
      </c>
      <c r="VNZ37" s="990">
        <f t="shared" si="238"/>
        <v>0</v>
      </c>
      <c r="VOA37" s="990">
        <f t="shared" si="238"/>
        <v>0</v>
      </c>
      <c r="VOB37" s="990">
        <f t="shared" si="238"/>
        <v>0</v>
      </c>
      <c r="VOC37" s="990">
        <f t="shared" si="238"/>
        <v>0</v>
      </c>
      <c r="VOD37" s="990">
        <f t="shared" si="238"/>
        <v>0</v>
      </c>
      <c r="VOE37" s="990">
        <f t="shared" si="238"/>
        <v>0</v>
      </c>
      <c r="VOF37" s="990">
        <f t="shared" si="238"/>
        <v>0</v>
      </c>
      <c r="VOG37" s="990">
        <f t="shared" si="238"/>
        <v>0</v>
      </c>
      <c r="VOH37" s="990">
        <f t="shared" si="238"/>
        <v>0</v>
      </c>
      <c r="VOI37" s="990">
        <f t="shared" si="238"/>
        <v>0</v>
      </c>
      <c r="VOJ37" s="990">
        <f t="shared" si="238"/>
        <v>0</v>
      </c>
      <c r="VOK37" s="990">
        <f t="shared" si="238"/>
        <v>0</v>
      </c>
      <c r="VOL37" s="990">
        <f t="shared" si="238"/>
        <v>0</v>
      </c>
      <c r="VOM37" s="990">
        <f t="shared" si="238"/>
        <v>0</v>
      </c>
      <c r="VON37" s="990">
        <f t="shared" si="238"/>
        <v>0</v>
      </c>
      <c r="VOO37" s="990">
        <f t="shared" si="238"/>
        <v>0</v>
      </c>
      <c r="VOP37" s="990">
        <f t="shared" si="238"/>
        <v>0</v>
      </c>
      <c r="VOQ37" s="990">
        <f t="shared" si="238"/>
        <v>0</v>
      </c>
      <c r="VOR37" s="990">
        <f t="shared" si="238"/>
        <v>0</v>
      </c>
      <c r="VOS37" s="990">
        <f t="shared" si="238"/>
        <v>0</v>
      </c>
      <c r="VOT37" s="990">
        <f t="shared" si="238"/>
        <v>0</v>
      </c>
      <c r="VOU37" s="990">
        <f t="shared" si="238"/>
        <v>0</v>
      </c>
      <c r="VOV37" s="990">
        <f t="shared" si="238"/>
        <v>0</v>
      </c>
      <c r="VOW37" s="990">
        <f t="shared" si="238"/>
        <v>0</v>
      </c>
      <c r="VOX37" s="990">
        <f t="shared" si="238"/>
        <v>0</v>
      </c>
      <c r="VOY37" s="990">
        <f t="shared" si="238"/>
        <v>0</v>
      </c>
      <c r="VOZ37" s="990">
        <f t="shared" si="238"/>
        <v>0</v>
      </c>
      <c r="VPA37" s="990">
        <f t="shared" si="238"/>
        <v>0</v>
      </c>
      <c r="VPB37" s="990">
        <f t="shared" si="238"/>
        <v>0</v>
      </c>
      <c r="VPC37" s="990">
        <f t="shared" si="238"/>
        <v>0</v>
      </c>
      <c r="VPD37" s="990">
        <f t="shared" si="238"/>
        <v>0</v>
      </c>
      <c r="VPE37" s="990">
        <f t="shared" si="238"/>
        <v>0</v>
      </c>
      <c r="VPF37" s="990">
        <f t="shared" si="238"/>
        <v>0</v>
      </c>
      <c r="VPG37" s="990">
        <f t="shared" si="238"/>
        <v>0</v>
      </c>
      <c r="VPH37" s="990">
        <f t="shared" si="238"/>
        <v>0</v>
      </c>
      <c r="VPI37" s="990">
        <f t="shared" si="238"/>
        <v>0</v>
      </c>
      <c r="VPJ37" s="990">
        <f t="shared" si="238"/>
        <v>0</v>
      </c>
      <c r="VPK37" s="990">
        <f t="shared" ref="VPK37:VRV37" si="239">SUM(VPK16:VPK32)-VPK33</f>
        <v>0</v>
      </c>
      <c r="VPL37" s="990">
        <f t="shared" si="239"/>
        <v>0</v>
      </c>
      <c r="VPM37" s="990">
        <f t="shared" si="239"/>
        <v>0</v>
      </c>
      <c r="VPN37" s="990">
        <f t="shared" si="239"/>
        <v>0</v>
      </c>
      <c r="VPO37" s="990">
        <f t="shared" si="239"/>
        <v>0</v>
      </c>
      <c r="VPP37" s="990">
        <f t="shared" si="239"/>
        <v>0</v>
      </c>
      <c r="VPQ37" s="990">
        <f t="shared" si="239"/>
        <v>0</v>
      </c>
      <c r="VPR37" s="990">
        <f t="shared" si="239"/>
        <v>0</v>
      </c>
      <c r="VPS37" s="990">
        <f t="shared" si="239"/>
        <v>0</v>
      </c>
      <c r="VPT37" s="990">
        <f t="shared" si="239"/>
        <v>0</v>
      </c>
      <c r="VPU37" s="990">
        <f t="shared" si="239"/>
        <v>0</v>
      </c>
      <c r="VPV37" s="990">
        <f t="shared" si="239"/>
        <v>0</v>
      </c>
      <c r="VPW37" s="990">
        <f t="shared" si="239"/>
        <v>0</v>
      </c>
      <c r="VPX37" s="990">
        <f t="shared" si="239"/>
        <v>0</v>
      </c>
      <c r="VPY37" s="990">
        <f t="shared" si="239"/>
        <v>0</v>
      </c>
      <c r="VPZ37" s="990">
        <f t="shared" si="239"/>
        <v>0</v>
      </c>
      <c r="VQA37" s="990">
        <f t="shared" si="239"/>
        <v>0</v>
      </c>
      <c r="VQB37" s="990">
        <f t="shared" si="239"/>
        <v>0</v>
      </c>
      <c r="VQC37" s="990">
        <f t="shared" si="239"/>
        <v>0</v>
      </c>
      <c r="VQD37" s="990">
        <f t="shared" si="239"/>
        <v>0</v>
      </c>
      <c r="VQE37" s="990">
        <f t="shared" si="239"/>
        <v>0</v>
      </c>
      <c r="VQF37" s="990">
        <f t="shared" si="239"/>
        <v>0</v>
      </c>
      <c r="VQG37" s="990">
        <f t="shared" si="239"/>
        <v>0</v>
      </c>
      <c r="VQH37" s="990">
        <f t="shared" si="239"/>
        <v>0</v>
      </c>
      <c r="VQI37" s="990">
        <f t="shared" si="239"/>
        <v>0</v>
      </c>
      <c r="VQJ37" s="990">
        <f t="shared" si="239"/>
        <v>0</v>
      </c>
      <c r="VQK37" s="990">
        <f t="shared" si="239"/>
        <v>0</v>
      </c>
      <c r="VQL37" s="990">
        <f t="shared" si="239"/>
        <v>0</v>
      </c>
      <c r="VQM37" s="990">
        <f t="shared" si="239"/>
        <v>0</v>
      </c>
      <c r="VQN37" s="990">
        <f t="shared" si="239"/>
        <v>0</v>
      </c>
      <c r="VQO37" s="990">
        <f t="shared" si="239"/>
        <v>0</v>
      </c>
      <c r="VQP37" s="990">
        <f t="shared" si="239"/>
        <v>0</v>
      </c>
      <c r="VQQ37" s="990">
        <f t="shared" si="239"/>
        <v>0</v>
      </c>
      <c r="VQR37" s="990">
        <f t="shared" si="239"/>
        <v>0</v>
      </c>
      <c r="VQS37" s="990">
        <f t="shared" si="239"/>
        <v>0</v>
      </c>
      <c r="VQT37" s="990">
        <f t="shared" si="239"/>
        <v>0</v>
      </c>
      <c r="VQU37" s="990">
        <f t="shared" si="239"/>
        <v>0</v>
      </c>
      <c r="VQV37" s="990">
        <f t="shared" si="239"/>
        <v>0</v>
      </c>
      <c r="VQW37" s="990">
        <f t="shared" si="239"/>
        <v>0</v>
      </c>
      <c r="VQX37" s="990">
        <f t="shared" si="239"/>
        <v>0</v>
      </c>
      <c r="VQY37" s="990">
        <f t="shared" si="239"/>
        <v>0</v>
      </c>
      <c r="VQZ37" s="990">
        <f t="shared" si="239"/>
        <v>0</v>
      </c>
      <c r="VRA37" s="990">
        <f t="shared" si="239"/>
        <v>0</v>
      </c>
      <c r="VRB37" s="990">
        <f t="shared" si="239"/>
        <v>0</v>
      </c>
      <c r="VRC37" s="990">
        <f t="shared" si="239"/>
        <v>0</v>
      </c>
      <c r="VRD37" s="990">
        <f t="shared" si="239"/>
        <v>0</v>
      </c>
      <c r="VRE37" s="990">
        <f t="shared" si="239"/>
        <v>0</v>
      </c>
      <c r="VRF37" s="990">
        <f t="shared" si="239"/>
        <v>0</v>
      </c>
      <c r="VRG37" s="990">
        <f t="shared" si="239"/>
        <v>0</v>
      </c>
      <c r="VRH37" s="990">
        <f t="shared" si="239"/>
        <v>0</v>
      </c>
      <c r="VRI37" s="990">
        <f t="shared" si="239"/>
        <v>0</v>
      </c>
      <c r="VRJ37" s="990">
        <f t="shared" si="239"/>
        <v>0</v>
      </c>
      <c r="VRK37" s="990">
        <f t="shared" si="239"/>
        <v>0</v>
      </c>
      <c r="VRL37" s="990">
        <f t="shared" si="239"/>
        <v>0</v>
      </c>
      <c r="VRM37" s="990">
        <f t="shared" si="239"/>
        <v>0</v>
      </c>
      <c r="VRN37" s="990">
        <f t="shared" si="239"/>
        <v>0</v>
      </c>
      <c r="VRO37" s="990">
        <f t="shared" si="239"/>
        <v>0</v>
      </c>
      <c r="VRP37" s="990">
        <f t="shared" si="239"/>
        <v>0</v>
      </c>
      <c r="VRQ37" s="990">
        <f t="shared" si="239"/>
        <v>0</v>
      </c>
      <c r="VRR37" s="990">
        <f t="shared" si="239"/>
        <v>0</v>
      </c>
      <c r="VRS37" s="990">
        <f t="shared" si="239"/>
        <v>0</v>
      </c>
      <c r="VRT37" s="990">
        <f t="shared" si="239"/>
        <v>0</v>
      </c>
      <c r="VRU37" s="990">
        <f t="shared" si="239"/>
        <v>0</v>
      </c>
      <c r="VRV37" s="990">
        <f t="shared" si="239"/>
        <v>0</v>
      </c>
      <c r="VRW37" s="990">
        <f t="shared" ref="VRW37:VUH37" si="240">SUM(VRW16:VRW32)-VRW33</f>
        <v>0</v>
      </c>
      <c r="VRX37" s="990">
        <f t="shared" si="240"/>
        <v>0</v>
      </c>
      <c r="VRY37" s="990">
        <f t="shared" si="240"/>
        <v>0</v>
      </c>
      <c r="VRZ37" s="990">
        <f t="shared" si="240"/>
        <v>0</v>
      </c>
      <c r="VSA37" s="990">
        <f t="shared" si="240"/>
        <v>0</v>
      </c>
      <c r="VSB37" s="990">
        <f t="shared" si="240"/>
        <v>0</v>
      </c>
      <c r="VSC37" s="990">
        <f t="shared" si="240"/>
        <v>0</v>
      </c>
      <c r="VSD37" s="990">
        <f t="shared" si="240"/>
        <v>0</v>
      </c>
      <c r="VSE37" s="990">
        <f t="shared" si="240"/>
        <v>0</v>
      </c>
      <c r="VSF37" s="990">
        <f t="shared" si="240"/>
        <v>0</v>
      </c>
      <c r="VSG37" s="990">
        <f t="shared" si="240"/>
        <v>0</v>
      </c>
      <c r="VSH37" s="990">
        <f t="shared" si="240"/>
        <v>0</v>
      </c>
      <c r="VSI37" s="990">
        <f t="shared" si="240"/>
        <v>0</v>
      </c>
      <c r="VSJ37" s="990">
        <f t="shared" si="240"/>
        <v>0</v>
      </c>
      <c r="VSK37" s="990">
        <f t="shared" si="240"/>
        <v>0</v>
      </c>
      <c r="VSL37" s="990">
        <f t="shared" si="240"/>
        <v>0</v>
      </c>
      <c r="VSM37" s="990">
        <f t="shared" si="240"/>
        <v>0</v>
      </c>
      <c r="VSN37" s="990">
        <f t="shared" si="240"/>
        <v>0</v>
      </c>
      <c r="VSO37" s="990">
        <f t="shared" si="240"/>
        <v>0</v>
      </c>
      <c r="VSP37" s="990">
        <f t="shared" si="240"/>
        <v>0</v>
      </c>
      <c r="VSQ37" s="990">
        <f t="shared" si="240"/>
        <v>0</v>
      </c>
      <c r="VSR37" s="990">
        <f t="shared" si="240"/>
        <v>0</v>
      </c>
      <c r="VSS37" s="990">
        <f t="shared" si="240"/>
        <v>0</v>
      </c>
      <c r="VST37" s="990">
        <f t="shared" si="240"/>
        <v>0</v>
      </c>
      <c r="VSU37" s="990">
        <f t="shared" si="240"/>
        <v>0</v>
      </c>
      <c r="VSV37" s="990">
        <f t="shared" si="240"/>
        <v>0</v>
      </c>
      <c r="VSW37" s="990">
        <f t="shared" si="240"/>
        <v>0</v>
      </c>
      <c r="VSX37" s="990">
        <f t="shared" si="240"/>
        <v>0</v>
      </c>
      <c r="VSY37" s="990">
        <f t="shared" si="240"/>
        <v>0</v>
      </c>
      <c r="VSZ37" s="990">
        <f t="shared" si="240"/>
        <v>0</v>
      </c>
      <c r="VTA37" s="990">
        <f t="shared" si="240"/>
        <v>0</v>
      </c>
      <c r="VTB37" s="990">
        <f t="shared" si="240"/>
        <v>0</v>
      </c>
      <c r="VTC37" s="990">
        <f t="shared" si="240"/>
        <v>0</v>
      </c>
      <c r="VTD37" s="990">
        <f t="shared" si="240"/>
        <v>0</v>
      </c>
      <c r="VTE37" s="990">
        <f t="shared" si="240"/>
        <v>0</v>
      </c>
      <c r="VTF37" s="990">
        <f t="shared" si="240"/>
        <v>0</v>
      </c>
      <c r="VTG37" s="990">
        <f t="shared" si="240"/>
        <v>0</v>
      </c>
      <c r="VTH37" s="990">
        <f t="shared" si="240"/>
        <v>0</v>
      </c>
      <c r="VTI37" s="990">
        <f t="shared" si="240"/>
        <v>0</v>
      </c>
      <c r="VTJ37" s="990">
        <f t="shared" si="240"/>
        <v>0</v>
      </c>
      <c r="VTK37" s="990">
        <f t="shared" si="240"/>
        <v>0</v>
      </c>
      <c r="VTL37" s="990">
        <f t="shared" si="240"/>
        <v>0</v>
      </c>
      <c r="VTM37" s="990">
        <f t="shared" si="240"/>
        <v>0</v>
      </c>
      <c r="VTN37" s="990">
        <f t="shared" si="240"/>
        <v>0</v>
      </c>
      <c r="VTO37" s="990">
        <f t="shared" si="240"/>
        <v>0</v>
      </c>
      <c r="VTP37" s="990">
        <f t="shared" si="240"/>
        <v>0</v>
      </c>
      <c r="VTQ37" s="990">
        <f t="shared" si="240"/>
        <v>0</v>
      </c>
      <c r="VTR37" s="990">
        <f t="shared" si="240"/>
        <v>0</v>
      </c>
      <c r="VTS37" s="990">
        <f t="shared" si="240"/>
        <v>0</v>
      </c>
      <c r="VTT37" s="990">
        <f t="shared" si="240"/>
        <v>0</v>
      </c>
      <c r="VTU37" s="990">
        <f t="shared" si="240"/>
        <v>0</v>
      </c>
      <c r="VTV37" s="990">
        <f t="shared" si="240"/>
        <v>0</v>
      </c>
      <c r="VTW37" s="990">
        <f t="shared" si="240"/>
        <v>0</v>
      </c>
      <c r="VTX37" s="990">
        <f t="shared" si="240"/>
        <v>0</v>
      </c>
      <c r="VTY37" s="990">
        <f t="shared" si="240"/>
        <v>0</v>
      </c>
      <c r="VTZ37" s="990">
        <f t="shared" si="240"/>
        <v>0</v>
      </c>
      <c r="VUA37" s="990">
        <f t="shared" si="240"/>
        <v>0</v>
      </c>
      <c r="VUB37" s="990">
        <f t="shared" si="240"/>
        <v>0</v>
      </c>
      <c r="VUC37" s="990">
        <f t="shared" si="240"/>
        <v>0</v>
      </c>
      <c r="VUD37" s="990">
        <f t="shared" si="240"/>
        <v>0</v>
      </c>
      <c r="VUE37" s="990">
        <f t="shared" si="240"/>
        <v>0</v>
      </c>
      <c r="VUF37" s="990">
        <f t="shared" si="240"/>
        <v>0</v>
      </c>
      <c r="VUG37" s="990">
        <f t="shared" si="240"/>
        <v>0</v>
      </c>
      <c r="VUH37" s="990">
        <f t="shared" si="240"/>
        <v>0</v>
      </c>
      <c r="VUI37" s="990">
        <f t="shared" ref="VUI37:VWT37" si="241">SUM(VUI16:VUI32)-VUI33</f>
        <v>0</v>
      </c>
      <c r="VUJ37" s="990">
        <f t="shared" si="241"/>
        <v>0</v>
      </c>
      <c r="VUK37" s="990">
        <f t="shared" si="241"/>
        <v>0</v>
      </c>
      <c r="VUL37" s="990">
        <f t="shared" si="241"/>
        <v>0</v>
      </c>
      <c r="VUM37" s="990">
        <f t="shared" si="241"/>
        <v>0</v>
      </c>
      <c r="VUN37" s="990">
        <f t="shared" si="241"/>
        <v>0</v>
      </c>
      <c r="VUO37" s="990">
        <f t="shared" si="241"/>
        <v>0</v>
      </c>
      <c r="VUP37" s="990">
        <f t="shared" si="241"/>
        <v>0</v>
      </c>
      <c r="VUQ37" s="990">
        <f t="shared" si="241"/>
        <v>0</v>
      </c>
      <c r="VUR37" s="990">
        <f t="shared" si="241"/>
        <v>0</v>
      </c>
      <c r="VUS37" s="990">
        <f t="shared" si="241"/>
        <v>0</v>
      </c>
      <c r="VUT37" s="990">
        <f t="shared" si="241"/>
        <v>0</v>
      </c>
      <c r="VUU37" s="990">
        <f t="shared" si="241"/>
        <v>0</v>
      </c>
      <c r="VUV37" s="990">
        <f t="shared" si="241"/>
        <v>0</v>
      </c>
      <c r="VUW37" s="990">
        <f t="shared" si="241"/>
        <v>0</v>
      </c>
      <c r="VUX37" s="990">
        <f t="shared" si="241"/>
        <v>0</v>
      </c>
      <c r="VUY37" s="990">
        <f t="shared" si="241"/>
        <v>0</v>
      </c>
      <c r="VUZ37" s="990">
        <f t="shared" si="241"/>
        <v>0</v>
      </c>
      <c r="VVA37" s="990">
        <f t="shared" si="241"/>
        <v>0</v>
      </c>
      <c r="VVB37" s="990">
        <f t="shared" si="241"/>
        <v>0</v>
      </c>
      <c r="VVC37" s="990">
        <f t="shared" si="241"/>
        <v>0</v>
      </c>
      <c r="VVD37" s="990">
        <f t="shared" si="241"/>
        <v>0</v>
      </c>
      <c r="VVE37" s="990">
        <f t="shared" si="241"/>
        <v>0</v>
      </c>
      <c r="VVF37" s="990">
        <f t="shared" si="241"/>
        <v>0</v>
      </c>
      <c r="VVG37" s="990">
        <f t="shared" si="241"/>
        <v>0</v>
      </c>
      <c r="VVH37" s="990">
        <f t="shared" si="241"/>
        <v>0</v>
      </c>
      <c r="VVI37" s="990">
        <f t="shared" si="241"/>
        <v>0</v>
      </c>
      <c r="VVJ37" s="990">
        <f t="shared" si="241"/>
        <v>0</v>
      </c>
      <c r="VVK37" s="990">
        <f t="shared" si="241"/>
        <v>0</v>
      </c>
      <c r="VVL37" s="990">
        <f t="shared" si="241"/>
        <v>0</v>
      </c>
      <c r="VVM37" s="990">
        <f t="shared" si="241"/>
        <v>0</v>
      </c>
      <c r="VVN37" s="990">
        <f t="shared" si="241"/>
        <v>0</v>
      </c>
      <c r="VVO37" s="990">
        <f t="shared" si="241"/>
        <v>0</v>
      </c>
      <c r="VVP37" s="990">
        <f t="shared" si="241"/>
        <v>0</v>
      </c>
      <c r="VVQ37" s="990">
        <f t="shared" si="241"/>
        <v>0</v>
      </c>
      <c r="VVR37" s="990">
        <f t="shared" si="241"/>
        <v>0</v>
      </c>
      <c r="VVS37" s="990">
        <f t="shared" si="241"/>
        <v>0</v>
      </c>
      <c r="VVT37" s="990">
        <f t="shared" si="241"/>
        <v>0</v>
      </c>
      <c r="VVU37" s="990">
        <f t="shared" si="241"/>
        <v>0</v>
      </c>
      <c r="VVV37" s="990">
        <f t="shared" si="241"/>
        <v>0</v>
      </c>
      <c r="VVW37" s="990">
        <f t="shared" si="241"/>
        <v>0</v>
      </c>
      <c r="VVX37" s="990">
        <f t="shared" si="241"/>
        <v>0</v>
      </c>
      <c r="VVY37" s="990">
        <f t="shared" si="241"/>
        <v>0</v>
      </c>
      <c r="VVZ37" s="990">
        <f t="shared" si="241"/>
        <v>0</v>
      </c>
      <c r="VWA37" s="990">
        <f t="shared" si="241"/>
        <v>0</v>
      </c>
      <c r="VWB37" s="990">
        <f t="shared" si="241"/>
        <v>0</v>
      </c>
      <c r="VWC37" s="990">
        <f t="shared" si="241"/>
        <v>0</v>
      </c>
      <c r="VWD37" s="990">
        <f t="shared" si="241"/>
        <v>0</v>
      </c>
      <c r="VWE37" s="990">
        <f t="shared" si="241"/>
        <v>0</v>
      </c>
      <c r="VWF37" s="990">
        <f t="shared" si="241"/>
        <v>0</v>
      </c>
      <c r="VWG37" s="990">
        <f t="shared" si="241"/>
        <v>0</v>
      </c>
      <c r="VWH37" s="990">
        <f t="shared" si="241"/>
        <v>0</v>
      </c>
      <c r="VWI37" s="990">
        <f t="shared" si="241"/>
        <v>0</v>
      </c>
      <c r="VWJ37" s="990">
        <f t="shared" si="241"/>
        <v>0</v>
      </c>
      <c r="VWK37" s="990">
        <f t="shared" si="241"/>
        <v>0</v>
      </c>
      <c r="VWL37" s="990">
        <f t="shared" si="241"/>
        <v>0</v>
      </c>
      <c r="VWM37" s="990">
        <f t="shared" si="241"/>
        <v>0</v>
      </c>
      <c r="VWN37" s="990">
        <f t="shared" si="241"/>
        <v>0</v>
      </c>
      <c r="VWO37" s="990">
        <f t="shared" si="241"/>
        <v>0</v>
      </c>
      <c r="VWP37" s="990">
        <f t="shared" si="241"/>
        <v>0</v>
      </c>
      <c r="VWQ37" s="990">
        <f t="shared" si="241"/>
        <v>0</v>
      </c>
      <c r="VWR37" s="990">
        <f t="shared" si="241"/>
        <v>0</v>
      </c>
      <c r="VWS37" s="990">
        <f t="shared" si="241"/>
        <v>0</v>
      </c>
      <c r="VWT37" s="990">
        <f t="shared" si="241"/>
        <v>0</v>
      </c>
      <c r="VWU37" s="990">
        <f t="shared" ref="VWU37:VZF37" si="242">SUM(VWU16:VWU32)-VWU33</f>
        <v>0</v>
      </c>
      <c r="VWV37" s="990">
        <f t="shared" si="242"/>
        <v>0</v>
      </c>
      <c r="VWW37" s="990">
        <f t="shared" si="242"/>
        <v>0</v>
      </c>
      <c r="VWX37" s="990">
        <f t="shared" si="242"/>
        <v>0</v>
      </c>
      <c r="VWY37" s="990">
        <f t="shared" si="242"/>
        <v>0</v>
      </c>
      <c r="VWZ37" s="990">
        <f t="shared" si="242"/>
        <v>0</v>
      </c>
      <c r="VXA37" s="990">
        <f t="shared" si="242"/>
        <v>0</v>
      </c>
      <c r="VXB37" s="990">
        <f t="shared" si="242"/>
        <v>0</v>
      </c>
      <c r="VXC37" s="990">
        <f t="shared" si="242"/>
        <v>0</v>
      </c>
      <c r="VXD37" s="990">
        <f t="shared" si="242"/>
        <v>0</v>
      </c>
      <c r="VXE37" s="990">
        <f t="shared" si="242"/>
        <v>0</v>
      </c>
      <c r="VXF37" s="990">
        <f t="shared" si="242"/>
        <v>0</v>
      </c>
      <c r="VXG37" s="990">
        <f t="shared" si="242"/>
        <v>0</v>
      </c>
      <c r="VXH37" s="990">
        <f t="shared" si="242"/>
        <v>0</v>
      </c>
      <c r="VXI37" s="990">
        <f t="shared" si="242"/>
        <v>0</v>
      </c>
      <c r="VXJ37" s="990">
        <f t="shared" si="242"/>
        <v>0</v>
      </c>
      <c r="VXK37" s="990">
        <f t="shared" si="242"/>
        <v>0</v>
      </c>
      <c r="VXL37" s="990">
        <f t="shared" si="242"/>
        <v>0</v>
      </c>
      <c r="VXM37" s="990">
        <f t="shared" si="242"/>
        <v>0</v>
      </c>
      <c r="VXN37" s="990">
        <f t="shared" si="242"/>
        <v>0</v>
      </c>
      <c r="VXO37" s="990">
        <f t="shared" si="242"/>
        <v>0</v>
      </c>
      <c r="VXP37" s="990">
        <f t="shared" si="242"/>
        <v>0</v>
      </c>
      <c r="VXQ37" s="990">
        <f t="shared" si="242"/>
        <v>0</v>
      </c>
      <c r="VXR37" s="990">
        <f t="shared" si="242"/>
        <v>0</v>
      </c>
      <c r="VXS37" s="990">
        <f t="shared" si="242"/>
        <v>0</v>
      </c>
      <c r="VXT37" s="990">
        <f t="shared" si="242"/>
        <v>0</v>
      </c>
      <c r="VXU37" s="990">
        <f t="shared" si="242"/>
        <v>0</v>
      </c>
      <c r="VXV37" s="990">
        <f t="shared" si="242"/>
        <v>0</v>
      </c>
      <c r="VXW37" s="990">
        <f t="shared" si="242"/>
        <v>0</v>
      </c>
      <c r="VXX37" s="990">
        <f t="shared" si="242"/>
        <v>0</v>
      </c>
      <c r="VXY37" s="990">
        <f t="shared" si="242"/>
        <v>0</v>
      </c>
      <c r="VXZ37" s="990">
        <f t="shared" si="242"/>
        <v>0</v>
      </c>
      <c r="VYA37" s="990">
        <f t="shared" si="242"/>
        <v>0</v>
      </c>
      <c r="VYB37" s="990">
        <f t="shared" si="242"/>
        <v>0</v>
      </c>
      <c r="VYC37" s="990">
        <f t="shared" si="242"/>
        <v>0</v>
      </c>
      <c r="VYD37" s="990">
        <f t="shared" si="242"/>
        <v>0</v>
      </c>
      <c r="VYE37" s="990">
        <f t="shared" si="242"/>
        <v>0</v>
      </c>
      <c r="VYF37" s="990">
        <f t="shared" si="242"/>
        <v>0</v>
      </c>
      <c r="VYG37" s="990">
        <f t="shared" si="242"/>
        <v>0</v>
      </c>
      <c r="VYH37" s="990">
        <f t="shared" si="242"/>
        <v>0</v>
      </c>
      <c r="VYI37" s="990">
        <f t="shared" si="242"/>
        <v>0</v>
      </c>
      <c r="VYJ37" s="990">
        <f t="shared" si="242"/>
        <v>0</v>
      </c>
      <c r="VYK37" s="990">
        <f t="shared" si="242"/>
        <v>0</v>
      </c>
      <c r="VYL37" s="990">
        <f t="shared" si="242"/>
        <v>0</v>
      </c>
      <c r="VYM37" s="990">
        <f t="shared" si="242"/>
        <v>0</v>
      </c>
      <c r="VYN37" s="990">
        <f t="shared" si="242"/>
        <v>0</v>
      </c>
      <c r="VYO37" s="990">
        <f t="shared" si="242"/>
        <v>0</v>
      </c>
      <c r="VYP37" s="990">
        <f t="shared" si="242"/>
        <v>0</v>
      </c>
      <c r="VYQ37" s="990">
        <f t="shared" si="242"/>
        <v>0</v>
      </c>
      <c r="VYR37" s="990">
        <f t="shared" si="242"/>
        <v>0</v>
      </c>
      <c r="VYS37" s="990">
        <f t="shared" si="242"/>
        <v>0</v>
      </c>
      <c r="VYT37" s="990">
        <f t="shared" si="242"/>
        <v>0</v>
      </c>
      <c r="VYU37" s="990">
        <f t="shared" si="242"/>
        <v>0</v>
      </c>
      <c r="VYV37" s="990">
        <f t="shared" si="242"/>
        <v>0</v>
      </c>
      <c r="VYW37" s="990">
        <f t="shared" si="242"/>
        <v>0</v>
      </c>
      <c r="VYX37" s="990">
        <f t="shared" si="242"/>
        <v>0</v>
      </c>
      <c r="VYY37" s="990">
        <f t="shared" si="242"/>
        <v>0</v>
      </c>
      <c r="VYZ37" s="990">
        <f t="shared" si="242"/>
        <v>0</v>
      </c>
      <c r="VZA37" s="990">
        <f t="shared" si="242"/>
        <v>0</v>
      </c>
      <c r="VZB37" s="990">
        <f t="shared" si="242"/>
        <v>0</v>
      </c>
      <c r="VZC37" s="990">
        <f t="shared" si="242"/>
        <v>0</v>
      </c>
      <c r="VZD37" s="990">
        <f t="shared" si="242"/>
        <v>0</v>
      </c>
      <c r="VZE37" s="990">
        <f t="shared" si="242"/>
        <v>0</v>
      </c>
      <c r="VZF37" s="990">
        <f t="shared" si="242"/>
        <v>0</v>
      </c>
      <c r="VZG37" s="990">
        <f t="shared" ref="VZG37:WBR37" si="243">SUM(VZG16:VZG32)-VZG33</f>
        <v>0</v>
      </c>
      <c r="VZH37" s="990">
        <f t="shared" si="243"/>
        <v>0</v>
      </c>
      <c r="VZI37" s="990">
        <f t="shared" si="243"/>
        <v>0</v>
      </c>
      <c r="VZJ37" s="990">
        <f t="shared" si="243"/>
        <v>0</v>
      </c>
      <c r="VZK37" s="990">
        <f t="shared" si="243"/>
        <v>0</v>
      </c>
      <c r="VZL37" s="990">
        <f t="shared" si="243"/>
        <v>0</v>
      </c>
      <c r="VZM37" s="990">
        <f t="shared" si="243"/>
        <v>0</v>
      </c>
      <c r="VZN37" s="990">
        <f t="shared" si="243"/>
        <v>0</v>
      </c>
      <c r="VZO37" s="990">
        <f t="shared" si="243"/>
        <v>0</v>
      </c>
      <c r="VZP37" s="990">
        <f t="shared" si="243"/>
        <v>0</v>
      </c>
      <c r="VZQ37" s="990">
        <f t="shared" si="243"/>
        <v>0</v>
      </c>
      <c r="VZR37" s="990">
        <f t="shared" si="243"/>
        <v>0</v>
      </c>
      <c r="VZS37" s="990">
        <f t="shared" si="243"/>
        <v>0</v>
      </c>
      <c r="VZT37" s="990">
        <f t="shared" si="243"/>
        <v>0</v>
      </c>
      <c r="VZU37" s="990">
        <f t="shared" si="243"/>
        <v>0</v>
      </c>
      <c r="VZV37" s="990">
        <f t="shared" si="243"/>
        <v>0</v>
      </c>
      <c r="VZW37" s="990">
        <f t="shared" si="243"/>
        <v>0</v>
      </c>
      <c r="VZX37" s="990">
        <f t="shared" si="243"/>
        <v>0</v>
      </c>
      <c r="VZY37" s="990">
        <f t="shared" si="243"/>
        <v>0</v>
      </c>
      <c r="VZZ37" s="990">
        <f t="shared" si="243"/>
        <v>0</v>
      </c>
      <c r="WAA37" s="990">
        <f t="shared" si="243"/>
        <v>0</v>
      </c>
      <c r="WAB37" s="990">
        <f t="shared" si="243"/>
        <v>0</v>
      </c>
      <c r="WAC37" s="990">
        <f t="shared" si="243"/>
        <v>0</v>
      </c>
      <c r="WAD37" s="990">
        <f t="shared" si="243"/>
        <v>0</v>
      </c>
      <c r="WAE37" s="990">
        <f t="shared" si="243"/>
        <v>0</v>
      </c>
      <c r="WAF37" s="990">
        <f t="shared" si="243"/>
        <v>0</v>
      </c>
      <c r="WAG37" s="990">
        <f t="shared" si="243"/>
        <v>0</v>
      </c>
      <c r="WAH37" s="990">
        <f t="shared" si="243"/>
        <v>0</v>
      </c>
      <c r="WAI37" s="990">
        <f t="shared" si="243"/>
        <v>0</v>
      </c>
      <c r="WAJ37" s="990">
        <f t="shared" si="243"/>
        <v>0</v>
      </c>
      <c r="WAK37" s="990">
        <f t="shared" si="243"/>
        <v>0</v>
      </c>
      <c r="WAL37" s="990">
        <f t="shared" si="243"/>
        <v>0</v>
      </c>
      <c r="WAM37" s="990">
        <f t="shared" si="243"/>
        <v>0</v>
      </c>
      <c r="WAN37" s="990">
        <f t="shared" si="243"/>
        <v>0</v>
      </c>
      <c r="WAO37" s="990">
        <f t="shared" si="243"/>
        <v>0</v>
      </c>
      <c r="WAP37" s="990">
        <f t="shared" si="243"/>
        <v>0</v>
      </c>
      <c r="WAQ37" s="990">
        <f t="shared" si="243"/>
        <v>0</v>
      </c>
      <c r="WAR37" s="990">
        <f t="shared" si="243"/>
        <v>0</v>
      </c>
      <c r="WAS37" s="990">
        <f t="shared" si="243"/>
        <v>0</v>
      </c>
      <c r="WAT37" s="990">
        <f t="shared" si="243"/>
        <v>0</v>
      </c>
      <c r="WAU37" s="990">
        <f t="shared" si="243"/>
        <v>0</v>
      </c>
      <c r="WAV37" s="990">
        <f t="shared" si="243"/>
        <v>0</v>
      </c>
      <c r="WAW37" s="990">
        <f t="shared" si="243"/>
        <v>0</v>
      </c>
      <c r="WAX37" s="990">
        <f t="shared" si="243"/>
        <v>0</v>
      </c>
      <c r="WAY37" s="990">
        <f t="shared" si="243"/>
        <v>0</v>
      </c>
      <c r="WAZ37" s="990">
        <f t="shared" si="243"/>
        <v>0</v>
      </c>
      <c r="WBA37" s="990">
        <f t="shared" si="243"/>
        <v>0</v>
      </c>
      <c r="WBB37" s="990">
        <f t="shared" si="243"/>
        <v>0</v>
      </c>
      <c r="WBC37" s="990">
        <f t="shared" si="243"/>
        <v>0</v>
      </c>
      <c r="WBD37" s="990">
        <f t="shared" si="243"/>
        <v>0</v>
      </c>
      <c r="WBE37" s="990">
        <f t="shared" si="243"/>
        <v>0</v>
      </c>
      <c r="WBF37" s="990">
        <f t="shared" si="243"/>
        <v>0</v>
      </c>
      <c r="WBG37" s="990">
        <f t="shared" si="243"/>
        <v>0</v>
      </c>
      <c r="WBH37" s="990">
        <f t="shared" si="243"/>
        <v>0</v>
      </c>
      <c r="WBI37" s="990">
        <f t="shared" si="243"/>
        <v>0</v>
      </c>
      <c r="WBJ37" s="990">
        <f t="shared" si="243"/>
        <v>0</v>
      </c>
      <c r="WBK37" s="990">
        <f t="shared" si="243"/>
        <v>0</v>
      </c>
      <c r="WBL37" s="990">
        <f t="shared" si="243"/>
        <v>0</v>
      </c>
      <c r="WBM37" s="990">
        <f t="shared" si="243"/>
        <v>0</v>
      </c>
      <c r="WBN37" s="990">
        <f t="shared" si="243"/>
        <v>0</v>
      </c>
      <c r="WBO37" s="990">
        <f t="shared" si="243"/>
        <v>0</v>
      </c>
      <c r="WBP37" s="990">
        <f t="shared" si="243"/>
        <v>0</v>
      </c>
      <c r="WBQ37" s="990">
        <f t="shared" si="243"/>
        <v>0</v>
      </c>
      <c r="WBR37" s="990">
        <f t="shared" si="243"/>
        <v>0</v>
      </c>
      <c r="WBS37" s="990">
        <f t="shared" ref="WBS37:WED37" si="244">SUM(WBS16:WBS32)-WBS33</f>
        <v>0</v>
      </c>
      <c r="WBT37" s="990">
        <f t="shared" si="244"/>
        <v>0</v>
      </c>
      <c r="WBU37" s="990">
        <f t="shared" si="244"/>
        <v>0</v>
      </c>
      <c r="WBV37" s="990">
        <f t="shared" si="244"/>
        <v>0</v>
      </c>
      <c r="WBW37" s="990">
        <f t="shared" si="244"/>
        <v>0</v>
      </c>
      <c r="WBX37" s="990">
        <f t="shared" si="244"/>
        <v>0</v>
      </c>
      <c r="WBY37" s="990">
        <f t="shared" si="244"/>
        <v>0</v>
      </c>
      <c r="WBZ37" s="990">
        <f t="shared" si="244"/>
        <v>0</v>
      </c>
      <c r="WCA37" s="990">
        <f t="shared" si="244"/>
        <v>0</v>
      </c>
      <c r="WCB37" s="990">
        <f t="shared" si="244"/>
        <v>0</v>
      </c>
      <c r="WCC37" s="990">
        <f t="shared" si="244"/>
        <v>0</v>
      </c>
      <c r="WCD37" s="990">
        <f t="shared" si="244"/>
        <v>0</v>
      </c>
      <c r="WCE37" s="990">
        <f t="shared" si="244"/>
        <v>0</v>
      </c>
      <c r="WCF37" s="990">
        <f t="shared" si="244"/>
        <v>0</v>
      </c>
      <c r="WCG37" s="990">
        <f t="shared" si="244"/>
        <v>0</v>
      </c>
      <c r="WCH37" s="990">
        <f t="shared" si="244"/>
        <v>0</v>
      </c>
      <c r="WCI37" s="990">
        <f t="shared" si="244"/>
        <v>0</v>
      </c>
      <c r="WCJ37" s="990">
        <f t="shared" si="244"/>
        <v>0</v>
      </c>
      <c r="WCK37" s="990">
        <f t="shared" si="244"/>
        <v>0</v>
      </c>
      <c r="WCL37" s="990">
        <f t="shared" si="244"/>
        <v>0</v>
      </c>
      <c r="WCM37" s="990">
        <f t="shared" si="244"/>
        <v>0</v>
      </c>
      <c r="WCN37" s="990">
        <f t="shared" si="244"/>
        <v>0</v>
      </c>
      <c r="WCO37" s="990">
        <f t="shared" si="244"/>
        <v>0</v>
      </c>
      <c r="WCP37" s="990">
        <f t="shared" si="244"/>
        <v>0</v>
      </c>
      <c r="WCQ37" s="990">
        <f t="shared" si="244"/>
        <v>0</v>
      </c>
      <c r="WCR37" s="990">
        <f t="shared" si="244"/>
        <v>0</v>
      </c>
      <c r="WCS37" s="990">
        <f t="shared" si="244"/>
        <v>0</v>
      </c>
      <c r="WCT37" s="990">
        <f t="shared" si="244"/>
        <v>0</v>
      </c>
      <c r="WCU37" s="990">
        <f t="shared" si="244"/>
        <v>0</v>
      </c>
      <c r="WCV37" s="990">
        <f t="shared" si="244"/>
        <v>0</v>
      </c>
      <c r="WCW37" s="990">
        <f t="shared" si="244"/>
        <v>0</v>
      </c>
      <c r="WCX37" s="990">
        <f t="shared" si="244"/>
        <v>0</v>
      </c>
      <c r="WCY37" s="990">
        <f t="shared" si="244"/>
        <v>0</v>
      </c>
      <c r="WCZ37" s="990">
        <f t="shared" si="244"/>
        <v>0</v>
      </c>
      <c r="WDA37" s="990">
        <f t="shared" si="244"/>
        <v>0</v>
      </c>
      <c r="WDB37" s="990">
        <f t="shared" si="244"/>
        <v>0</v>
      </c>
      <c r="WDC37" s="990">
        <f t="shared" si="244"/>
        <v>0</v>
      </c>
      <c r="WDD37" s="990">
        <f t="shared" si="244"/>
        <v>0</v>
      </c>
      <c r="WDE37" s="990">
        <f t="shared" si="244"/>
        <v>0</v>
      </c>
      <c r="WDF37" s="990">
        <f t="shared" si="244"/>
        <v>0</v>
      </c>
      <c r="WDG37" s="990">
        <f t="shared" si="244"/>
        <v>0</v>
      </c>
      <c r="WDH37" s="990">
        <f t="shared" si="244"/>
        <v>0</v>
      </c>
      <c r="WDI37" s="990">
        <f t="shared" si="244"/>
        <v>0</v>
      </c>
      <c r="WDJ37" s="990">
        <f t="shared" si="244"/>
        <v>0</v>
      </c>
      <c r="WDK37" s="990">
        <f t="shared" si="244"/>
        <v>0</v>
      </c>
      <c r="WDL37" s="990">
        <f t="shared" si="244"/>
        <v>0</v>
      </c>
      <c r="WDM37" s="990">
        <f t="shared" si="244"/>
        <v>0</v>
      </c>
      <c r="WDN37" s="990">
        <f t="shared" si="244"/>
        <v>0</v>
      </c>
      <c r="WDO37" s="990">
        <f t="shared" si="244"/>
        <v>0</v>
      </c>
      <c r="WDP37" s="990">
        <f t="shared" si="244"/>
        <v>0</v>
      </c>
      <c r="WDQ37" s="990">
        <f t="shared" si="244"/>
        <v>0</v>
      </c>
      <c r="WDR37" s="990">
        <f t="shared" si="244"/>
        <v>0</v>
      </c>
      <c r="WDS37" s="990">
        <f t="shared" si="244"/>
        <v>0</v>
      </c>
      <c r="WDT37" s="990">
        <f t="shared" si="244"/>
        <v>0</v>
      </c>
      <c r="WDU37" s="990">
        <f t="shared" si="244"/>
        <v>0</v>
      </c>
      <c r="WDV37" s="990">
        <f t="shared" si="244"/>
        <v>0</v>
      </c>
      <c r="WDW37" s="990">
        <f t="shared" si="244"/>
        <v>0</v>
      </c>
      <c r="WDX37" s="990">
        <f t="shared" si="244"/>
        <v>0</v>
      </c>
      <c r="WDY37" s="990">
        <f t="shared" si="244"/>
        <v>0</v>
      </c>
      <c r="WDZ37" s="990">
        <f t="shared" si="244"/>
        <v>0</v>
      </c>
      <c r="WEA37" s="990">
        <f t="shared" si="244"/>
        <v>0</v>
      </c>
      <c r="WEB37" s="990">
        <f t="shared" si="244"/>
        <v>0</v>
      </c>
      <c r="WEC37" s="990">
        <f t="shared" si="244"/>
        <v>0</v>
      </c>
      <c r="WED37" s="990">
        <f t="shared" si="244"/>
        <v>0</v>
      </c>
      <c r="WEE37" s="990">
        <f t="shared" ref="WEE37:WGP37" si="245">SUM(WEE16:WEE32)-WEE33</f>
        <v>0</v>
      </c>
      <c r="WEF37" s="990">
        <f t="shared" si="245"/>
        <v>0</v>
      </c>
      <c r="WEG37" s="990">
        <f t="shared" si="245"/>
        <v>0</v>
      </c>
      <c r="WEH37" s="990">
        <f t="shared" si="245"/>
        <v>0</v>
      </c>
      <c r="WEI37" s="990">
        <f t="shared" si="245"/>
        <v>0</v>
      </c>
      <c r="WEJ37" s="990">
        <f t="shared" si="245"/>
        <v>0</v>
      </c>
      <c r="WEK37" s="990">
        <f t="shared" si="245"/>
        <v>0</v>
      </c>
      <c r="WEL37" s="990">
        <f t="shared" si="245"/>
        <v>0</v>
      </c>
      <c r="WEM37" s="990">
        <f t="shared" si="245"/>
        <v>0</v>
      </c>
      <c r="WEN37" s="990">
        <f t="shared" si="245"/>
        <v>0</v>
      </c>
      <c r="WEO37" s="990">
        <f t="shared" si="245"/>
        <v>0</v>
      </c>
      <c r="WEP37" s="990">
        <f t="shared" si="245"/>
        <v>0</v>
      </c>
      <c r="WEQ37" s="990">
        <f t="shared" si="245"/>
        <v>0</v>
      </c>
      <c r="WER37" s="990">
        <f t="shared" si="245"/>
        <v>0</v>
      </c>
      <c r="WES37" s="990">
        <f t="shared" si="245"/>
        <v>0</v>
      </c>
      <c r="WET37" s="990">
        <f t="shared" si="245"/>
        <v>0</v>
      </c>
      <c r="WEU37" s="990">
        <f t="shared" si="245"/>
        <v>0</v>
      </c>
      <c r="WEV37" s="990">
        <f t="shared" si="245"/>
        <v>0</v>
      </c>
      <c r="WEW37" s="990">
        <f t="shared" si="245"/>
        <v>0</v>
      </c>
      <c r="WEX37" s="990">
        <f t="shared" si="245"/>
        <v>0</v>
      </c>
      <c r="WEY37" s="990">
        <f t="shared" si="245"/>
        <v>0</v>
      </c>
      <c r="WEZ37" s="990">
        <f t="shared" si="245"/>
        <v>0</v>
      </c>
      <c r="WFA37" s="990">
        <f t="shared" si="245"/>
        <v>0</v>
      </c>
      <c r="WFB37" s="990">
        <f t="shared" si="245"/>
        <v>0</v>
      </c>
      <c r="WFC37" s="990">
        <f t="shared" si="245"/>
        <v>0</v>
      </c>
      <c r="WFD37" s="990">
        <f t="shared" si="245"/>
        <v>0</v>
      </c>
      <c r="WFE37" s="990">
        <f t="shared" si="245"/>
        <v>0</v>
      </c>
      <c r="WFF37" s="990">
        <f t="shared" si="245"/>
        <v>0</v>
      </c>
      <c r="WFG37" s="990">
        <f t="shared" si="245"/>
        <v>0</v>
      </c>
      <c r="WFH37" s="990">
        <f t="shared" si="245"/>
        <v>0</v>
      </c>
      <c r="WFI37" s="990">
        <f t="shared" si="245"/>
        <v>0</v>
      </c>
      <c r="WFJ37" s="990">
        <f t="shared" si="245"/>
        <v>0</v>
      </c>
      <c r="WFK37" s="990">
        <f t="shared" si="245"/>
        <v>0</v>
      </c>
      <c r="WFL37" s="990">
        <f t="shared" si="245"/>
        <v>0</v>
      </c>
      <c r="WFM37" s="990">
        <f t="shared" si="245"/>
        <v>0</v>
      </c>
      <c r="WFN37" s="990">
        <f t="shared" si="245"/>
        <v>0</v>
      </c>
      <c r="WFO37" s="990">
        <f t="shared" si="245"/>
        <v>0</v>
      </c>
      <c r="WFP37" s="990">
        <f t="shared" si="245"/>
        <v>0</v>
      </c>
      <c r="WFQ37" s="990">
        <f t="shared" si="245"/>
        <v>0</v>
      </c>
      <c r="WFR37" s="990">
        <f t="shared" si="245"/>
        <v>0</v>
      </c>
      <c r="WFS37" s="990">
        <f t="shared" si="245"/>
        <v>0</v>
      </c>
      <c r="WFT37" s="990">
        <f t="shared" si="245"/>
        <v>0</v>
      </c>
      <c r="WFU37" s="990">
        <f t="shared" si="245"/>
        <v>0</v>
      </c>
      <c r="WFV37" s="990">
        <f t="shared" si="245"/>
        <v>0</v>
      </c>
      <c r="WFW37" s="990">
        <f t="shared" si="245"/>
        <v>0</v>
      </c>
      <c r="WFX37" s="990">
        <f t="shared" si="245"/>
        <v>0</v>
      </c>
      <c r="WFY37" s="990">
        <f t="shared" si="245"/>
        <v>0</v>
      </c>
      <c r="WFZ37" s="990">
        <f t="shared" si="245"/>
        <v>0</v>
      </c>
      <c r="WGA37" s="990">
        <f t="shared" si="245"/>
        <v>0</v>
      </c>
      <c r="WGB37" s="990">
        <f t="shared" si="245"/>
        <v>0</v>
      </c>
      <c r="WGC37" s="990">
        <f t="shared" si="245"/>
        <v>0</v>
      </c>
      <c r="WGD37" s="990">
        <f t="shared" si="245"/>
        <v>0</v>
      </c>
      <c r="WGE37" s="990">
        <f t="shared" si="245"/>
        <v>0</v>
      </c>
      <c r="WGF37" s="990">
        <f t="shared" si="245"/>
        <v>0</v>
      </c>
      <c r="WGG37" s="990">
        <f t="shared" si="245"/>
        <v>0</v>
      </c>
      <c r="WGH37" s="990">
        <f t="shared" si="245"/>
        <v>0</v>
      </c>
      <c r="WGI37" s="990">
        <f t="shared" si="245"/>
        <v>0</v>
      </c>
      <c r="WGJ37" s="990">
        <f t="shared" si="245"/>
        <v>0</v>
      </c>
      <c r="WGK37" s="990">
        <f t="shared" si="245"/>
        <v>0</v>
      </c>
      <c r="WGL37" s="990">
        <f t="shared" si="245"/>
        <v>0</v>
      </c>
      <c r="WGM37" s="990">
        <f t="shared" si="245"/>
        <v>0</v>
      </c>
      <c r="WGN37" s="990">
        <f t="shared" si="245"/>
        <v>0</v>
      </c>
      <c r="WGO37" s="990">
        <f t="shared" si="245"/>
        <v>0</v>
      </c>
      <c r="WGP37" s="990">
        <f t="shared" si="245"/>
        <v>0</v>
      </c>
      <c r="WGQ37" s="990">
        <f t="shared" ref="WGQ37:WJB37" si="246">SUM(WGQ16:WGQ32)-WGQ33</f>
        <v>0</v>
      </c>
      <c r="WGR37" s="990">
        <f t="shared" si="246"/>
        <v>0</v>
      </c>
      <c r="WGS37" s="990">
        <f t="shared" si="246"/>
        <v>0</v>
      </c>
      <c r="WGT37" s="990">
        <f t="shared" si="246"/>
        <v>0</v>
      </c>
      <c r="WGU37" s="990">
        <f t="shared" si="246"/>
        <v>0</v>
      </c>
      <c r="WGV37" s="990">
        <f t="shared" si="246"/>
        <v>0</v>
      </c>
      <c r="WGW37" s="990">
        <f t="shared" si="246"/>
        <v>0</v>
      </c>
      <c r="WGX37" s="990">
        <f t="shared" si="246"/>
        <v>0</v>
      </c>
      <c r="WGY37" s="990">
        <f t="shared" si="246"/>
        <v>0</v>
      </c>
      <c r="WGZ37" s="990">
        <f t="shared" si="246"/>
        <v>0</v>
      </c>
      <c r="WHA37" s="990">
        <f t="shared" si="246"/>
        <v>0</v>
      </c>
      <c r="WHB37" s="990">
        <f t="shared" si="246"/>
        <v>0</v>
      </c>
      <c r="WHC37" s="990">
        <f t="shared" si="246"/>
        <v>0</v>
      </c>
      <c r="WHD37" s="990">
        <f t="shared" si="246"/>
        <v>0</v>
      </c>
      <c r="WHE37" s="990">
        <f t="shared" si="246"/>
        <v>0</v>
      </c>
      <c r="WHF37" s="990">
        <f t="shared" si="246"/>
        <v>0</v>
      </c>
      <c r="WHG37" s="990">
        <f t="shared" si="246"/>
        <v>0</v>
      </c>
      <c r="WHH37" s="990">
        <f t="shared" si="246"/>
        <v>0</v>
      </c>
      <c r="WHI37" s="990">
        <f t="shared" si="246"/>
        <v>0</v>
      </c>
      <c r="WHJ37" s="990">
        <f t="shared" si="246"/>
        <v>0</v>
      </c>
      <c r="WHK37" s="990">
        <f t="shared" si="246"/>
        <v>0</v>
      </c>
      <c r="WHL37" s="990">
        <f t="shared" si="246"/>
        <v>0</v>
      </c>
      <c r="WHM37" s="990">
        <f t="shared" si="246"/>
        <v>0</v>
      </c>
      <c r="WHN37" s="990">
        <f t="shared" si="246"/>
        <v>0</v>
      </c>
      <c r="WHO37" s="990">
        <f t="shared" si="246"/>
        <v>0</v>
      </c>
      <c r="WHP37" s="990">
        <f t="shared" si="246"/>
        <v>0</v>
      </c>
      <c r="WHQ37" s="990">
        <f t="shared" si="246"/>
        <v>0</v>
      </c>
      <c r="WHR37" s="990">
        <f t="shared" si="246"/>
        <v>0</v>
      </c>
      <c r="WHS37" s="990">
        <f t="shared" si="246"/>
        <v>0</v>
      </c>
      <c r="WHT37" s="990">
        <f t="shared" si="246"/>
        <v>0</v>
      </c>
      <c r="WHU37" s="990">
        <f t="shared" si="246"/>
        <v>0</v>
      </c>
      <c r="WHV37" s="990">
        <f t="shared" si="246"/>
        <v>0</v>
      </c>
      <c r="WHW37" s="990">
        <f t="shared" si="246"/>
        <v>0</v>
      </c>
      <c r="WHX37" s="990">
        <f t="shared" si="246"/>
        <v>0</v>
      </c>
      <c r="WHY37" s="990">
        <f t="shared" si="246"/>
        <v>0</v>
      </c>
      <c r="WHZ37" s="990">
        <f t="shared" si="246"/>
        <v>0</v>
      </c>
      <c r="WIA37" s="990">
        <f t="shared" si="246"/>
        <v>0</v>
      </c>
      <c r="WIB37" s="990">
        <f t="shared" si="246"/>
        <v>0</v>
      </c>
      <c r="WIC37" s="990">
        <f t="shared" si="246"/>
        <v>0</v>
      </c>
      <c r="WID37" s="990">
        <f t="shared" si="246"/>
        <v>0</v>
      </c>
      <c r="WIE37" s="990">
        <f t="shared" si="246"/>
        <v>0</v>
      </c>
      <c r="WIF37" s="990">
        <f t="shared" si="246"/>
        <v>0</v>
      </c>
      <c r="WIG37" s="990">
        <f t="shared" si="246"/>
        <v>0</v>
      </c>
      <c r="WIH37" s="990">
        <f t="shared" si="246"/>
        <v>0</v>
      </c>
      <c r="WII37" s="990">
        <f t="shared" si="246"/>
        <v>0</v>
      </c>
      <c r="WIJ37" s="990">
        <f t="shared" si="246"/>
        <v>0</v>
      </c>
      <c r="WIK37" s="990">
        <f t="shared" si="246"/>
        <v>0</v>
      </c>
      <c r="WIL37" s="990">
        <f t="shared" si="246"/>
        <v>0</v>
      </c>
      <c r="WIM37" s="990">
        <f t="shared" si="246"/>
        <v>0</v>
      </c>
      <c r="WIN37" s="990">
        <f t="shared" si="246"/>
        <v>0</v>
      </c>
      <c r="WIO37" s="990">
        <f t="shared" si="246"/>
        <v>0</v>
      </c>
      <c r="WIP37" s="990">
        <f t="shared" si="246"/>
        <v>0</v>
      </c>
      <c r="WIQ37" s="990">
        <f t="shared" si="246"/>
        <v>0</v>
      </c>
      <c r="WIR37" s="990">
        <f t="shared" si="246"/>
        <v>0</v>
      </c>
      <c r="WIS37" s="990">
        <f t="shared" si="246"/>
        <v>0</v>
      </c>
      <c r="WIT37" s="990">
        <f t="shared" si="246"/>
        <v>0</v>
      </c>
      <c r="WIU37" s="990">
        <f t="shared" si="246"/>
        <v>0</v>
      </c>
      <c r="WIV37" s="990">
        <f t="shared" si="246"/>
        <v>0</v>
      </c>
      <c r="WIW37" s="990">
        <f t="shared" si="246"/>
        <v>0</v>
      </c>
      <c r="WIX37" s="990">
        <f t="shared" si="246"/>
        <v>0</v>
      </c>
      <c r="WIY37" s="990">
        <f t="shared" si="246"/>
        <v>0</v>
      </c>
      <c r="WIZ37" s="990">
        <f t="shared" si="246"/>
        <v>0</v>
      </c>
      <c r="WJA37" s="990">
        <f t="shared" si="246"/>
        <v>0</v>
      </c>
      <c r="WJB37" s="990">
        <f t="shared" si="246"/>
        <v>0</v>
      </c>
      <c r="WJC37" s="990">
        <f t="shared" ref="WJC37:WLN37" si="247">SUM(WJC16:WJC32)-WJC33</f>
        <v>0</v>
      </c>
      <c r="WJD37" s="990">
        <f t="shared" si="247"/>
        <v>0</v>
      </c>
      <c r="WJE37" s="990">
        <f t="shared" si="247"/>
        <v>0</v>
      </c>
      <c r="WJF37" s="990">
        <f t="shared" si="247"/>
        <v>0</v>
      </c>
      <c r="WJG37" s="990">
        <f t="shared" si="247"/>
        <v>0</v>
      </c>
      <c r="WJH37" s="990">
        <f t="shared" si="247"/>
        <v>0</v>
      </c>
      <c r="WJI37" s="990">
        <f t="shared" si="247"/>
        <v>0</v>
      </c>
      <c r="WJJ37" s="990">
        <f t="shared" si="247"/>
        <v>0</v>
      </c>
      <c r="WJK37" s="990">
        <f t="shared" si="247"/>
        <v>0</v>
      </c>
      <c r="WJL37" s="990">
        <f t="shared" si="247"/>
        <v>0</v>
      </c>
      <c r="WJM37" s="990">
        <f t="shared" si="247"/>
        <v>0</v>
      </c>
      <c r="WJN37" s="990">
        <f t="shared" si="247"/>
        <v>0</v>
      </c>
      <c r="WJO37" s="990">
        <f t="shared" si="247"/>
        <v>0</v>
      </c>
      <c r="WJP37" s="990">
        <f t="shared" si="247"/>
        <v>0</v>
      </c>
      <c r="WJQ37" s="990">
        <f t="shared" si="247"/>
        <v>0</v>
      </c>
      <c r="WJR37" s="990">
        <f t="shared" si="247"/>
        <v>0</v>
      </c>
      <c r="WJS37" s="990">
        <f t="shared" si="247"/>
        <v>0</v>
      </c>
      <c r="WJT37" s="990">
        <f t="shared" si="247"/>
        <v>0</v>
      </c>
      <c r="WJU37" s="990">
        <f t="shared" si="247"/>
        <v>0</v>
      </c>
      <c r="WJV37" s="990">
        <f t="shared" si="247"/>
        <v>0</v>
      </c>
      <c r="WJW37" s="990">
        <f t="shared" si="247"/>
        <v>0</v>
      </c>
      <c r="WJX37" s="990">
        <f t="shared" si="247"/>
        <v>0</v>
      </c>
      <c r="WJY37" s="990">
        <f t="shared" si="247"/>
        <v>0</v>
      </c>
      <c r="WJZ37" s="990">
        <f t="shared" si="247"/>
        <v>0</v>
      </c>
      <c r="WKA37" s="990">
        <f t="shared" si="247"/>
        <v>0</v>
      </c>
      <c r="WKB37" s="990">
        <f t="shared" si="247"/>
        <v>0</v>
      </c>
      <c r="WKC37" s="990">
        <f t="shared" si="247"/>
        <v>0</v>
      </c>
      <c r="WKD37" s="990">
        <f t="shared" si="247"/>
        <v>0</v>
      </c>
      <c r="WKE37" s="990">
        <f t="shared" si="247"/>
        <v>0</v>
      </c>
      <c r="WKF37" s="990">
        <f t="shared" si="247"/>
        <v>0</v>
      </c>
      <c r="WKG37" s="990">
        <f t="shared" si="247"/>
        <v>0</v>
      </c>
      <c r="WKH37" s="990">
        <f t="shared" si="247"/>
        <v>0</v>
      </c>
      <c r="WKI37" s="990">
        <f t="shared" si="247"/>
        <v>0</v>
      </c>
      <c r="WKJ37" s="990">
        <f t="shared" si="247"/>
        <v>0</v>
      </c>
      <c r="WKK37" s="990">
        <f t="shared" si="247"/>
        <v>0</v>
      </c>
      <c r="WKL37" s="990">
        <f t="shared" si="247"/>
        <v>0</v>
      </c>
      <c r="WKM37" s="990">
        <f t="shared" si="247"/>
        <v>0</v>
      </c>
      <c r="WKN37" s="990">
        <f t="shared" si="247"/>
        <v>0</v>
      </c>
      <c r="WKO37" s="990">
        <f t="shared" si="247"/>
        <v>0</v>
      </c>
      <c r="WKP37" s="990">
        <f t="shared" si="247"/>
        <v>0</v>
      </c>
      <c r="WKQ37" s="990">
        <f t="shared" si="247"/>
        <v>0</v>
      </c>
      <c r="WKR37" s="990">
        <f t="shared" si="247"/>
        <v>0</v>
      </c>
      <c r="WKS37" s="990">
        <f t="shared" si="247"/>
        <v>0</v>
      </c>
      <c r="WKT37" s="990">
        <f t="shared" si="247"/>
        <v>0</v>
      </c>
      <c r="WKU37" s="990">
        <f t="shared" si="247"/>
        <v>0</v>
      </c>
      <c r="WKV37" s="990">
        <f t="shared" si="247"/>
        <v>0</v>
      </c>
      <c r="WKW37" s="990">
        <f t="shared" si="247"/>
        <v>0</v>
      </c>
      <c r="WKX37" s="990">
        <f t="shared" si="247"/>
        <v>0</v>
      </c>
      <c r="WKY37" s="990">
        <f t="shared" si="247"/>
        <v>0</v>
      </c>
      <c r="WKZ37" s="990">
        <f t="shared" si="247"/>
        <v>0</v>
      </c>
      <c r="WLA37" s="990">
        <f t="shared" si="247"/>
        <v>0</v>
      </c>
      <c r="WLB37" s="990">
        <f t="shared" si="247"/>
        <v>0</v>
      </c>
      <c r="WLC37" s="990">
        <f t="shared" si="247"/>
        <v>0</v>
      </c>
      <c r="WLD37" s="990">
        <f t="shared" si="247"/>
        <v>0</v>
      </c>
      <c r="WLE37" s="990">
        <f t="shared" si="247"/>
        <v>0</v>
      </c>
      <c r="WLF37" s="990">
        <f t="shared" si="247"/>
        <v>0</v>
      </c>
      <c r="WLG37" s="990">
        <f t="shared" si="247"/>
        <v>0</v>
      </c>
      <c r="WLH37" s="990">
        <f t="shared" si="247"/>
        <v>0</v>
      </c>
      <c r="WLI37" s="990">
        <f t="shared" si="247"/>
        <v>0</v>
      </c>
      <c r="WLJ37" s="990">
        <f t="shared" si="247"/>
        <v>0</v>
      </c>
      <c r="WLK37" s="990">
        <f t="shared" si="247"/>
        <v>0</v>
      </c>
      <c r="WLL37" s="990">
        <f t="shared" si="247"/>
        <v>0</v>
      </c>
      <c r="WLM37" s="990">
        <f t="shared" si="247"/>
        <v>0</v>
      </c>
      <c r="WLN37" s="990">
        <f t="shared" si="247"/>
        <v>0</v>
      </c>
      <c r="WLO37" s="990">
        <f t="shared" ref="WLO37:WNZ37" si="248">SUM(WLO16:WLO32)-WLO33</f>
        <v>0</v>
      </c>
      <c r="WLP37" s="990">
        <f t="shared" si="248"/>
        <v>0</v>
      </c>
      <c r="WLQ37" s="990">
        <f t="shared" si="248"/>
        <v>0</v>
      </c>
      <c r="WLR37" s="990">
        <f t="shared" si="248"/>
        <v>0</v>
      </c>
      <c r="WLS37" s="990">
        <f t="shared" si="248"/>
        <v>0</v>
      </c>
      <c r="WLT37" s="990">
        <f t="shared" si="248"/>
        <v>0</v>
      </c>
      <c r="WLU37" s="990">
        <f t="shared" si="248"/>
        <v>0</v>
      </c>
      <c r="WLV37" s="990">
        <f t="shared" si="248"/>
        <v>0</v>
      </c>
      <c r="WLW37" s="990">
        <f t="shared" si="248"/>
        <v>0</v>
      </c>
      <c r="WLX37" s="990">
        <f t="shared" si="248"/>
        <v>0</v>
      </c>
      <c r="WLY37" s="990">
        <f t="shared" si="248"/>
        <v>0</v>
      </c>
      <c r="WLZ37" s="990">
        <f t="shared" si="248"/>
        <v>0</v>
      </c>
      <c r="WMA37" s="990">
        <f t="shared" si="248"/>
        <v>0</v>
      </c>
      <c r="WMB37" s="990">
        <f t="shared" si="248"/>
        <v>0</v>
      </c>
      <c r="WMC37" s="990">
        <f t="shared" si="248"/>
        <v>0</v>
      </c>
      <c r="WMD37" s="990">
        <f t="shared" si="248"/>
        <v>0</v>
      </c>
      <c r="WME37" s="990">
        <f t="shared" si="248"/>
        <v>0</v>
      </c>
      <c r="WMF37" s="990">
        <f t="shared" si="248"/>
        <v>0</v>
      </c>
      <c r="WMG37" s="990">
        <f t="shared" si="248"/>
        <v>0</v>
      </c>
      <c r="WMH37" s="990">
        <f t="shared" si="248"/>
        <v>0</v>
      </c>
      <c r="WMI37" s="990">
        <f t="shared" si="248"/>
        <v>0</v>
      </c>
      <c r="WMJ37" s="990">
        <f t="shared" si="248"/>
        <v>0</v>
      </c>
      <c r="WMK37" s="990">
        <f t="shared" si="248"/>
        <v>0</v>
      </c>
      <c r="WML37" s="990">
        <f t="shared" si="248"/>
        <v>0</v>
      </c>
      <c r="WMM37" s="990">
        <f t="shared" si="248"/>
        <v>0</v>
      </c>
      <c r="WMN37" s="990">
        <f t="shared" si="248"/>
        <v>0</v>
      </c>
      <c r="WMO37" s="990">
        <f t="shared" si="248"/>
        <v>0</v>
      </c>
      <c r="WMP37" s="990">
        <f t="shared" si="248"/>
        <v>0</v>
      </c>
      <c r="WMQ37" s="990">
        <f t="shared" si="248"/>
        <v>0</v>
      </c>
      <c r="WMR37" s="990">
        <f t="shared" si="248"/>
        <v>0</v>
      </c>
      <c r="WMS37" s="990">
        <f t="shared" si="248"/>
        <v>0</v>
      </c>
      <c r="WMT37" s="990">
        <f t="shared" si="248"/>
        <v>0</v>
      </c>
      <c r="WMU37" s="990">
        <f t="shared" si="248"/>
        <v>0</v>
      </c>
      <c r="WMV37" s="990">
        <f t="shared" si="248"/>
        <v>0</v>
      </c>
      <c r="WMW37" s="990">
        <f t="shared" si="248"/>
        <v>0</v>
      </c>
      <c r="WMX37" s="990">
        <f t="shared" si="248"/>
        <v>0</v>
      </c>
      <c r="WMY37" s="990">
        <f t="shared" si="248"/>
        <v>0</v>
      </c>
      <c r="WMZ37" s="990">
        <f t="shared" si="248"/>
        <v>0</v>
      </c>
      <c r="WNA37" s="990">
        <f t="shared" si="248"/>
        <v>0</v>
      </c>
      <c r="WNB37" s="990">
        <f t="shared" si="248"/>
        <v>0</v>
      </c>
      <c r="WNC37" s="990">
        <f t="shared" si="248"/>
        <v>0</v>
      </c>
      <c r="WND37" s="990">
        <f t="shared" si="248"/>
        <v>0</v>
      </c>
      <c r="WNE37" s="990">
        <f t="shared" si="248"/>
        <v>0</v>
      </c>
      <c r="WNF37" s="990">
        <f t="shared" si="248"/>
        <v>0</v>
      </c>
      <c r="WNG37" s="990">
        <f t="shared" si="248"/>
        <v>0</v>
      </c>
      <c r="WNH37" s="990">
        <f t="shared" si="248"/>
        <v>0</v>
      </c>
      <c r="WNI37" s="990">
        <f t="shared" si="248"/>
        <v>0</v>
      </c>
      <c r="WNJ37" s="990">
        <f t="shared" si="248"/>
        <v>0</v>
      </c>
      <c r="WNK37" s="990">
        <f t="shared" si="248"/>
        <v>0</v>
      </c>
      <c r="WNL37" s="990">
        <f t="shared" si="248"/>
        <v>0</v>
      </c>
      <c r="WNM37" s="990">
        <f t="shared" si="248"/>
        <v>0</v>
      </c>
      <c r="WNN37" s="990">
        <f t="shared" si="248"/>
        <v>0</v>
      </c>
      <c r="WNO37" s="990">
        <f t="shared" si="248"/>
        <v>0</v>
      </c>
      <c r="WNP37" s="990">
        <f t="shared" si="248"/>
        <v>0</v>
      </c>
      <c r="WNQ37" s="990">
        <f t="shared" si="248"/>
        <v>0</v>
      </c>
      <c r="WNR37" s="990">
        <f t="shared" si="248"/>
        <v>0</v>
      </c>
      <c r="WNS37" s="990">
        <f t="shared" si="248"/>
        <v>0</v>
      </c>
      <c r="WNT37" s="990">
        <f t="shared" si="248"/>
        <v>0</v>
      </c>
      <c r="WNU37" s="990">
        <f t="shared" si="248"/>
        <v>0</v>
      </c>
      <c r="WNV37" s="990">
        <f t="shared" si="248"/>
        <v>0</v>
      </c>
      <c r="WNW37" s="990">
        <f t="shared" si="248"/>
        <v>0</v>
      </c>
      <c r="WNX37" s="990">
        <f t="shared" si="248"/>
        <v>0</v>
      </c>
      <c r="WNY37" s="990">
        <f t="shared" si="248"/>
        <v>0</v>
      </c>
      <c r="WNZ37" s="990">
        <f t="shared" si="248"/>
        <v>0</v>
      </c>
      <c r="WOA37" s="990">
        <f t="shared" ref="WOA37:WQL37" si="249">SUM(WOA16:WOA32)-WOA33</f>
        <v>0</v>
      </c>
      <c r="WOB37" s="990">
        <f t="shared" si="249"/>
        <v>0</v>
      </c>
      <c r="WOC37" s="990">
        <f t="shared" si="249"/>
        <v>0</v>
      </c>
      <c r="WOD37" s="990">
        <f t="shared" si="249"/>
        <v>0</v>
      </c>
      <c r="WOE37" s="990">
        <f t="shared" si="249"/>
        <v>0</v>
      </c>
      <c r="WOF37" s="990">
        <f t="shared" si="249"/>
        <v>0</v>
      </c>
      <c r="WOG37" s="990">
        <f t="shared" si="249"/>
        <v>0</v>
      </c>
      <c r="WOH37" s="990">
        <f t="shared" si="249"/>
        <v>0</v>
      </c>
      <c r="WOI37" s="990">
        <f t="shared" si="249"/>
        <v>0</v>
      </c>
      <c r="WOJ37" s="990">
        <f t="shared" si="249"/>
        <v>0</v>
      </c>
      <c r="WOK37" s="990">
        <f t="shared" si="249"/>
        <v>0</v>
      </c>
      <c r="WOL37" s="990">
        <f t="shared" si="249"/>
        <v>0</v>
      </c>
      <c r="WOM37" s="990">
        <f t="shared" si="249"/>
        <v>0</v>
      </c>
      <c r="WON37" s="990">
        <f t="shared" si="249"/>
        <v>0</v>
      </c>
      <c r="WOO37" s="990">
        <f t="shared" si="249"/>
        <v>0</v>
      </c>
      <c r="WOP37" s="990">
        <f t="shared" si="249"/>
        <v>0</v>
      </c>
      <c r="WOQ37" s="990">
        <f t="shared" si="249"/>
        <v>0</v>
      </c>
      <c r="WOR37" s="990">
        <f t="shared" si="249"/>
        <v>0</v>
      </c>
      <c r="WOS37" s="990">
        <f t="shared" si="249"/>
        <v>0</v>
      </c>
      <c r="WOT37" s="990">
        <f t="shared" si="249"/>
        <v>0</v>
      </c>
      <c r="WOU37" s="990">
        <f t="shared" si="249"/>
        <v>0</v>
      </c>
      <c r="WOV37" s="990">
        <f t="shared" si="249"/>
        <v>0</v>
      </c>
      <c r="WOW37" s="990">
        <f t="shared" si="249"/>
        <v>0</v>
      </c>
      <c r="WOX37" s="990">
        <f t="shared" si="249"/>
        <v>0</v>
      </c>
      <c r="WOY37" s="990">
        <f t="shared" si="249"/>
        <v>0</v>
      </c>
      <c r="WOZ37" s="990">
        <f t="shared" si="249"/>
        <v>0</v>
      </c>
      <c r="WPA37" s="990">
        <f t="shared" si="249"/>
        <v>0</v>
      </c>
      <c r="WPB37" s="990">
        <f t="shared" si="249"/>
        <v>0</v>
      </c>
      <c r="WPC37" s="990">
        <f t="shared" si="249"/>
        <v>0</v>
      </c>
      <c r="WPD37" s="990">
        <f t="shared" si="249"/>
        <v>0</v>
      </c>
      <c r="WPE37" s="990">
        <f t="shared" si="249"/>
        <v>0</v>
      </c>
      <c r="WPF37" s="990">
        <f t="shared" si="249"/>
        <v>0</v>
      </c>
      <c r="WPG37" s="990">
        <f t="shared" si="249"/>
        <v>0</v>
      </c>
      <c r="WPH37" s="990">
        <f t="shared" si="249"/>
        <v>0</v>
      </c>
      <c r="WPI37" s="990">
        <f t="shared" si="249"/>
        <v>0</v>
      </c>
      <c r="WPJ37" s="990">
        <f t="shared" si="249"/>
        <v>0</v>
      </c>
      <c r="WPK37" s="990">
        <f t="shared" si="249"/>
        <v>0</v>
      </c>
      <c r="WPL37" s="990">
        <f t="shared" si="249"/>
        <v>0</v>
      </c>
      <c r="WPM37" s="990">
        <f t="shared" si="249"/>
        <v>0</v>
      </c>
      <c r="WPN37" s="990">
        <f t="shared" si="249"/>
        <v>0</v>
      </c>
      <c r="WPO37" s="990">
        <f t="shared" si="249"/>
        <v>0</v>
      </c>
      <c r="WPP37" s="990">
        <f t="shared" si="249"/>
        <v>0</v>
      </c>
      <c r="WPQ37" s="990">
        <f t="shared" si="249"/>
        <v>0</v>
      </c>
      <c r="WPR37" s="990">
        <f t="shared" si="249"/>
        <v>0</v>
      </c>
      <c r="WPS37" s="990">
        <f t="shared" si="249"/>
        <v>0</v>
      </c>
      <c r="WPT37" s="990">
        <f t="shared" si="249"/>
        <v>0</v>
      </c>
      <c r="WPU37" s="990">
        <f t="shared" si="249"/>
        <v>0</v>
      </c>
      <c r="WPV37" s="990">
        <f t="shared" si="249"/>
        <v>0</v>
      </c>
      <c r="WPW37" s="990">
        <f t="shared" si="249"/>
        <v>0</v>
      </c>
      <c r="WPX37" s="990">
        <f t="shared" si="249"/>
        <v>0</v>
      </c>
      <c r="WPY37" s="990">
        <f t="shared" si="249"/>
        <v>0</v>
      </c>
      <c r="WPZ37" s="990">
        <f t="shared" si="249"/>
        <v>0</v>
      </c>
      <c r="WQA37" s="990">
        <f t="shared" si="249"/>
        <v>0</v>
      </c>
      <c r="WQB37" s="990">
        <f t="shared" si="249"/>
        <v>0</v>
      </c>
      <c r="WQC37" s="990">
        <f t="shared" si="249"/>
        <v>0</v>
      </c>
      <c r="WQD37" s="990">
        <f t="shared" si="249"/>
        <v>0</v>
      </c>
      <c r="WQE37" s="990">
        <f t="shared" si="249"/>
        <v>0</v>
      </c>
      <c r="WQF37" s="990">
        <f t="shared" si="249"/>
        <v>0</v>
      </c>
      <c r="WQG37" s="990">
        <f t="shared" si="249"/>
        <v>0</v>
      </c>
      <c r="WQH37" s="990">
        <f t="shared" si="249"/>
        <v>0</v>
      </c>
      <c r="WQI37" s="990">
        <f t="shared" si="249"/>
        <v>0</v>
      </c>
      <c r="WQJ37" s="990">
        <f t="shared" si="249"/>
        <v>0</v>
      </c>
      <c r="WQK37" s="990">
        <f t="shared" si="249"/>
        <v>0</v>
      </c>
      <c r="WQL37" s="990">
        <f t="shared" si="249"/>
        <v>0</v>
      </c>
      <c r="WQM37" s="990">
        <f t="shared" ref="WQM37:WSX37" si="250">SUM(WQM16:WQM32)-WQM33</f>
        <v>0</v>
      </c>
      <c r="WQN37" s="990">
        <f t="shared" si="250"/>
        <v>0</v>
      </c>
      <c r="WQO37" s="990">
        <f t="shared" si="250"/>
        <v>0</v>
      </c>
      <c r="WQP37" s="990">
        <f t="shared" si="250"/>
        <v>0</v>
      </c>
      <c r="WQQ37" s="990">
        <f t="shared" si="250"/>
        <v>0</v>
      </c>
      <c r="WQR37" s="990">
        <f t="shared" si="250"/>
        <v>0</v>
      </c>
      <c r="WQS37" s="990">
        <f t="shared" si="250"/>
        <v>0</v>
      </c>
      <c r="WQT37" s="990">
        <f t="shared" si="250"/>
        <v>0</v>
      </c>
      <c r="WQU37" s="990">
        <f t="shared" si="250"/>
        <v>0</v>
      </c>
      <c r="WQV37" s="990">
        <f t="shared" si="250"/>
        <v>0</v>
      </c>
      <c r="WQW37" s="990">
        <f t="shared" si="250"/>
        <v>0</v>
      </c>
      <c r="WQX37" s="990">
        <f t="shared" si="250"/>
        <v>0</v>
      </c>
      <c r="WQY37" s="990">
        <f t="shared" si="250"/>
        <v>0</v>
      </c>
      <c r="WQZ37" s="990">
        <f t="shared" si="250"/>
        <v>0</v>
      </c>
      <c r="WRA37" s="990">
        <f t="shared" si="250"/>
        <v>0</v>
      </c>
      <c r="WRB37" s="990">
        <f t="shared" si="250"/>
        <v>0</v>
      </c>
      <c r="WRC37" s="990">
        <f t="shared" si="250"/>
        <v>0</v>
      </c>
      <c r="WRD37" s="990">
        <f t="shared" si="250"/>
        <v>0</v>
      </c>
      <c r="WRE37" s="990">
        <f t="shared" si="250"/>
        <v>0</v>
      </c>
      <c r="WRF37" s="990">
        <f t="shared" si="250"/>
        <v>0</v>
      </c>
      <c r="WRG37" s="990">
        <f t="shared" si="250"/>
        <v>0</v>
      </c>
      <c r="WRH37" s="990">
        <f t="shared" si="250"/>
        <v>0</v>
      </c>
      <c r="WRI37" s="990">
        <f t="shared" si="250"/>
        <v>0</v>
      </c>
      <c r="WRJ37" s="990">
        <f t="shared" si="250"/>
        <v>0</v>
      </c>
      <c r="WRK37" s="990">
        <f t="shared" si="250"/>
        <v>0</v>
      </c>
      <c r="WRL37" s="990">
        <f t="shared" si="250"/>
        <v>0</v>
      </c>
      <c r="WRM37" s="990">
        <f t="shared" si="250"/>
        <v>0</v>
      </c>
      <c r="WRN37" s="990">
        <f t="shared" si="250"/>
        <v>0</v>
      </c>
      <c r="WRO37" s="990">
        <f t="shared" si="250"/>
        <v>0</v>
      </c>
      <c r="WRP37" s="990">
        <f t="shared" si="250"/>
        <v>0</v>
      </c>
      <c r="WRQ37" s="990">
        <f t="shared" si="250"/>
        <v>0</v>
      </c>
      <c r="WRR37" s="990">
        <f t="shared" si="250"/>
        <v>0</v>
      </c>
      <c r="WRS37" s="990">
        <f t="shared" si="250"/>
        <v>0</v>
      </c>
      <c r="WRT37" s="990">
        <f t="shared" si="250"/>
        <v>0</v>
      </c>
      <c r="WRU37" s="990">
        <f t="shared" si="250"/>
        <v>0</v>
      </c>
      <c r="WRV37" s="990">
        <f t="shared" si="250"/>
        <v>0</v>
      </c>
      <c r="WRW37" s="990">
        <f t="shared" si="250"/>
        <v>0</v>
      </c>
      <c r="WRX37" s="990">
        <f t="shared" si="250"/>
        <v>0</v>
      </c>
      <c r="WRY37" s="990">
        <f t="shared" si="250"/>
        <v>0</v>
      </c>
      <c r="WRZ37" s="990">
        <f t="shared" si="250"/>
        <v>0</v>
      </c>
      <c r="WSA37" s="990">
        <f t="shared" si="250"/>
        <v>0</v>
      </c>
      <c r="WSB37" s="990">
        <f t="shared" si="250"/>
        <v>0</v>
      </c>
      <c r="WSC37" s="990">
        <f t="shared" si="250"/>
        <v>0</v>
      </c>
      <c r="WSD37" s="990">
        <f t="shared" si="250"/>
        <v>0</v>
      </c>
      <c r="WSE37" s="990">
        <f t="shared" si="250"/>
        <v>0</v>
      </c>
      <c r="WSF37" s="990">
        <f t="shared" si="250"/>
        <v>0</v>
      </c>
      <c r="WSG37" s="990">
        <f t="shared" si="250"/>
        <v>0</v>
      </c>
      <c r="WSH37" s="990">
        <f t="shared" si="250"/>
        <v>0</v>
      </c>
      <c r="WSI37" s="990">
        <f t="shared" si="250"/>
        <v>0</v>
      </c>
      <c r="WSJ37" s="990">
        <f t="shared" si="250"/>
        <v>0</v>
      </c>
      <c r="WSK37" s="990">
        <f t="shared" si="250"/>
        <v>0</v>
      </c>
      <c r="WSL37" s="990">
        <f t="shared" si="250"/>
        <v>0</v>
      </c>
      <c r="WSM37" s="990">
        <f t="shared" si="250"/>
        <v>0</v>
      </c>
      <c r="WSN37" s="990">
        <f t="shared" si="250"/>
        <v>0</v>
      </c>
      <c r="WSO37" s="990">
        <f t="shared" si="250"/>
        <v>0</v>
      </c>
      <c r="WSP37" s="990">
        <f t="shared" si="250"/>
        <v>0</v>
      </c>
      <c r="WSQ37" s="990">
        <f t="shared" si="250"/>
        <v>0</v>
      </c>
      <c r="WSR37" s="990">
        <f t="shared" si="250"/>
        <v>0</v>
      </c>
      <c r="WSS37" s="990">
        <f t="shared" si="250"/>
        <v>0</v>
      </c>
      <c r="WST37" s="990">
        <f t="shared" si="250"/>
        <v>0</v>
      </c>
      <c r="WSU37" s="990">
        <f t="shared" si="250"/>
        <v>0</v>
      </c>
      <c r="WSV37" s="990">
        <f t="shared" si="250"/>
        <v>0</v>
      </c>
      <c r="WSW37" s="990">
        <f t="shared" si="250"/>
        <v>0</v>
      </c>
      <c r="WSX37" s="990">
        <f t="shared" si="250"/>
        <v>0</v>
      </c>
      <c r="WSY37" s="990">
        <f t="shared" ref="WSY37:WVJ37" si="251">SUM(WSY16:WSY32)-WSY33</f>
        <v>0</v>
      </c>
      <c r="WSZ37" s="990">
        <f t="shared" si="251"/>
        <v>0</v>
      </c>
      <c r="WTA37" s="990">
        <f t="shared" si="251"/>
        <v>0</v>
      </c>
      <c r="WTB37" s="990">
        <f t="shared" si="251"/>
        <v>0</v>
      </c>
      <c r="WTC37" s="990">
        <f t="shared" si="251"/>
        <v>0</v>
      </c>
      <c r="WTD37" s="990">
        <f t="shared" si="251"/>
        <v>0</v>
      </c>
      <c r="WTE37" s="990">
        <f t="shared" si="251"/>
        <v>0</v>
      </c>
      <c r="WTF37" s="990">
        <f t="shared" si="251"/>
        <v>0</v>
      </c>
      <c r="WTG37" s="990">
        <f t="shared" si="251"/>
        <v>0</v>
      </c>
      <c r="WTH37" s="990">
        <f t="shared" si="251"/>
        <v>0</v>
      </c>
      <c r="WTI37" s="990">
        <f t="shared" si="251"/>
        <v>0</v>
      </c>
      <c r="WTJ37" s="990">
        <f t="shared" si="251"/>
        <v>0</v>
      </c>
      <c r="WTK37" s="990">
        <f t="shared" si="251"/>
        <v>0</v>
      </c>
      <c r="WTL37" s="990">
        <f t="shared" si="251"/>
        <v>0</v>
      </c>
      <c r="WTM37" s="990">
        <f t="shared" si="251"/>
        <v>0</v>
      </c>
      <c r="WTN37" s="990">
        <f t="shared" si="251"/>
        <v>0</v>
      </c>
      <c r="WTO37" s="990">
        <f t="shared" si="251"/>
        <v>0</v>
      </c>
      <c r="WTP37" s="990">
        <f t="shared" si="251"/>
        <v>0</v>
      </c>
      <c r="WTQ37" s="990">
        <f t="shared" si="251"/>
        <v>0</v>
      </c>
      <c r="WTR37" s="990">
        <f t="shared" si="251"/>
        <v>0</v>
      </c>
      <c r="WTS37" s="990">
        <f t="shared" si="251"/>
        <v>0</v>
      </c>
      <c r="WTT37" s="990">
        <f t="shared" si="251"/>
        <v>0</v>
      </c>
      <c r="WTU37" s="990">
        <f t="shared" si="251"/>
        <v>0</v>
      </c>
      <c r="WTV37" s="990">
        <f t="shared" si="251"/>
        <v>0</v>
      </c>
      <c r="WTW37" s="990">
        <f t="shared" si="251"/>
        <v>0</v>
      </c>
      <c r="WTX37" s="990">
        <f t="shared" si="251"/>
        <v>0</v>
      </c>
      <c r="WTY37" s="990">
        <f t="shared" si="251"/>
        <v>0</v>
      </c>
      <c r="WTZ37" s="990">
        <f t="shared" si="251"/>
        <v>0</v>
      </c>
      <c r="WUA37" s="990">
        <f t="shared" si="251"/>
        <v>0</v>
      </c>
      <c r="WUB37" s="990">
        <f t="shared" si="251"/>
        <v>0</v>
      </c>
      <c r="WUC37" s="990">
        <f t="shared" si="251"/>
        <v>0</v>
      </c>
      <c r="WUD37" s="990">
        <f t="shared" si="251"/>
        <v>0</v>
      </c>
      <c r="WUE37" s="990">
        <f t="shared" si="251"/>
        <v>0</v>
      </c>
      <c r="WUF37" s="990">
        <f t="shared" si="251"/>
        <v>0</v>
      </c>
      <c r="WUG37" s="990">
        <f t="shared" si="251"/>
        <v>0</v>
      </c>
      <c r="WUH37" s="990">
        <f t="shared" si="251"/>
        <v>0</v>
      </c>
      <c r="WUI37" s="990">
        <f t="shared" si="251"/>
        <v>0</v>
      </c>
      <c r="WUJ37" s="990">
        <f t="shared" si="251"/>
        <v>0</v>
      </c>
      <c r="WUK37" s="990">
        <f t="shared" si="251"/>
        <v>0</v>
      </c>
      <c r="WUL37" s="990">
        <f t="shared" si="251"/>
        <v>0</v>
      </c>
      <c r="WUM37" s="990">
        <f t="shared" si="251"/>
        <v>0</v>
      </c>
      <c r="WUN37" s="990">
        <f t="shared" si="251"/>
        <v>0</v>
      </c>
      <c r="WUO37" s="990">
        <f t="shared" si="251"/>
        <v>0</v>
      </c>
      <c r="WUP37" s="990">
        <f t="shared" si="251"/>
        <v>0</v>
      </c>
      <c r="WUQ37" s="990">
        <f t="shared" si="251"/>
        <v>0</v>
      </c>
      <c r="WUR37" s="990">
        <f t="shared" si="251"/>
        <v>0</v>
      </c>
      <c r="WUS37" s="990">
        <f t="shared" si="251"/>
        <v>0</v>
      </c>
      <c r="WUT37" s="990">
        <f t="shared" si="251"/>
        <v>0</v>
      </c>
      <c r="WUU37" s="990">
        <f t="shared" si="251"/>
        <v>0</v>
      </c>
      <c r="WUV37" s="990">
        <f t="shared" si="251"/>
        <v>0</v>
      </c>
      <c r="WUW37" s="990">
        <f t="shared" si="251"/>
        <v>0</v>
      </c>
      <c r="WUX37" s="990">
        <f t="shared" si="251"/>
        <v>0</v>
      </c>
      <c r="WUY37" s="990">
        <f t="shared" si="251"/>
        <v>0</v>
      </c>
      <c r="WUZ37" s="990">
        <f t="shared" si="251"/>
        <v>0</v>
      </c>
      <c r="WVA37" s="990">
        <f t="shared" si="251"/>
        <v>0</v>
      </c>
      <c r="WVB37" s="990">
        <f t="shared" si="251"/>
        <v>0</v>
      </c>
      <c r="WVC37" s="990">
        <f t="shared" si="251"/>
        <v>0</v>
      </c>
      <c r="WVD37" s="990">
        <f t="shared" si="251"/>
        <v>0</v>
      </c>
      <c r="WVE37" s="990">
        <f t="shared" si="251"/>
        <v>0</v>
      </c>
      <c r="WVF37" s="990">
        <f t="shared" si="251"/>
        <v>0</v>
      </c>
      <c r="WVG37" s="990">
        <f t="shared" si="251"/>
        <v>0</v>
      </c>
      <c r="WVH37" s="990">
        <f t="shared" si="251"/>
        <v>0</v>
      </c>
      <c r="WVI37" s="990">
        <f t="shared" si="251"/>
        <v>0</v>
      </c>
      <c r="WVJ37" s="990">
        <f t="shared" si="251"/>
        <v>0</v>
      </c>
      <c r="WVK37" s="990">
        <f t="shared" ref="WVK37:WXV37" si="252">SUM(WVK16:WVK32)-WVK33</f>
        <v>0</v>
      </c>
      <c r="WVL37" s="990">
        <f t="shared" si="252"/>
        <v>0</v>
      </c>
      <c r="WVM37" s="990">
        <f t="shared" si="252"/>
        <v>0</v>
      </c>
      <c r="WVN37" s="990">
        <f t="shared" si="252"/>
        <v>0</v>
      </c>
      <c r="WVO37" s="990">
        <f t="shared" si="252"/>
        <v>0</v>
      </c>
      <c r="WVP37" s="990">
        <f t="shared" si="252"/>
        <v>0</v>
      </c>
      <c r="WVQ37" s="990">
        <f t="shared" si="252"/>
        <v>0</v>
      </c>
      <c r="WVR37" s="990">
        <f t="shared" si="252"/>
        <v>0</v>
      </c>
      <c r="WVS37" s="990">
        <f t="shared" si="252"/>
        <v>0</v>
      </c>
      <c r="WVT37" s="990">
        <f t="shared" si="252"/>
        <v>0</v>
      </c>
      <c r="WVU37" s="990">
        <f t="shared" si="252"/>
        <v>0</v>
      </c>
      <c r="WVV37" s="990">
        <f t="shared" si="252"/>
        <v>0</v>
      </c>
      <c r="WVW37" s="990">
        <f t="shared" si="252"/>
        <v>0</v>
      </c>
      <c r="WVX37" s="990">
        <f t="shared" si="252"/>
        <v>0</v>
      </c>
      <c r="WVY37" s="990">
        <f t="shared" si="252"/>
        <v>0</v>
      </c>
      <c r="WVZ37" s="990">
        <f t="shared" si="252"/>
        <v>0</v>
      </c>
      <c r="WWA37" s="990">
        <f t="shared" si="252"/>
        <v>0</v>
      </c>
      <c r="WWB37" s="990">
        <f t="shared" si="252"/>
        <v>0</v>
      </c>
      <c r="WWC37" s="990">
        <f t="shared" si="252"/>
        <v>0</v>
      </c>
      <c r="WWD37" s="990">
        <f t="shared" si="252"/>
        <v>0</v>
      </c>
      <c r="WWE37" s="990">
        <f t="shared" si="252"/>
        <v>0</v>
      </c>
      <c r="WWF37" s="990">
        <f t="shared" si="252"/>
        <v>0</v>
      </c>
      <c r="WWG37" s="990">
        <f t="shared" si="252"/>
        <v>0</v>
      </c>
      <c r="WWH37" s="990">
        <f t="shared" si="252"/>
        <v>0</v>
      </c>
      <c r="WWI37" s="990">
        <f t="shared" si="252"/>
        <v>0</v>
      </c>
      <c r="WWJ37" s="990">
        <f t="shared" si="252"/>
        <v>0</v>
      </c>
      <c r="WWK37" s="990">
        <f t="shared" si="252"/>
        <v>0</v>
      </c>
      <c r="WWL37" s="990">
        <f t="shared" si="252"/>
        <v>0</v>
      </c>
      <c r="WWM37" s="990">
        <f t="shared" si="252"/>
        <v>0</v>
      </c>
      <c r="WWN37" s="990">
        <f t="shared" si="252"/>
        <v>0</v>
      </c>
      <c r="WWO37" s="990">
        <f t="shared" si="252"/>
        <v>0</v>
      </c>
      <c r="WWP37" s="990">
        <f t="shared" si="252"/>
        <v>0</v>
      </c>
      <c r="WWQ37" s="990">
        <f t="shared" si="252"/>
        <v>0</v>
      </c>
      <c r="WWR37" s="990">
        <f t="shared" si="252"/>
        <v>0</v>
      </c>
      <c r="WWS37" s="990">
        <f t="shared" si="252"/>
        <v>0</v>
      </c>
      <c r="WWT37" s="990">
        <f t="shared" si="252"/>
        <v>0</v>
      </c>
      <c r="WWU37" s="990">
        <f t="shared" si="252"/>
        <v>0</v>
      </c>
      <c r="WWV37" s="990">
        <f t="shared" si="252"/>
        <v>0</v>
      </c>
      <c r="WWW37" s="990">
        <f t="shared" si="252"/>
        <v>0</v>
      </c>
      <c r="WWX37" s="990">
        <f t="shared" si="252"/>
        <v>0</v>
      </c>
      <c r="WWY37" s="990">
        <f t="shared" si="252"/>
        <v>0</v>
      </c>
      <c r="WWZ37" s="990">
        <f t="shared" si="252"/>
        <v>0</v>
      </c>
      <c r="WXA37" s="990">
        <f t="shared" si="252"/>
        <v>0</v>
      </c>
      <c r="WXB37" s="990">
        <f t="shared" si="252"/>
        <v>0</v>
      </c>
      <c r="WXC37" s="990">
        <f t="shared" si="252"/>
        <v>0</v>
      </c>
      <c r="WXD37" s="990">
        <f t="shared" si="252"/>
        <v>0</v>
      </c>
      <c r="WXE37" s="990">
        <f t="shared" si="252"/>
        <v>0</v>
      </c>
      <c r="WXF37" s="990">
        <f t="shared" si="252"/>
        <v>0</v>
      </c>
      <c r="WXG37" s="990">
        <f t="shared" si="252"/>
        <v>0</v>
      </c>
      <c r="WXH37" s="990">
        <f t="shared" si="252"/>
        <v>0</v>
      </c>
      <c r="WXI37" s="990">
        <f t="shared" si="252"/>
        <v>0</v>
      </c>
      <c r="WXJ37" s="990">
        <f t="shared" si="252"/>
        <v>0</v>
      </c>
      <c r="WXK37" s="990">
        <f t="shared" si="252"/>
        <v>0</v>
      </c>
      <c r="WXL37" s="990">
        <f t="shared" si="252"/>
        <v>0</v>
      </c>
      <c r="WXM37" s="990">
        <f t="shared" si="252"/>
        <v>0</v>
      </c>
      <c r="WXN37" s="990">
        <f t="shared" si="252"/>
        <v>0</v>
      </c>
      <c r="WXO37" s="990">
        <f t="shared" si="252"/>
        <v>0</v>
      </c>
      <c r="WXP37" s="990">
        <f t="shared" si="252"/>
        <v>0</v>
      </c>
      <c r="WXQ37" s="990">
        <f t="shared" si="252"/>
        <v>0</v>
      </c>
      <c r="WXR37" s="990">
        <f t="shared" si="252"/>
        <v>0</v>
      </c>
      <c r="WXS37" s="990">
        <f t="shared" si="252"/>
        <v>0</v>
      </c>
      <c r="WXT37" s="990">
        <f t="shared" si="252"/>
        <v>0</v>
      </c>
      <c r="WXU37" s="990">
        <f t="shared" si="252"/>
        <v>0</v>
      </c>
      <c r="WXV37" s="990">
        <f t="shared" si="252"/>
        <v>0</v>
      </c>
      <c r="WXW37" s="990">
        <f t="shared" ref="WXW37:XAH37" si="253">SUM(WXW16:WXW32)-WXW33</f>
        <v>0</v>
      </c>
      <c r="WXX37" s="990">
        <f t="shared" si="253"/>
        <v>0</v>
      </c>
      <c r="WXY37" s="990">
        <f t="shared" si="253"/>
        <v>0</v>
      </c>
      <c r="WXZ37" s="990">
        <f t="shared" si="253"/>
        <v>0</v>
      </c>
      <c r="WYA37" s="990">
        <f t="shared" si="253"/>
        <v>0</v>
      </c>
      <c r="WYB37" s="990">
        <f t="shared" si="253"/>
        <v>0</v>
      </c>
      <c r="WYC37" s="990">
        <f t="shared" si="253"/>
        <v>0</v>
      </c>
      <c r="WYD37" s="990">
        <f t="shared" si="253"/>
        <v>0</v>
      </c>
      <c r="WYE37" s="990">
        <f t="shared" si="253"/>
        <v>0</v>
      </c>
      <c r="WYF37" s="990">
        <f t="shared" si="253"/>
        <v>0</v>
      </c>
      <c r="WYG37" s="990">
        <f t="shared" si="253"/>
        <v>0</v>
      </c>
      <c r="WYH37" s="990">
        <f t="shared" si="253"/>
        <v>0</v>
      </c>
      <c r="WYI37" s="990">
        <f t="shared" si="253"/>
        <v>0</v>
      </c>
      <c r="WYJ37" s="990">
        <f t="shared" si="253"/>
        <v>0</v>
      </c>
      <c r="WYK37" s="990">
        <f t="shared" si="253"/>
        <v>0</v>
      </c>
      <c r="WYL37" s="990">
        <f t="shared" si="253"/>
        <v>0</v>
      </c>
      <c r="WYM37" s="990">
        <f t="shared" si="253"/>
        <v>0</v>
      </c>
      <c r="WYN37" s="990">
        <f t="shared" si="253"/>
        <v>0</v>
      </c>
      <c r="WYO37" s="990">
        <f t="shared" si="253"/>
        <v>0</v>
      </c>
      <c r="WYP37" s="990">
        <f t="shared" si="253"/>
        <v>0</v>
      </c>
      <c r="WYQ37" s="990">
        <f t="shared" si="253"/>
        <v>0</v>
      </c>
      <c r="WYR37" s="990">
        <f t="shared" si="253"/>
        <v>0</v>
      </c>
      <c r="WYS37" s="990">
        <f t="shared" si="253"/>
        <v>0</v>
      </c>
      <c r="WYT37" s="990">
        <f t="shared" si="253"/>
        <v>0</v>
      </c>
      <c r="WYU37" s="990">
        <f t="shared" si="253"/>
        <v>0</v>
      </c>
      <c r="WYV37" s="990">
        <f t="shared" si="253"/>
        <v>0</v>
      </c>
      <c r="WYW37" s="990">
        <f t="shared" si="253"/>
        <v>0</v>
      </c>
      <c r="WYX37" s="990">
        <f t="shared" si="253"/>
        <v>0</v>
      </c>
      <c r="WYY37" s="990">
        <f t="shared" si="253"/>
        <v>0</v>
      </c>
      <c r="WYZ37" s="990">
        <f t="shared" si="253"/>
        <v>0</v>
      </c>
      <c r="WZA37" s="990">
        <f t="shared" si="253"/>
        <v>0</v>
      </c>
      <c r="WZB37" s="990">
        <f t="shared" si="253"/>
        <v>0</v>
      </c>
      <c r="WZC37" s="990">
        <f t="shared" si="253"/>
        <v>0</v>
      </c>
      <c r="WZD37" s="990">
        <f t="shared" si="253"/>
        <v>0</v>
      </c>
      <c r="WZE37" s="990">
        <f t="shared" si="253"/>
        <v>0</v>
      </c>
      <c r="WZF37" s="990">
        <f t="shared" si="253"/>
        <v>0</v>
      </c>
      <c r="WZG37" s="990">
        <f t="shared" si="253"/>
        <v>0</v>
      </c>
      <c r="WZH37" s="990">
        <f t="shared" si="253"/>
        <v>0</v>
      </c>
      <c r="WZI37" s="990">
        <f t="shared" si="253"/>
        <v>0</v>
      </c>
      <c r="WZJ37" s="990">
        <f t="shared" si="253"/>
        <v>0</v>
      </c>
      <c r="WZK37" s="990">
        <f t="shared" si="253"/>
        <v>0</v>
      </c>
      <c r="WZL37" s="990">
        <f t="shared" si="253"/>
        <v>0</v>
      </c>
      <c r="WZM37" s="990">
        <f t="shared" si="253"/>
        <v>0</v>
      </c>
      <c r="WZN37" s="990">
        <f t="shared" si="253"/>
        <v>0</v>
      </c>
      <c r="WZO37" s="990">
        <f t="shared" si="253"/>
        <v>0</v>
      </c>
      <c r="WZP37" s="990">
        <f t="shared" si="253"/>
        <v>0</v>
      </c>
      <c r="WZQ37" s="990">
        <f t="shared" si="253"/>
        <v>0</v>
      </c>
      <c r="WZR37" s="990">
        <f t="shared" si="253"/>
        <v>0</v>
      </c>
      <c r="WZS37" s="990">
        <f t="shared" si="253"/>
        <v>0</v>
      </c>
      <c r="WZT37" s="990">
        <f t="shared" si="253"/>
        <v>0</v>
      </c>
      <c r="WZU37" s="990">
        <f t="shared" si="253"/>
        <v>0</v>
      </c>
      <c r="WZV37" s="990">
        <f t="shared" si="253"/>
        <v>0</v>
      </c>
      <c r="WZW37" s="990">
        <f t="shared" si="253"/>
        <v>0</v>
      </c>
      <c r="WZX37" s="990">
        <f t="shared" si="253"/>
        <v>0</v>
      </c>
      <c r="WZY37" s="990">
        <f t="shared" si="253"/>
        <v>0</v>
      </c>
      <c r="WZZ37" s="990">
        <f t="shared" si="253"/>
        <v>0</v>
      </c>
      <c r="XAA37" s="990">
        <f t="shared" si="253"/>
        <v>0</v>
      </c>
      <c r="XAB37" s="990">
        <f t="shared" si="253"/>
        <v>0</v>
      </c>
      <c r="XAC37" s="990">
        <f t="shared" si="253"/>
        <v>0</v>
      </c>
      <c r="XAD37" s="990">
        <f t="shared" si="253"/>
        <v>0</v>
      </c>
      <c r="XAE37" s="990">
        <f t="shared" si="253"/>
        <v>0</v>
      </c>
      <c r="XAF37" s="990">
        <f t="shared" si="253"/>
        <v>0</v>
      </c>
      <c r="XAG37" s="990">
        <f t="shared" si="253"/>
        <v>0</v>
      </c>
      <c r="XAH37" s="990">
        <f t="shared" si="253"/>
        <v>0</v>
      </c>
      <c r="XAI37" s="990">
        <f t="shared" ref="XAI37:XCT37" si="254">SUM(XAI16:XAI32)-XAI33</f>
        <v>0</v>
      </c>
      <c r="XAJ37" s="990">
        <f t="shared" si="254"/>
        <v>0</v>
      </c>
      <c r="XAK37" s="990">
        <f t="shared" si="254"/>
        <v>0</v>
      </c>
      <c r="XAL37" s="990">
        <f t="shared" si="254"/>
        <v>0</v>
      </c>
      <c r="XAM37" s="990">
        <f t="shared" si="254"/>
        <v>0</v>
      </c>
      <c r="XAN37" s="990">
        <f t="shared" si="254"/>
        <v>0</v>
      </c>
      <c r="XAO37" s="990">
        <f t="shared" si="254"/>
        <v>0</v>
      </c>
      <c r="XAP37" s="990">
        <f t="shared" si="254"/>
        <v>0</v>
      </c>
      <c r="XAQ37" s="990">
        <f t="shared" si="254"/>
        <v>0</v>
      </c>
      <c r="XAR37" s="990">
        <f t="shared" si="254"/>
        <v>0</v>
      </c>
      <c r="XAS37" s="990">
        <f t="shared" si="254"/>
        <v>0</v>
      </c>
      <c r="XAT37" s="990">
        <f t="shared" si="254"/>
        <v>0</v>
      </c>
      <c r="XAU37" s="990">
        <f t="shared" si="254"/>
        <v>0</v>
      </c>
      <c r="XAV37" s="990">
        <f t="shared" si="254"/>
        <v>0</v>
      </c>
      <c r="XAW37" s="990">
        <f t="shared" si="254"/>
        <v>0</v>
      </c>
      <c r="XAX37" s="990">
        <f t="shared" si="254"/>
        <v>0</v>
      </c>
      <c r="XAY37" s="990">
        <f t="shared" si="254"/>
        <v>0</v>
      </c>
      <c r="XAZ37" s="990">
        <f t="shared" si="254"/>
        <v>0</v>
      </c>
      <c r="XBA37" s="990">
        <f t="shared" si="254"/>
        <v>0</v>
      </c>
      <c r="XBB37" s="990">
        <f t="shared" si="254"/>
        <v>0</v>
      </c>
      <c r="XBC37" s="990">
        <f t="shared" si="254"/>
        <v>0</v>
      </c>
      <c r="XBD37" s="990">
        <f t="shared" si="254"/>
        <v>0</v>
      </c>
      <c r="XBE37" s="990">
        <f t="shared" si="254"/>
        <v>0</v>
      </c>
      <c r="XBF37" s="990">
        <f t="shared" si="254"/>
        <v>0</v>
      </c>
      <c r="XBG37" s="990">
        <f t="shared" si="254"/>
        <v>0</v>
      </c>
      <c r="XBH37" s="990">
        <f t="shared" si="254"/>
        <v>0</v>
      </c>
      <c r="XBI37" s="990">
        <f t="shared" si="254"/>
        <v>0</v>
      </c>
      <c r="XBJ37" s="990">
        <f t="shared" si="254"/>
        <v>0</v>
      </c>
      <c r="XBK37" s="990">
        <f t="shared" si="254"/>
        <v>0</v>
      </c>
      <c r="XBL37" s="990">
        <f t="shared" si="254"/>
        <v>0</v>
      </c>
      <c r="XBM37" s="990">
        <f t="shared" si="254"/>
        <v>0</v>
      </c>
      <c r="XBN37" s="990">
        <f t="shared" si="254"/>
        <v>0</v>
      </c>
      <c r="XBO37" s="990">
        <f t="shared" si="254"/>
        <v>0</v>
      </c>
      <c r="XBP37" s="990">
        <f t="shared" si="254"/>
        <v>0</v>
      </c>
      <c r="XBQ37" s="990">
        <f t="shared" si="254"/>
        <v>0</v>
      </c>
      <c r="XBR37" s="990">
        <f t="shared" si="254"/>
        <v>0</v>
      </c>
      <c r="XBS37" s="990">
        <f t="shared" si="254"/>
        <v>0</v>
      </c>
      <c r="XBT37" s="990">
        <f t="shared" si="254"/>
        <v>0</v>
      </c>
      <c r="XBU37" s="990">
        <f t="shared" si="254"/>
        <v>0</v>
      </c>
      <c r="XBV37" s="990">
        <f t="shared" si="254"/>
        <v>0</v>
      </c>
      <c r="XBW37" s="990">
        <f t="shared" si="254"/>
        <v>0</v>
      </c>
      <c r="XBX37" s="990">
        <f t="shared" si="254"/>
        <v>0</v>
      </c>
      <c r="XBY37" s="990">
        <f t="shared" si="254"/>
        <v>0</v>
      </c>
      <c r="XBZ37" s="990">
        <f t="shared" si="254"/>
        <v>0</v>
      </c>
      <c r="XCA37" s="990">
        <f t="shared" si="254"/>
        <v>0</v>
      </c>
      <c r="XCB37" s="990">
        <f t="shared" si="254"/>
        <v>0</v>
      </c>
      <c r="XCC37" s="990">
        <f t="shared" si="254"/>
        <v>0</v>
      </c>
      <c r="XCD37" s="990">
        <f t="shared" si="254"/>
        <v>0</v>
      </c>
      <c r="XCE37" s="990">
        <f t="shared" si="254"/>
        <v>0</v>
      </c>
      <c r="XCF37" s="990">
        <f t="shared" si="254"/>
        <v>0</v>
      </c>
      <c r="XCG37" s="990">
        <f t="shared" si="254"/>
        <v>0</v>
      </c>
      <c r="XCH37" s="990">
        <f t="shared" si="254"/>
        <v>0</v>
      </c>
      <c r="XCI37" s="990">
        <f t="shared" si="254"/>
        <v>0</v>
      </c>
      <c r="XCJ37" s="990">
        <f t="shared" si="254"/>
        <v>0</v>
      </c>
      <c r="XCK37" s="990">
        <f t="shared" si="254"/>
        <v>0</v>
      </c>
      <c r="XCL37" s="990">
        <f t="shared" si="254"/>
        <v>0</v>
      </c>
      <c r="XCM37" s="990">
        <f t="shared" si="254"/>
        <v>0</v>
      </c>
      <c r="XCN37" s="990">
        <f t="shared" si="254"/>
        <v>0</v>
      </c>
      <c r="XCO37" s="990">
        <f t="shared" si="254"/>
        <v>0</v>
      </c>
      <c r="XCP37" s="990">
        <f t="shared" si="254"/>
        <v>0</v>
      </c>
      <c r="XCQ37" s="990">
        <f t="shared" si="254"/>
        <v>0</v>
      </c>
      <c r="XCR37" s="990">
        <f t="shared" si="254"/>
        <v>0</v>
      </c>
      <c r="XCS37" s="990">
        <f t="shared" si="254"/>
        <v>0</v>
      </c>
      <c r="XCT37" s="990">
        <f t="shared" si="254"/>
        <v>0</v>
      </c>
      <c r="XCU37" s="990">
        <f t="shared" ref="XCU37:XFD37" si="255">SUM(XCU16:XCU32)-XCU33</f>
        <v>0</v>
      </c>
      <c r="XCV37" s="990">
        <f t="shared" si="255"/>
        <v>0</v>
      </c>
      <c r="XCW37" s="990">
        <f t="shared" si="255"/>
        <v>0</v>
      </c>
      <c r="XCX37" s="990">
        <f t="shared" si="255"/>
        <v>0</v>
      </c>
      <c r="XCY37" s="990">
        <f t="shared" si="255"/>
        <v>0</v>
      </c>
      <c r="XCZ37" s="990">
        <f t="shared" si="255"/>
        <v>0</v>
      </c>
      <c r="XDA37" s="990">
        <f t="shared" si="255"/>
        <v>0</v>
      </c>
      <c r="XDB37" s="990">
        <f t="shared" si="255"/>
        <v>0</v>
      </c>
      <c r="XDC37" s="990">
        <f t="shared" si="255"/>
        <v>0</v>
      </c>
      <c r="XDD37" s="990">
        <f t="shared" si="255"/>
        <v>0</v>
      </c>
      <c r="XDE37" s="990">
        <f t="shared" si="255"/>
        <v>0</v>
      </c>
      <c r="XDF37" s="990">
        <f t="shared" si="255"/>
        <v>0</v>
      </c>
      <c r="XDG37" s="990">
        <f t="shared" si="255"/>
        <v>0</v>
      </c>
      <c r="XDH37" s="990">
        <f t="shared" si="255"/>
        <v>0</v>
      </c>
      <c r="XDI37" s="990">
        <f t="shared" si="255"/>
        <v>0</v>
      </c>
      <c r="XDJ37" s="990">
        <f t="shared" si="255"/>
        <v>0</v>
      </c>
      <c r="XDK37" s="990">
        <f t="shared" si="255"/>
        <v>0</v>
      </c>
      <c r="XDL37" s="990">
        <f t="shared" si="255"/>
        <v>0</v>
      </c>
      <c r="XDM37" s="990">
        <f t="shared" si="255"/>
        <v>0</v>
      </c>
      <c r="XDN37" s="990">
        <f t="shared" si="255"/>
        <v>0</v>
      </c>
      <c r="XDO37" s="990">
        <f t="shared" si="255"/>
        <v>0</v>
      </c>
      <c r="XDP37" s="990">
        <f t="shared" si="255"/>
        <v>0</v>
      </c>
      <c r="XDQ37" s="990">
        <f t="shared" si="255"/>
        <v>0</v>
      </c>
      <c r="XDR37" s="990">
        <f t="shared" si="255"/>
        <v>0</v>
      </c>
      <c r="XDS37" s="990">
        <f t="shared" si="255"/>
        <v>0</v>
      </c>
      <c r="XDT37" s="990">
        <f t="shared" si="255"/>
        <v>0</v>
      </c>
      <c r="XDU37" s="990">
        <f t="shared" si="255"/>
        <v>0</v>
      </c>
      <c r="XDV37" s="990">
        <f t="shared" si="255"/>
        <v>0</v>
      </c>
      <c r="XDW37" s="990">
        <f t="shared" si="255"/>
        <v>0</v>
      </c>
      <c r="XDX37" s="990">
        <f t="shared" si="255"/>
        <v>0</v>
      </c>
      <c r="XDY37" s="990">
        <f t="shared" si="255"/>
        <v>0</v>
      </c>
      <c r="XDZ37" s="990">
        <f t="shared" si="255"/>
        <v>0</v>
      </c>
      <c r="XEA37" s="990">
        <f t="shared" si="255"/>
        <v>0</v>
      </c>
      <c r="XEB37" s="990">
        <f t="shared" si="255"/>
        <v>0</v>
      </c>
      <c r="XEC37" s="990">
        <f t="shared" si="255"/>
        <v>0</v>
      </c>
      <c r="XED37" s="990">
        <f t="shared" si="255"/>
        <v>0</v>
      </c>
      <c r="XEE37" s="990">
        <f t="shared" si="255"/>
        <v>0</v>
      </c>
      <c r="XEF37" s="990">
        <f t="shared" si="255"/>
        <v>0</v>
      </c>
      <c r="XEG37" s="990">
        <f t="shared" si="255"/>
        <v>0</v>
      </c>
      <c r="XEH37" s="990">
        <f t="shared" si="255"/>
        <v>0</v>
      </c>
      <c r="XEI37" s="990">
        <f t="shared" si="255"/>
        <v>0</v>
      </c>
      <c r="XEJ37" s="990">
        <f t="shared" si="255"/>
        <v>0</v>
      </c>
      <c r="XEK37" s="990">
        <f t="shared" si="255"/>
        <v>0</v>
      </c>
      <c r="XEL37" s="990">
        <f t="shared" si="255"/>
        <v>0</v>
      </c>
      <c r="XEM37" s="990">
        <f t="shared" si="255"/>
        <v>0</v>
      </c>
      <c r="XEN37" s="990">
        <f t="shared" si="255"/>
        <v>0</v>
      </c>
      <c r="XEO37" s="990">
        <f t="shared" si="255"/>
        <v>0</v>
      </c>
      <c r="XEP37" s="990">
        <f t="shared" si="255"/>
        <v>0</v>
      </c>
      <c r="XEQ37" s="990">
        <f t="shared" si="255"/>
        <v>0</v>
      </c>
      <c r="XER37" s="990">
        <f t="shared" si="255"/>
        <v>0</v>
      </c>
      <c r="XES37" s="990">
        <f t="shared" si="255"/>
        <v>0</v>
      </c>
      <c r="XET37" s="990">
        <f t="shared" si="255"/>
        <v>0</v>
      </c>
      <c r="XEU37" s="990">
        <f t="shared" si="255"/>
        <v>0</v>
      </c>
      <c r="XEV37" s="990">
        <f t="shared" si="255"/>
        <v>0</v>
      </c>
      <c r="XEW37" s="990">
        <f t="shared" si="255"/>
        <v>0</v>
      </c>
      <c r="XEX37" s="990">
        <f t="shared" si="255"/>
        <v>0</v>
      </c>
      <c r="XEY37" s="990">
        <f t="shared" si="255"/>
        <v>0</v>
      </c>
      <c r="XEZ37" s="990">
        <f t="shared" si="255"/>
        <v>0</v>
      </c>
      <c r="XFA37" s="990">
        <f t="shared" si="255"/>
        <v>0</v>
      </c>
      <c r="XFB37" s="990">
        <f t="shared" si="255"/>
        <v>0</v>
      </c>
      <c r="XFC37" s="990">
        <f t="shared" si="255"/>
        <v>0</v>
      </c>
      <c r="XFD37" s="990">
        <f t="shared" si="255"/>
        <v>0</v>
      </c>
    </row>
    <row r="38" spans="1:16384" s="994" customFormat="1" ht="171.75" customHeight="1">
      <c r="A38" s="992">
        <v>2019</v>
      </c>
      <c r="B38" s="993" t="s">
        <v>263</v>
      </c>
      <c r="C38" s="993" t="s">
        <v>264</v>
      </c>
      <c r="D38" s="993" t="s">
        <v>265</v>
      </c>
      <c r="E38" s="993" t="s">
        <v>266</v>
      </c>
      <c r="F38" s="993" t="s">
        <v>267</v>
      </c>
      <c r="G38" s="993" t="s">
        <v>268</v>
      </c>
      <c r="H38" s="993" t="s">
        <v>269</v>
      </c>
      <c r="I38" s="993" t="s">
        <v>270</v>
      </c>
      <c r="J38" s="993" t="s">
        <v>271</v>
      </c>
      <c r="K38" s="993" t="s">
        <v>272</v>
      </c>
      <c r="L38" s="993" t="s">
        <v>273</v>
      </c>
      <c r="M38" s="993" t="s">
        <v>274</v>
      </c>
      <c r="N38" s="993" t="s">
        <v>275</v>
      </c>
      <c r="O38" s="993" t="s">
        <v>276</v>
      </c>
      <c r="P38" s="993" t="s">
        <v>277</v>
      </c>
      <c r="Q38" s="993" t="s">
        <v>278</v>
      </c>
      <c r="R38" s="993" t="s">
        <v>279</v>
      </c>
      <c r="S38" s="993" t="s">
        <v>280</v>
      </c>
      <c r="T38" s="993" t="s">
        <v>281</v>
      </c>
      <c r="U38" s="993" t="s">
        <v>282</v>
      </c>
      <c r="V38" s="993" t="s">
        <v>102</v>
      </c>
      <c r="W38" s="993" t="s">
        <v>51</v>
      </c>
    </row>
    <row r="39" spans="1:16384" s="980" customFormat="1" ht="13.5">
      <c r="A39" s="995" t="s">
        <v>209</v>
      </c>
      <c r="B39" s="1980"/>
      <c r="C39" s="1981"/>
      <c r="D39" s="1981"/>
      <c r="E39" s="1981"/>
      <c r="F39" s="1981"/>
      <c r="G39" s="1981"/>
      <c r="H39" s="1981"/>
      <c r="I39" s="1981"/>
      <c r="J39" s="1981"/>
      <c r="K39" s="1981"/>
      <c r="L39" s="1981"/>
      <c r="M39" s="1981"/>
      <c r="N39" s="1982"/>
      <c r="O39" s="1982"/>
      <c r="P39" s="1982"/>
      <c r="Q39" s="1982"/>
      <c r="R39" s="1982"/>
      <c r="S39" s="1982"/>
      <c r="T39" s="1982"/>
      <c r="U39" s="1982"/>
      <c r="V39" s="1982"/>
      <c r="W39" s="1983"/>
    </row>
    <row r="40" spans="1:16384" s="980" customFormat="1" ht="33">
      <c r="A40" s="996" t="s">
        <v>283</v>
      </c>
      <c r="B40" s="1984"/>
      <c r="C40" s="1984"/>
      <c r="D40" s="1984"/>
      <c r="E40" s="1984"/>
      <c r="F40" s="1984"/>
      <c r="G40" s="1984"/>
      <c r="H40" s="1984"/>
      <c r="I40" s="1984"/>
      <c r="J40" s="1984"/>
      <c r="K40" s="1984"/>
      <c r="L40" s="1984"/>
      <c r="M40" s="1984"/>
      <c r="N40" s="1984"/>
      <c r="O40" s="1984"/>
      <c r="P40" s="1984"/>
      <c r="Q40" s="1984"/>
      <c r="R40" s="1984"/>
      <c r="S40" s="1984"/>
      <c r="T40" s="1984"/>
      <c r="U40" s="1984"/>
      <c r="V40" s="1984"/>
      <c r="W40" s="1983"/>
    </row>
    <row r="41" spans="1:16384" s="980" customFormat="1" ht="10.5" customHeight="1">
      <c r="A41" s="996" t="s">
        <v>211</v>
      </c>
      <c r="B41" s="1984"/>
      <c r="C41" s="1984"/>
      <c r="D41" s="1984">
        <v>34.639325679999999</v>
      </c>
      <c r="E41" s="1984"/>
      <c r="F41" s="1984"/>
      <c r="G41" s="1984"/>
      <c r="H41" s="1984"/>
      <c r="I41" s="1984">
        <v>30658.939757960001</v>
      </c>
      <c r="J41" s="1984"/>
      <c r="K41" s="1984"/>
      <c r="L41" s="1984">
        <v>20.85646311</v>
      </c>
      <c r="M41" s="1984"/>
      <c r="N41" s="1984"/>
      <c r="O41" s="1984"/>
      <c r="P41" s="1984"/>
      <c r="Q41" s="1984">
        <v>1.3662884099999999</v>
      </c>
      <c r="R41" s="1984"/>
      <c r="S41" s="1984"/>
      <c r="T41" s="1984">
        <v>62.759157680000001</v>
      </c>
      <c r="U41" s="1984">
        <v>0.71665696999999995</v>
      </c>
      <c r="V41" s="1984">
        <v>1913.5484097599999</v>
      </c>
      <c r="W41" s="1983">
        <v>32693.283559699998</v>
      </c>
    </row>
    <row r="42" spans="1:16384" s="980" customFormat="1" ht="7.5" customHeight="1">
      <c r="A42" s="996" t="s">
        <v>212</v>
      </c>
      <c r="B42" s="1984">
        <v>2524.8268696600003</v>
      </c>
      <c r="C42" s="1984">
        <v>8991.2495033200012</v>
      </c>
      <c r="D42" s="1984">
        <v>16053.40907958</v>
      </c>
      <c r="E42" s="1984">
        <v>9741.1502071399991</v>
      </c>
      <c r="F42" s="1984">
        <v>2438.3469357499998</v>
      </c>
      <c r="G42" s="1984">
        <v>5492.4952676900002</v>
      </c>
      <c r="H42" s="1984">
        <v>3133.7913526499997</v>
      </c>
      <c r="I42" s="1984">
        <v>19976.115639750002</v>
      </c>
      <c r="J42" s="1984">
        <v>1575.80598048</v>
      </c>
      <c r="K42" s="1984">
        <v>4858.7864528399996</v>
      </c>
      <c r="L42" s="1984">
        <v>10480.210586030002</v>
      </c>
      <c r="M42" s="1984">
        <v>3565.39353265</v>
      </c>
      <c r="N42" s="1984">
        <v>5332.8887489500003</v>
      </c>
      <c r="O42" s="1984">
        <v>2996.9312016599997</v>
      </c>
      <c r="P42" s="1984">
        <v>3539.0075664300002</v>
      </c>
      <c r="Q42" s="1984">
        <v>37570.651615640003</v>
      </c>
      <c r="R42" s="1984">
        <v>5424.86026004</v>
      </c>
      <c r="S42" s="1984">
        <v>4483.9893540900002</v>
      </c>
      <c r="T42" s="1984">
        <v>8989.8067788600001</v>
      </c>
      <c r="U42" s="1984">
        <v>8244.44470731</v>
      </c>
      <c r="V42" s="1984">
        <v>2815.6685254499998</v>
      </c>
      <c r="W42" s="1983">
        <v>168229.83016596999</v>
      </c>
    </row>
    <row r="43" spans="1:16384" s="980" customFormat="1" ht="9" customHeight="1">
      <c r="A43" s="996" t="s">
        <v>215</v>
      </c>
      <c r="B43" s="1984">
        <v>51.99187783</v>
      </c>
      <c r="C43" s="1984">
        <v>95.61882335</v>
      </c>
      <c r="D43" s="1984">
        <v>273.43283502999998</v>
      </c>
      <c r="E43" s="1984">
        <v>367.28208605999998</v>
      </c>
      <c r="F43" s="1984">
        <v>32.612654499999998</v>
      </c>
      <c r="G43" s="1984">
        <v>131.02785068</v>
      </c>
      <c r="H43" s="1984">
        <v>41.587762409999996</v>
      </c>
      <c r="I43" s="1984">
        <v>64.072914949999998</v>
      </c>
      <c r="J43" s="1984">
        <v>5.9448077599999998</v>
      </c>
      <c r="K43" s="1984">
        <v>247.80700340999999</v>
      </c>
      <c r="L43" s="1984">
        <v>20.72170719</v>
      </c>
      <c r="M43" s="1984">
        <v>27.062490579999999</v>
      </c>
      <c r="N43" s="1984">
        <v>214.38333677</v>
      </c>
      <c r="O43" s="1984">
        <v>1.31692564</v>
      </c>
      <c r="P43" s="1984">
        <v>77.547420420000009</v>
      </c>
      <c r="Q43" s="1984">
        <v>968.38341799</v>
      </c>
      <c r="R43" s="1984">
        <v>43.593880130000002</v>
      </c>
      <c r="S43" s="1984">
        <v>254.05399850000001</v>
      </c>
      <c r="T43" s="1984">
        <v>116.94657883000002</v>
      </c>
      <c r="U43" s="1984">
        <v>178.04080264999999</v>
      </c>
      <c r="V43" s="1984">
        <v>187519.98015210999</v>
      </c>
      <c r="W43" s="1983">
        <v>190733.40932678999</v>
      </c>
    </row>
    <row r="44" spans="1:16384" s="980" customFormat="1" ht="7.5" customHeight="1">
      <c r="A44" s="996" t="s">
        <v>219</v>
      </c>
      <c r="B44" s="1984"/>
      <c r="C44" s="1984"/>
      <c r="D44" s="1984"/>
      <c r="E44" s="1984"/>
      <c r="F44" s="1984"/>
      <c r="G44" s="1984"/>
      <c r="H44" s="1984"/>
      <c r="I44" s="1984"/>
      <c r="J44" s="1984"/>
      <c r="K44" s="1984"/>
      <c r="L44" s="1984"/>
      <c r="M44" s="1984"/>
      <c r="N44" s="1984"/>
      <c r="O44" s="1984"/>
      <c r="P44" s="1984"/>
      <c r="Q44" s="1984"/>
      <c r="R44" s="1984"/>
      <c r="S44" s="1984"/>
      <c r="T44" s="1984"/>
      <c r="U44" s="1984"/>
      <c r="V44" s="1984"/>
      <c r="W44" s="1983"/>
    </row>
    <row r="45" spans="1:16384" s="980" customFormat="1" ht="24.75">
      <c r="A45" s="996" t="s">
        <v>284</v>
      </c>
      <c r="B45" s="1984"/>
      <c r="C45" s="1984">
        <v>5.9712270700000003</v>
      </c>
      <c r="D45" s="1984">
        <v>118.41972084</v>
      </c>
      <c r="E45" s="1984">
        <v>24.433245100000001</v>
      </c>
      <c r="F45" s="1984">
        <v>0.89404251999999995</v>
      </c>
      <c r="G45" s="1984">
        <v>4.5763545399999996</v>
      </c>
      <c r="H45" s="1984">
        <v>0.91803480999999998</v>
      </c>
      <c r="I45" s="1984">
        <v>2.9721003000000001</v>
      </c>
      <c r="J45" s="1984"/>
      <c r="K45" s="1984">
        <v>72.524800349999992</v>
      </c>
      <c r="L45" s="1984">
        <v>1.9581786999999999</v>
      </c>
      <c r="M45" s="1984">
        <v>5.5371089099999997</v>
      </c>
      <c r="N45" s="1984">
        <v>4.8159451499999992</v>
      </c>
      <c r="O45" s="1984">
        <v>0.19807405</v>
      </c>
      <c r="P45" s="1984">
        <v>11.069886009999999</v>
      </c>
      <c r="Q45" s="1984">
        <v>3.8431606899999999</v>
      </c>
      <c r="R45" s="1984"/>
      <c r="S45" s="1984">
        <v>5.3419688499999998</v>
      </c>
      <c r="T45" s="1984">
        <v>8.608430460000001</v>
      </c>
      <c r="U45" s="1984">
        <v>18.34692652</v>
      </c>
      <c r="V45" s="1984">
        <v>3166.3854902799999</v>
      </c>
      <c r="W45" s="1983">
        <v>3457.6782609100001</v>
      </c>
    </row>
    <row r="46" spans="1:16384" s="998" customFormat="1" ht="16.5">
      <c r="A46" s="997" t="s">
        <v>221</v>
      </c>
      <c r="B46" s="1983">
        <v>2577.2700633100003</v>
      </c>
      <c r="C46" s="1985">
        <v>9092.8395537400011</v>
      </c>
      <c r="D46" s="1983">
        <v>16479.900961129999</v>
      </c>
      <c r="E46" s="1983">
        <v>10132.865568769999</v>
      </c>
      <c r="F46" s="1983">
        <v>2471.8536327699999</v>
      </c>
      <c r="G46" s="1985">
        <v>5628.1021891699993</v>
      </c>
      <c r="H46" s="1985">
        <v>3176.2971498699994</v>
      </c>
      <c r="I46" s="1983">
        <v>50702.100412960004</v>
      </c>
      <c r="J46" s="1983">
        <v>1582.1630381800001</v>
      </c>
      <c r="K46" s="1985">
        <v>5179.36806308</v>
      </c>
      <c r="L46" s="1983">
        <v>10523.746935030002</v>
      </c>
      <c r="M46" s="1983">
        <v>3597.9931321399999</v>
      </c>
      <c r="N46" s="1985">
        <v>5552.2929777899999</v>
      </c>
      <c r="O46" s="1985">
        <v>2998.4462013499997</v>
      </c>
      <c r="P46" s="1983">
        <v>3627.6248728600003</v>
      </c>
      <c r="Q46" s="1983">
        <v>38544.244482729999</v>
      </c>
      <c r="R46" s="1985">
        <v>5468.4541401699998</v>
      </c>
      <c r="S46" s="1985">
        <v>4743.3853214399996</v>
      </c>
      <c r="T46" s="1983">
        <v>9178.1209458300018</v>
      </c>
      <c r="U46" s="1983">
        <v>8441.5490934500012</v>
      </c>
      <c r="V46" s="1985">
        <v>195415.58257759997</v>
      </c>
      <c r="W46" s="1983">
        <v>395114.20131336997</v>
      </c>
    </row>
    <row r="47" spans="1:16384" s="980" customFormat="1" ht="6" customHeight="1">
      <c r="A47" s="999"/>
      <c r="B47" s="1984"/>
      <c r="C47" s="1986"/>
      <c r="D47" s="1986"/>
      <c r="E47" s="1986"/>
      <c r="F47" s="1986"/>
      <c r="G47" s="1986"/>
      <c r="H47" s="1986"/>
      <c r="I47" s="1986"/>
      <c r="J47" s="1986"/>
      <c r="K47" s="1986"/>
      <c r="L47" s="1986"/>
      <c r="M47" s="1984"/>
      <c r="N47" s="1984"/>
      <c r="O47" s="1984"/>
      <c r="P47" s="1984"/>
      <c r="Q47" s="1984"/>
      <c r="R47" s="1984"/>
      <c r="S47" s="1984"/>
      <c r="T47" s="1984"/>
      <c r="U47" s="1984"/>
      <c r="V47" s="1984"/>
      <c r="W47" s="1983"/>
    </row>
    <row r="48" spans="1:16384" s="983" customFormat="1" ht="17.100000000000001" customHeight="1">
      <c r="A48" s="996" t="s">
        <v>222</v>
      </c>
      <c r="B48" s="1984"/>
      <c r="C48" s="1984"/>
      <c r="D48" s="1984"/>
      <c r="E48" s="1984"/>
      <c r="F48" s="1984"/>
      <c r="G48" s="1984"/>
      <c r="H48" s="1984"/>
      <c r="I48" s="1984"/>
      <c r="J48" s="1984"/>
      <c r="K48" s="1984"/>
      <c r="L48" s="1984"/>
      <c r="M48" s="1984"/>
      <c r="N48" s="1984"/>
      <c r="O48" s="1984"/>
      <c r="P48" s="1984"/>
      <c r="Q48" s="1984"/>
      <c r="R48" s="1984"/>
      <c r="S48" s="1984"/>
      <c r="T48" s="1984"/>
      <c r="U48" s="1984"/>
      <c r="V48" s="1984"/>
      <c r="W48" s="1983"/>
    </row>
    <row r="49" spans="1:23" s="980" customFormat="1" ht="24" customHeight="1">
      <c r="A49" s="1000" t="s">
        <v>210</v>
      </c>
      <c r="B49" s="1987"/>
      <c r="C49" s="1987"/>
      <c r="D49" s="1987">
        <v>73.930812849999995</v>
      </c>
      <c r="E49" s="1987">
        <v>17.004365539999998</v>
      </c>
      <c r="F49" s="1987"/>
      <c r="G49" s="1987">
        <v>51.66763675</v>
      </c>
      <c r="H49" s="1987"/>
      <c r="I49" s="1987">
        <v>44371.462447519996</v>
      </c>
      <c r="J49" s="1987"/>
      <c r="K49" s="1987">
        <v>272.36588974</v>
      </c>
      <c r="L49" s="1987">
        <v>3.64535411</v>
      </c>
      <c r="M49" s="1987"/>
      <c r="N49" s="1987">
        <v>135.2337393</v>
      </c>
      <c r="O49" s="1987"/>
      <c r="P49" s="1987">
        <v>34.678062840000003</v>
      </c>
      <c r="Q49" s="1987">
        <v>399.15148770000002</v>
      </c>
      <c r="R49" s="1987"/>
      <c r="S49" s="1987"/>
      <c r="T49" s="1987">
        <v>11824.77113569</v>
      </c>
      <c r="U49" s="1987">
        <v>25</v>
      </c>
      <c r="V49" s="1987">
        <v>8903.6307541999995</v>
      </c>
      <c r="W49" s="1988">
        <v>66112.570734399997</v>
      </c>
    </row>
    <row r="50" spans="1:23" s="980" customFormat="1" ht="24" customHeight="1">
      <c r="A50" s="981" t="s">
        <v>223</v>
      </c>
      <c r="B50" s="1987"/>
      <c r="C50" s="1987"/>
      <c r="D50" s="1987">
        <v>0.97374238999999996</v>
      </c>
      <c r="E50" s="1987">
        <v>1.37611006</v>
      </c>
      <c r="F50" s="1987"/>
      <c r="G50" s="1987">
        <v>1435.08884979</v>
      </c>
      <c r="H50" s="1987"/>
      <c r="I50" s="1987">
        <v>1061.50311416</v>
      </c>
      <c r="J50" s="1987"/>
      <c r="K50" s="1987">
        <v>6.31393906</v>
      </c>
      <c r="L50" s="1987"/>
      <c r="M50" s="1987"/>
      <c r="N50" s="1987"/>
      <c r="O50" s="1987"/>
      <c r="P50" s="1987"/>
      <c r="Q50" s="1987">
        <v>0.6956658</v>
      </c>
      <c r="R50" s="1987"/>
      <c r="S50" s="1987"/>
      <c r="T50" s="1987">
        <v>6417.50627755</v>
      </c>
      <c r="U50" s="1987"/>
      <c r="V50" s="1987">
        <v>43.970942210000004</v>
      </c>
      <c r="W50" s="1989">
        <v>8968.018683459999</v>
      </c>
    </row>
    <row r="51" spans="1:23" s="980" customFormat="1" ht="18.95" customHeight="1">
      <c r="A51" s="981" t="s">
        <v>224</v>
      </c>
      <c r="B51" s="1987"/>
      <c r="C51" s="1987"/>
      <c r="D51" s="1987"/>
      <c r="E51" s="1987"/>
      <c r="F51" s="1987"/>
      <c r="G51" s="1987"/>
      <c r="H51" s="1987"/>
      <c r="I51" s="1987"/>
      <c r="J51" s="1987"/>
      <c r="K51" s="1987"/>
      <c r="L51" s="1987"/>
      <c r="M51" s="1987"/>
      <c r="N51" s="1987"/>
      <c r="O51" s="1987"/>
      <c r="P51" s="1987"/>
      <c r="Q51" s="1987"/>
      <c r="R51" s="1987"/>
      <c r="S51" s="1987"/>
      <c r="T51" s="1987">
        <v>100.16538212</v>
      </c>
      <c r="U51" s="1987"/>
      <c r="V51" s="1987"/>
      <c r="W51" s="1983">
        <v>100.26538212</v>
      </c>
    </row>
    <row r="52" spans="1:23" s="980" customFormat="1" ht="25.5" customHeight="1">
      <c r="A52" s="981" t="s">
        <v>225</v>
      </c>
      <c r="B52" s="1987"/>
      <c r="C52" s="1987"/>
      <c r="D52" s="1987"/>
      <c r="E52" s="1987"/>
      <c r="F52" s="1987"/>
      <c r="G52" s="1987"/>
      <c r="H52" s="1987"/>
      <c r="I52" s="1987">
        <v>26.90774673</v>
      </c>
      <c r="J52" s="1987"/>
      <c r="K52" s="1987"/>
      <c r="L52" s="1987"/>
      <c r="M52" s="1987"/>
      <c r="N52" s="1987"/>
      <c r="O52" s="1987"/>
      <c r="P52" s="1987"/>
      <c r="Q52" s="1987"/>
      <c r="R52" s="1987"/>
      <c r="S52" s="1987"/>
      <c r="T52" s="1987"/>
      <c r="U52" s="1987"/>
      <c r="V52" s="1987">
        <v>754.21327649</v>
      </c>
      <c r="W52" s="1983">
        <v>781.12102321999998</v>
      </c>
    </row>
    <row r="53" spans="1:23" s="980" customFormat="1" ht="15.95" customHeight="1">
      <c r="A53" s="981" t="s">
        <v>226</v>
      </c>
      <c r="B53" s="1987"/>
      <c r="C53" s="1987"/>
      <c r="D53" s="1987"/>
      <c r="E53" s="1987"/>
      <c r="F53" s="1987"/>
      <c r="G53" s="1987"/>
      <c r="H53" s="1987"/>
      <c r="I53" s="1987"/>
      <c r="J53" s="1987"/>
      <c r="K53" s="1987"/>
      <c r="L53" s="1987"/>
      <c r="M53" s="1987"/>
      <c r="N53" s="1987"/>
      <c r="O53" s="1987"/>
      <c r="P53" s="1987"/>
      <c r="Q53" s="1987"/>
      <c r="R53" s="1987"/>
      <c r="S53" s="1987"/>
      <c r="T53" s="1987">
        <v>50.703814780000002</v>
      </c>
      <c r="U53" s="1987"/>
      <c r="V53" s="1987"/>
      <c r="W53" s="1983">
        <v>50.703814780000002</v>
      </c>
    </row>
    <row r="54" spans="1:23" s="980" customFormat="1" ht="13.5">
      <c r="A54" s="981" t="s">
        <v>211</v>
      </c>
      <c r="B54" s="1987"/>
      <c r="C54" s="1987"/>
      <c r="D54" s="1987"/>
      <c r="E54" s="1987"/>
      <c r="F54" s="1987"/>
      <c r="G54" s="1987"/>
      <c r="H54" s="1987"/>
      <c r="I54" s="1987">
        <v>6.30472404</v>
      </c>
      <c r="J54" s="1987"/>
      <c r="K54" s="1987"/>
      <c r="L54" s="1987"/>
      <c r="M54" s="1987"/>
      <c r="N54" s="1987"/>
      <c r="O54" s="1987"/>
      <c r="P54" s="1987"/>
      <c r="Q54" s="1987"/>
      <c r="R54" s="1987"/>
      <c r="S54" s="1987"/>
      <c r="T54" s="1987"/>
      <c r="U54" s="1987"/>
      <c r="V54" s="1987">
        <v>193.37754196999998</v>
      </c>
      <c r="W54" s="1983">
        <v>199.70763617999998</v>
      </c>
    </row>
    <row r="55" spans="1:23" s="980" customFormat="1" ht="13.5">
      <c r="A55" s="981" t="s">
        <v>212</v>
      </c>
      <c r="B55" s="1987"/>
      <c r="C55" s="1987">
        <v>2.1276826899999999</v>
      </c>
      <c r="D55" s="1987">
        <v>59.291228910000001</v>
      </c>
      <c r="E55" s="1987">
        <v>37.551251809999997</v>
      </c>
      <c r="F55" s="1987">
        <v>1.6006094</v>
      </c>
      <c r="G55" s="1987">
        <v>70.106803360000001</v>
      </c>
      <c r="H55" s="1987"/>
      <c r="I55" s="1987">
        <v>0.57239760999999989</v>
      </c>
      <c r="J55" s="1987">
        <v>0.88805480999999997</v>
      </c>
      <c r="K55" s="1987">
        <v>25.196458579999998</v>
      </c>
      <c r="L55" s="1987"/>
      <c r="M55" s="1987">
        <v>0.53433562000000001</v>
      </c>
      <c r="N55" s="1987">
        <v>28.296990139999998</v>
      </c>
      <c r="O55" s="1987"/>
      <c r="P55" s="1987">
        <v>1.24566808</v>
      </c>
      <c r="Q55" s="1987">
        <v>1600.1491174000003</v>
      </c>
      <c r="R55" s="1987"/>
      <c r="S55" s="1987">
        <v>114.84883511000001</v>
      </c>
      <c r="T55" s="1987">
        <v>129.68289741999999</v>
      </c>
      <c r="U55" s="1987">
        <v>13.379797659999999</v>
      </c>
      <c r="V55" s="1987">
        <v>349.08663275000004</v>
      </c>
      <c r="W55" s="1983">
        <v>2435.5818129500003</v>
      </c>
    </row>
    <row r="56" spans="1:23" s="980" customFormat="1" ht="15.75" customHeight="1">
      <c r="A56" s="981" t="s">
        <v>215</v>
      </c>
      <c r="B56" s="1987">
        <v>35.792701710000003</v>
      </c>
      <c r="C56" s="1987">
        <v>22.04748073</v>
      </c>
      <c r="D56" s="1987">
        <v>72.411706050000006</v>
      </c>
      <c r="E56" s="1987">
        <v>204.07463298000002</v>
      </c>
      <c r="F56" s="1987">
        <v>6.55995434</v>
      </c>
      <c r="G56" s="1987">
        <v>22.55840491</v>
      </c>
      <c r="H56" s="1987">
        <v>58.479258819999998</v>
      </c>
      <c r="I56" s="1987">
        <v>3.8201990500000003</v>
      </c>
      <c r="J56" s="1987">
        <v>0.87392219000000004</v>
      </c>
      <c r="K56" s="1987">
        <v>81.178056859999998</v>
      </c>
      <c r="L56" s="1987">
        <v>28.699825110000003</v>
      </c>
      <c r="M56" s="1987">
        <v>7.1170681199999999</v>
      </c>
      <c r="N56" s="1987">
        <v>40.919870849999995</v>
      </c>
      <c r="O56" s="1987">
        <v>0.55439134000000001</v>
      </c>
      <c r="P56" s="1987">
        <v>18.953723910000001</v>
      </c>
      <c r="Q56" s="1987">
        <v>18.965225910000001</v>
      </c>
      <c r="R56" s="1987"/>
      <c r="S56" s="1987">
        <v>39.439376199999998</v>
      </c>
      <c r="T56" s="1987">
        <v>29.635837280000001</v>
      </c>
      <c r="U56" s="1987">
        <v>44.293002309999999</v>
      </c>
      <c r="V56" s="1987">
        <v>5407.7643262800002</v>
      </c>
      <c r="W56" s="1983">
        <v>6144.2086920900001</v>
      </c>
    </row>
    <row r="57" spans="1:23" s="980" customFormat="1" ht="36" customHeight="1">
      <c r="A57" s="981" t="s">
        <v>227</v>
      </c>
      <c r="B57" s="1987">
        <v>2.86500639</v>
      </c>
      <c r="C57" s="1987"/>
      <c r="D57" s="1987"/>
      <c r="E57" s="1987"/>
      <c r="F57" s="1987"/>
      <c r="G57" s="1987">
        <v>2.57226417</v>
      </c>
      <c r="H57" s="1987">
        <v>0.93372695999999999</v>
      </c>
      <c r="I57" s="1987"/>
      <c r="J57" s="1987"/>
      <c r="K57" s="1987"/>
      <c r="L57" s="1987"/>
      <c r="M57" s="1987"/>
      <c r="N57" s="1987"/>
      <c r="O57" s="1987"/>
      <c r="P57" s="1987"/>
      <c r="Q57" s="1987">
        <v>32.782581069999999</v>
      </c>
      <c r="R57" s="1987"/>
      <c r="S57" s="1987"/>
      <c r="T57" s="1987">
        <v>71.587021120000003</v>
      </c>
      <c r="U57" s="1987"/>
      <c r="V57" s="1987">
        <v>4540.0451618099996</v>
      </c>
      <c r="W57" s="1983">
        <v>4650.7857615200001</v>
      </c>
    </row>
    <row r="58" spans="1:23" s="980" customFormat="1" ht="17.25" customHeight="1">
      <c r="A58" s="981" t="s">
        <v>228</v>
      </c>
      <c r="B58" s="1987"/>
      <c r="C58" s="1987"/>
      <c r="D58" s="1987">
        <v>2.88777215</v>
      </c>
      <c r="E58" s="1987">
        <v>3.9093355000000005</v>
      </c>
      <c r="F58" s="1987"/>
      <c r="G58" s="1987">
        <v>0.94379069000000004</v>
      </c>
      <c r="H58" s="1987"/>
      <c r="I58" s="1987"/>
      <c r="J58" s="1987"/>
      <c r="K58" s="1987">
        <v>2.0000094499999999</v>
      </c>
      <c r="L58" s="1987"/>
      <c r="M58" s="1987"/>
      <c r="N58" s="1987">
        <v>0.75006658000000004</v>
      </c>
      <c r="O58" s="1987"/>
      <c r="P58" s="1987"/>
      <c r="Q58" s="1987"/>
      <c r="R58" s="1987">
        <v>0.61860679000000007</v>
      </c>
      <c r="S58" s="1987">
        <v>1.3847341600000003</v>
      </c>
      <c r="T58" s="1987"/>
      <c r="U58" s="1987">
        <v>0.86453960000000007</v>
      </c>
      <c r="V58" s="1987">
        <v>78.897356080000009</v>
      </c>
      <c r="W58" s="1983">
        <v>93.810911300000015</v>
      </c>
    </row>
    <row r="59" spans="1:23" s="980" customFormat="1" ht="29.45" customHeight="1">
      <c r="A59" s="981" t="s">
        <v>229</v>
      </c>
      <c r="B59" s="1987"/>
      <c r="C59" s="1987"/>
      <c r="D59" s="1987"/>
      <c r="E59" s="1987"/>
      <c r="F59" s="1987"/>
      <c r="G59" s="1987"/>
      <c r="H59" s="1987"/>
      <c r="I59" s="1987">
        <v>770.75283446000003</v>
      </c>
      <c r="J59" s="1987"/>
      <c r="K59" s="1987"/>
      <c r="L59" s="1987"/>
      <c r="M59" s="1987"/>
      <c r="N59" s="1987"/>
      <c r="O59" s="1987"/>
      <c r="P59" s="1987"/>
      <c r="Q59" s="1987"/>
      <c r="R59" s="1987"/>
      <c r="S59" s="1987"/>
      <c r="T59" s="1987"/>
      <c r="U59" s="1987"/>
      <c r="V59" s="1987">
        <v>58.032788529999998</v>
      </c>
      <c r="W59" s="1983">
        <v>828.78562303000001</v>
      </c>
    </row>
    <row r="60" spans="1:23" s="980" customFormat="1" ht="11.25" customHeight="1">
      <c r="A60" s="981" t="s">
        <v>230</v>
      </c>
      <c r="B60" s="1987"/>
      <c r="C60" s="1987"/>
      <c r="D60" s="1987"/>
      <c r="E60" s="1987"/>
      <c r="F60" s="1987"/>
      <c r="G60" s="1987"/>
      <c r="H60" s="1987"/>
      <c r="I60" s="1987">
        <v>356.88131779999998</v>
      </c>
      <c r="J60" s="1987"/>
      <c r="K60" s="1987"/>
      <c r="L60" s="1987"/>
      <c r="M60" s="1987"/>
      <c r="N60" s="1987"/>
      <c r="O60" s="1987"/>
      <c r="P60" s="1987"/>
      <c r="Q60" s="1987"/>
      <c r="R60" s="1987"/>
      <c r="S60" s="1987"/>
      <c r="T60" s="1987"/>
      <c r="U60" s="1987"/>
      <c r="V60" s="1987">
        <v>26.813098249999999</v>
      </c>
      <c r="W60" s="1983">
        <v>383.69441604999997</v>
      </c>
    </row>
    <row r="61" spans="1:23" s="980" customFormat="1" ht="45.95" customHeight="1">
      <c r="A61" s="981" t="s">
        <v>231</v>
      </c>
      <c r="B61" s="1987"/>
      <c r="C61" s="1987"/>
      <c r="D61" s="1987"/>
      <c r="E61" s="1987"/>
      <c r="F61" s="1987"/>
      <c r="G61" s="1987"/>
      <c r="H61" s="1987"/>
      <c r="I61" s="1987"/>
      <c r="J61" s="1987"/>
      <c r="K61" s="1987"/>
      <c r="L61" s="1987"/>
      <c r="M61" s="1987"/>
      <c r="N61" s="1987"/>
      <c r="O61" s="1987"/>
      <c r="P61" s="1987"/>
      <c r="Q61" s="1987"/>
      <c r="R61" s="1987"/>
      <c r="S61" s="1987"/>
      <c r="T61" s="1987"/>
      <c r="U61" s="1987"/>
      <c r="V61" s="1987"/>
      <c r="W61" s="1983"/>
    </row>
    <row r="62" spans="1:23" s="1001" customFormat="1" ht="23.45" customHeight="1">
      <c r="A62" s="981" t="s">
        <v>285</v>
      </c>
      <c r="B62" s="1987"/>
      <c r="C62" s="1987"/>
      <c r="D62" s="1987"/>
      <c r="E62" s="1987"/>
      <c r="F62" s="1987"/>
      <c r="G62" s="1987"/>
      <c r="H62" s="1987"/>
      <c r="I62" s="1987">
        <v>430.04832067000001</v>
      </c>
      <c r="J62" s="1987"/>
      <c r="K62" s="1987"/>
      <c r="L62" s="1987"/>
      <c r="M62" s="1987"/>
      <c r="N62" s="1987"/>
      <c r="O62" s="1987"/>
      <c r="P62" s="1987"/>
      <c r="Q62" s="1987"/>
      <c r="R62" s="1987"/>
      <c r="S62" s="1987"/>
      <c r="T62" s="1987"/>
      <c r="U62" s="1987"/>
      <c r="V62" s="1987"/>
      <c r="W62" s="1983">
        <v>430.04832067000001</v>
      </c>
    </row>
    <row r="63" spans="1:23" s="980" customFormat="1" ht="13.5">
      <c r="A63" s="979" t="s">
        <v>233</v>
      </c>
      <c r="B63" s="1987"/>
      <c r="C63" s="1987"/>
      <c r="D63" s="1987"/>
      <c r="E63" s="1987"/>
      <c r="F63" s="1987"/>
      <c r="G63" s="1987"/>
      <c r="H63" s="1987"/>
      <c r="I63" s="1987">
        <v>1122.2468359899999</v>
      </c>
      <c r="J63" s="1987"/>
      <c r="K63" s="1987"/>
      <c r="L63" s="1987"/>
      <c r="M63" s="1987"/>
      <c r="N63" s="1987"/>
      <c r="O63" s="1987"/>
      <c r="P63" s="1987"/>
      <c r="Q63" s="1987"/>
      <c r="R63" s="1987"/>
      <c r="S63" s="1987"/>
      <c r="T63" s="1987"/>
      <c r="U63" s="1987"/>
      <c r="V63" s="1987">
        <v>574.04610465999974</v>
      </c>
      <c r="W63" s="1983">
        <v>1696.7723756599999</v>
      </c>
    </row>
    <row r="64" spans="1:23" s="980" customFormat="1" ht="16.5">
      <c r="A64" s="981" t="s">
        <v>234</v>
      </c>
      <c r="B64" s="1987"/>
      <c r="C64" s="1987">
        <v>2.4666088900000003</v>
      </c>
      <c r="D64" s="1987">
        <v>19.06348492</v>
      </c>
      <c r="E64" s="1987">
        <v>15.27037805</v>
      </c>
      <c r="F64" s="1987">
        <v>1.0942394900000001</v>
      </c>
      <c r="G64" s="1987">
        <v>5.9922448999999993</v>
      </c>
      <c r="H64" s="1987"/>
      <c r="I64" s="1987"/>
      <c r="J64" s="1987"/>
      <c r="K64" s="1987">
        <v>10.14407787</v>
      </c>
      <c r="L64" s="1987"/>
      <c r="M64" s="1987">
        <v>0.83609522999999997</v>
      </c>
      <c r="N64" s="1987">
        <v>3.7480369600000003</v>
      </c>
      <c r="O64" s="1987"/>
      <c r="P64" s="1987">
        <v>1.7079513200000001</v>
      </c>
      <c r="Q64" s="1987">
        <v>2.2193896299999998</v>
      </c>
      <c r="R64" s="1987"/>
      <c r="S64" s="1987">
        <v>5.3011617600000003</v>
      </c>
      <c r="T64" s="1987">
        <v>32.688930050000003</v>
      </c>
      <c r="U64" s="1987">
        <v>12.34650933</v>
      </c>
      <c r="V64" s="1987">
        <v>826.5559925099999</v>
      </c>
      <c r="W64" s="1983">
        <v>941.01073497999994</v>
      </c>
    </row>
    <row r="65" spans="1:23" ht="15.6" customHeight="1">
      <c r="A65" s="1002" t="s">
        <v>286</v>
      </c>
      <c r="B65" s="1990">
        <v>39.434852649999996</v>
      </c>
      <c r="C65" s="1991">
        <v>26.881538760000002</v>
      </c>
      <c r="D65" s="1991">
        <v>228.58889927000001</v>
      </c>
      <c r="E65" s="1990">
        <v>279.19547227999999</v>
      </c>
      <c r="F65" s="1990">
        <v>9.3562372800000002</v>
      </c>
      <c r="G65" s="1991">
        <v>1589.3761220899999</v>
      </c>
      <c r="H65" s="1991">
        <v>60.364532160000003</v>
      </c>
      <c r="I65" s="1990">
        <v>48151.061614359991</v>
      </c>
      <c r="J65" s="1990">
        <v>1.9999808499999998</v>
      </c>
      <c r="K65" s="1991">
        <v>397.19843159999994</v>
      </c>
      <c r="L65" s="1990">
        <v>32.665659790000007</v>
      </c>
      <c r="M65" s="1990">
        <v>8.5707974300000007</v>
      </c>
      <c r="N65" s="1991">
        <v>209.24185256999999</v>
      </c>
      <c r="O65" s="1991">
        <v>0.93653787999999993</v>
      </c>
      <c r="P65" s="1990">
        <v>56.665048110000001</v>
      </c>
      <c r="Q65" s="1990">
        <v>2054.0843954399998</v>
      </c>
      <c r="R65" s="1991">
        <v>0.69120303000000005</v>
      </c>
      <c r="S65" s="1991">
        <v>160.97558720000001</v>
      </c>
      <c r="T65" s="1990">
        <v>18657.181266030006</v>
      </c>
      <c r="U65" s="1990">
        <v>96.08191789</v>
      </c>
      <c r="V65" s="1991">
        <v>21756.53397574</v>
      </c>
      <c r="W65" s="1983">
        <v>93817.085922409984</v>
      </c>
    </row>
    <row r="66" spans="1:23">
      <c r="B66" s="1992"/>
      <c r="C66" s="1992"/>
      <c r="D66" s="1992"/>
      <c r="E66" s="1992"/>
      <c r="F66" s="1992"/>
      <c r="G66" s="1992"/>
      <c r="H66" s="1992"/>
      <c r="I66" s="1992"/>
      <c r="J66" s="1992"/>
      <c r="K66" s="1992"/>
      <c r="L66" s="1992"/>
      <c r="M66" s="1992"/>
      <c r="N66" s="1992"/>
      <c r="O66" s="1992"/>
      <c r="P66" s="1992"/>
      <c r="Q66" s="1992"/>
      <c r="R66" s="1992"/>
      <c r="S66" s="1992"/>
      <c r="T66" s="1992"/>
      <c r="U66" s="1992"/>
      <c r="V66" s="1992"/>
      <c r="W66" s="1993"/>
    </row>
    <row r="67" spans="1:23" s="980" customFormat="1" ht="13.5">
      <c r="A67" s="2250" t="s">
        <v>51</v>
      </c>
      <c r="B67" s="2251">
        <v>2616.7049159600001</v>
      </c>
      <c r="C67" s="2251">
        <v>9119.7210925000018</v>
      </c>
      <c r="D67" s="2251">
        <v>16708.489860399997</v>
      </c>
      <c r="E67" s="2251">
        <v>10412.061041049999</v>
      </c>
      <c r="F67" s="2251">
        <v>2481.2098700500001</v>
      </c>
      <c r="G67" s="2251">
        <v>7217.4783112599989</v>
      </c>
      <c r="H67" s="2251">
        <v>3236.6616820299996</v>
      </c>
      <c r="I67" s="2251">
        <v>98853.162027319995</v>
      </c>
      <c r="J67" s="2251">
        <v>1584.16301903</v>
      </c>
      <c r="K67" s="2251">
        <v>5576.5664946799998</v>
      </c>
      <c r="L67" s="2251">
        <v>10556.412594820002</v>
      </c>
      <c r="M67" s="2251">
        <v>3606.5639295699998</v>
      </c>
      <c r="N67" s="2251">
        <v>5761.5348303600003</v>
      </c>
      <c r="O67" s="2251">
        <v>2999.3827392299995</v>
      </c>
      <c r="P67" s="2251">
        <v>3684.2899209700004</v>
      </c>
      <c r="Q67" s="2251">
        <v>40598.328878169996</v>
      </c>
      <c r="R67" s="2251">
        <v>5469.1453431999998</v>
      </c>
      <c r="S67" s="2251">
        <v>4904.3609086399993</v>
      </c>
      <c r="T67" s="2251">
        <v>27835.302211860006</v>
      </c>
      <c r="U67" s="2251">
        <v>8537.6310113400014</v>
      </c>
      <c r="V67" s="2251">
        <v>217172.11655333996</v>
      </c>
      <c r="W67" s="2251">
        <v>488931.28723577992</v>
      </c>
    </row>
    <row r="68" spans="1:23">
      <c r="B68" s="1004"/>
      <c r="C68" s="1004"/>
      <c r="D68" s="1004"/>
      <c r="E68" s="1004"/>
      <c r="F68" s="1004"/>
      <c r="G68" s="1004"/>
      <c r="H68" s="1004"/>
      <c r="I68" s="1004"/>
      <c r="J68" s="1004"/>
      <c r="K68" s="1004"/>
      <c r="L68" s="1004"/>
      <c r="M68" s="1004"/>
      <c r="N68" s="1004"/>
      <c r="O68" s="1004"/>
      <c r="P68" s="1004"/>
      <c r="Q68" s="1004"/>
      <c r="R68" s="1004"/>
      <c r="S68" s="1004"/>
      <c r="T68" s="1004"/>
      <c r="U68" s="1004"/>
      <c r="V68" s="1004"/>
    </row>
    <row r="69" spans="1:23">
      <c r="B69" s="1004"/>
      <c r="C69" s="1004"/>
      <c r="D69" s="1004"/>
      <c r="E69" s="1004"/>
      <c r="F69" s="1004"/>
      <c r="G69" s="1004"/>
      <c r="H69" s="1004"/>
      <c r="I69" s="1004"/>
      <c r="J69" s="1004"/>
      <c r="K69" s="1004"/>
      <c r="L69" s="1004"/>
      <c r="M69" s="1004"/>
      <c r="N69" s="1004"/>
      <c r="O69" s="1004"/>
      <c r="P69" s="1004"/>
      <c r="Q69" s="1004"/>
      <c r="R69" s="1004"/>
      <c r="S69" s="1004"/>
      <c r="T69" s="1004"/>
      <c r="U69" s="1004"/>
      <c r="V69" s="1004"/>
    </row>
    <row r="70" spans="1:23">
      <c r="B70" s="1004"/>
      <c r="C70" s="1004"/>
      <c r="D70" s="1004"/>
      <c r="E70" s="1004"/>
      <c r="F70" s="1004"/>
      <c r="G70" s="1004"/>
      <c r="H70" s="1004"/>
      <c r="I70" s="1004"/>
      <c r="J70" s="1004"/>
      <c r="K70" s="1004"/>
      <c r="L70" s="1004"/>
      <c r="M70" s="1004"/>
      <c r="N70" s="1004"/>
      <c r="O70" s="1004"/>
      <c r="P70" s="1004"/>
      <c r="Q70" s="1004"/>
      <c r="R70" s="1004"/>
      <c r="S70" s="1004"/>
      <c r="T70" s="1004"/>
      <c r="U70" s="1004"/>
      <c r="V70" s="1004"/>
    </row>
    <row r="71" spans="1:23">
      <c r="B71" s="1004"/>
      <c r="C71" s="1004"/>
      <c r="D71" s="1004"/>
      <c r="E71" s="1004"/>
      <c r="F71" s="1004"/>
      <c r="G71" s="1004"/>
      <c r="H71" s="1004"/>
      <c r="I71" s="1004"/>
      <c r="J71" s="1004"/>
      <c r="K71" s="1004"/>
      <c r="L71" s="1004"/>
      <c r="M71" s="1004"/>
      <c r="N71" s="1004"/>
      <c r="O71" s="1004"/>
      <c r="P71" s="1004"/>
      <c r="Q71" s="1004"/>
      <c r="R71" s="1004"/>
      <c r="S71" s="1004"/>
      <c r="T71" s="1004"/>
      <c r="U71" s="1004"/>
      <c r="V71" s="1004"/>
    </row>
    <row r="72" spans="1:23">
      <c r="B72" s="1004"/>
      <c r="C72" s="1004"/>
      <c r="D72" s="1004"/>
      <c r="E72" s="1004"/>
      <c r="F72" s="1004"/>
      <c r="G72" s="1004"/>
      <c r="H72" s="1004"/>
      <c r="I72" s="1004"/>
      <c r="J72" s="1004"/>
      <c r="K72" s="1004"/>
      <c r="L72" s="1004"/>
      <c r="M72" s="1004"/>
      <c r="N72" s="1004"/>
      <c r="O72" s="1004"/>
      <c r="P72" s="1004"/>
      <c r="Q72" s="1004"/>
      <c r="R72" s="1004"/>
      <c r="S72" s="1004"/>
      <c r="T72" s="1004"/>
      <c r="U72" s="1004"/>
      <c r="V72" s="1004"/>
    </row>
    <row r="73" spans="1:23">
      <c r="B73" s="1004"/>
      <c r="C73" s="1004"/>
      <c r="D73" s="1004"/>
      <c r="E73" s="1004"/>
      <c r="F73" s="1004"/>
      <c r="G73" s="1004"/>
      <c r="H73" s="1004"/>
      <c r="I73" s="1004"/>
      <c r="J73" s="1004"/>
      <c r="K73" s="1004"/>
      <c r="L73" s="1004"/>
      <c r="M73" s="1004"/>
      <c r="N73" s="1004"/>
      <c r="O73" s="1004"/>
      <c r="P73" s="1004"/>
      <c r="Q73" s="1004"/>
      <c r="R73" s="1004"/>
      <c r="S73" s="1004"/>
      <c r="T73" s="1004"/>
      <c r="U73" s="1004"/>
      <c r="V73" s="1004"/>
    </row>
    <row r="74" spans="1:23">
      <c r="B74" s="1004"/>
      <c r="C74" s="1004"/>
      <c r="D74" s="1004"/>
      <c r="E74" s="1004"/>
      <c r="F74" s="1004"/>
      <c r="G74" s="1004"/>
      <c r="H74" s="1004"/>
      <c r="I74" s="1004"/>
      <c r="J74" s="1004"/>
      <c r="K74" s="1004"/>
      <c r="L74" s="1004"/>
      <c r="M74" s="1004"/>
      <c r="N74" s="1004"/>
      <c r="O74" s="1004"/>
      <c r="P74" s="1004"/>
      <c r="Q74" s="1004"/>
      <c r="R74" s="1004"/>
      <c r="S74" s="1004"/>
      <c r="T74" s="1004"/>
      <c r="U74" s="1004"/>
      <c r="V74" s="1004"/>
    </row>
    <row r="75" spans="1:23">
      <c r="B75" s="1004"/>
      <c r="C75" s="1004"/>
      <c r="D75" s="1004"/>
      <c r="E75" s="1004"/>
      <c r="F75" s="1004"/>
      <c r="G75" s="1004"/>
      <c r="H75" s="1004"/>
      <c r="I75" s="1004"/>
      <c r="J75" s="1004"/>
      <c r="K75" s="1004"/>
      <c r="L75" s="1004"/>
      <c r="M75" s="1004"/>
      <c r="N75" s="1004"/>
      <c r="O75" s="1004"/>
      <c r="P75" s="1004"/>
      <c r="Q75" s="1004"/>
      <c r="R75" s="1004"/>
      <c r="S75" s="1004"/>
      <c r="T75" s="1004"/>
      <c r="U75" s="1004"/>
      <c r="V75" s="1004"/>
    </row>
    <row r="76" spans="1:23">
      <c r="B76" s="1004"/>
      <c r="C76" s="1004"/>
      <c r="D76" s="1004"/>
      <c r="E76" s="1004"/>
      <c r="F76" s="1004"/>
      <c r="G76" s="1004"/>
      <c r="H76" s="1004"/>
      <c r="I76" s="1004"/>
      <c r="J76" s="1004"/>
      <c r="K76" s="1004"/>
      <c r="L76" s="1004"/>
      <c r="M76" s="1004"/>
      <c r="N76" s="1004"/>
      <c r="O76" s="1004"/>
      <c r="P76" s="1004"/>
      <c r="Q76" s="1004"/>
      <c r="R76" s="1004"/>
      <c r="S76" s="1004"/>
      <c r="T76" s="1004"/>
      <c r="U76" s="1004"/>
      <c r="V76" s="1004"/>
    </row>
    <row r="77" spans="1:23">
      <c r="B77" s="1004"/>
      <c r="C77" s="1004"/>
      <c r="D77" s="1004"/>
      <c r="E77" s="1004"/>
      <c r="F77" s="1004"/>
      <c r="G77" s="1004"/>
      <c r="H77" s="1004"/>
      <c r="I77" s="1004"/>
      <c r="J77" s="1004"/>
      <c r="K77" s="1004"/>
      <c r="L77" s="1004"/>
      <c r="M77" s="1004"/>
      <c r="N77" s="1004"/>
      <c r="O77" s="1004"/>
      <c r="P77" s="1004"/>
      <c r="Q77" s="1004"/>
      <c r="R77" s="1004"/>
      <c r="S77" s="1004"/>
      <c r="T77" s="1004"/>
      <c r="U77" s="1004"/>
      <c r="V77" s="1004"/>
    </row>
    <row r="78" spans="1:23">
      <c r="B78" s="1004"/>
      <c r="C78" s="1004"/>
      <c r="D78" s="1004"/>
      <c r="E78" s="1004"/>
      <c r="F78" s="1004"/>
      <c r="G78" s="1004"/>
      <c r="H78" s="1004"/>
      <c r="I78" s="1004"/>
      <c r="J78" s="1004"/>
      <c r="K78" s="1004"/>
      <c r="L78" s="1004"/>
      <c r="M78" s="1004"/>
      <c r="N78" s="1004"/>
      <c r="O78" s="1004"/>
      <c r="P78" s="1004"/>
      <c r="Q78" s="1004"/>
      <c r="R78" s="1004"/>
      <c r="S78" s="1004"/>
      <c r="T78" s="1004"/>
      <c r="U78" s="1004"/>
      <c r="V78" s="1004"/>
    </row>
    <row r="79" spans="1:23">
      <c r="B79" s="1004"/>
      <c r="C79" s="1004"/>
      <c r="D79" s="1004"/>
      <c r="E79" s="1004"/>
      <c r="F79" s="1004"/>
      <c r="G79" s="1004"/>
      <c r="H79" s="1004"/>
      <c r="I79" s="1004"/>
      <c r="J79" s="1004"/>
      <c r="K79" s="1004"/>
      <c r="L79" s="1004"/>
      <c r="M79" s="1004"/>
      <c r="N79" s="1004"/>
      <c r="O79" s="1004"/>
      <c r="P79" s="1004"/>
      <c r="Q79" s="1004"/>
      <c r="R79" s="1004"/>
      <c r="S79" s="1004"/>
      <c r="T79" s="1004"/>
      <c r="U79" s="1004"/>
      <c r="V79" s="1004"/>
    </row>
    <row r="80" spans="1:23">
      <c r="B80" s="1004"/>
      <c r="C80" s="1004"/>
      <c r="D80" s="1004"/>
      <c r="E80" s="1004"/>
      <c r="F80" s="1004"/>
      <c r="G80" s="1004"/>
      <c r="H80" s="1004"/>
      <c r="I80" s="1004"/>
      <c r="J80" s="1004"/>
      <c r="K80" s="1004"/>
      <c r="L80" s="1004"/>
      <c r="M80" s="1004"/>
      <c r="N80" s="1004"/>
      <c r="O80" s="1004"/>
      <c r="P80" s="1004"/>
      <c r="Q80" s="1004"/>
      <c r="R80" s="1004"/>
      <c r="S80" s="1004"/>
      <c r="T80" s="1004"/>
      <c r="U80" s="1004"/>
      <c r="V80" s="1004"/>
    </row>
    <row r="81" spans="2:22">
      <c r="B81" s="1004"/>
      <c r="C81" s="1004"/>
      <c r="D81" s="1004"/>
      <c r="E81" s="1004"/>
      <c r="F81" s="1004"/>
      <c r="G81" s="1004"/>
      <c r="H81" s="1004"/>
      <c r="I81" s="1004"/>
      <c r="J81" s="1004"/>
      <c r="K81" s="1004"/>
      <c r="L81" s="1004"/>
      <c r="M81" s="1004"/>
      <c r="N81" s="1004"/>
      <c r="O81" s="1004"/>
      <c r="P81" s="1004"/>
      <c r="Q81" s="1004"/>
      <c r="R81" s="1004"/>
      <c r="S81" s="1004"/>
      <c r="T81" s="1004"/>
      <c r="U81" s="1004"/>
      <c r="V81" s="1004"/>
    </row>
    <row r="82" spans="2:22">
      <c r="B82" s="1004"/>
      <c r="C82" s="1004"/>
      <c r="D82" s="1004"/>
      <c r="E82" s="1004"/>
      <c r="F82" s="1004"/>
      <c r="G82" s="1004"/>
      <c r="H82" s="1004"/>
      <c r="I82" s="1004"/>
      <c r="J82" s="1004"/>
      <c r="K82" s="1004"/>
      <c r="L82" s="1004"/>
      <c r="M82" s="1004"/>
      <c r="N82" s="1004"/>
      <c r="O82" s="1004"/>
      <c r="P82" s="1004"/>
      <c r="Q82" s="1004"/>
      <c r="R82" s="1004"/>
      <c r="S82" s="1004"/>
      <c r="T82" s="1004"/>
      <c r="U82" s="1004"/>
      <c r="V82" s="1004"/>
    </row>
  </sheetData>
  <mergeCells count="1">
    <mergeCell ref="A1:W4"/>
  </mergeCells>
  <conditionalFormatting sqref="W7:W36 B37:XFD37 B8:V36 B50:V64 B40:V48">
    <cfRule type="cellIs" dxfId="23" priority="12" operator="lessThan">
      <formula>0</formula>
    </cfRule>
  </conditionalFormatting>
  <conditionalFormatting sqref="W63">
    <cfRule type="cellIs" dxfId="22" priority="11" operator="lessThan">
      <formula>0</formula>
    </cfRule>
  </conditionalFormatting>
  <conditionalFormatting sqref="B62:V62">
    <cfRule type="cellIs" dxfId="21" priority="10" operator="lessThan">
      <formula>0</formula>
    </cfRule>
  </conditionalFormatting>
  <conditionalFormatting sqref="B64">
    <cfRule type="cellIs" dxfId="20" priority="9" operator="lessThan">
      <formula>0</formula>
    </cfRule>
  </conditionalFormatting>
  <conditionalFormatting sqref="W39:W48 W50:W64">
    <cfRule type="cellIs" dxfId="19" priority="8" operator="lessThan">
      <formula>0</formula>
    </cfRule>
  </conditionalFormatting>
  <conditionalFormatting sqref="B49:V49">
    <cfRule type="cellIs" dxfId="18" priority="7" operator="lessThan">
      <formula>0</formula>
    </cfRule>
  </conditionalFormatting>
  <conditionalFormatting sqref="W49">
    <cfRule type="cellIs" dxfId="17" priority="6" operator="lessThan">
      <formula>0</formula>
    </cfRule>
  </conditionalFormatting>
  <conditionalFormatting sqref="C64:W64">
    <cfRule type="cellIs" dxfId="16" priority="5" operator="lessThan">
      <formula>0</formula>
    </cfRule>
  </conditionalFormatting>
  <conditionalFormatting sqref="B67">
    <cfRule type="cellIs" dxfId="15" priority="4" operator="lessThan">
      <formula>0</formula>
    </cfRule>
  </conditionalFormatting>
  <conditionalFormatting sqref="C67:W67">
    <cfRule type="cellIs" dxfId="14" priority="3" operator="lessThan">
      <formula>0</formula>
    </cfRule>
  </conditionalFormatting>
  <conditionalFormatting sqref="B65:V65">
    <cfRule type="cellIs" dxfId="13" priority="2" operator="lessThan">
      <formula>0</formula>
    </cfRule>
  </conditionalFormatting>
  <conditionalFormatting sqref="W65">
    <cfRule type="cellIs" dxfId="12" priority="1" operator="lessThan">
      <formula>0</formula>
    </cfRule>
  </conditionalFormatting>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546578-5325-46EF-AFFE-712DFB15CE81}">
  <dimension ref="A1:N100"/>
  <sheetViews>
    <sheetView showGridLines="0" view="pageLayout" topLeftCell="A76" zoomScale="115" zoomScaleNormal="100" zoomScaleSheetLayoutView="112" zoomScalePageLayoutView="115" workbookViewId="0">
      <selection activeCell="D54" sqref="D54"/>
    </sheetView>
  </sheetViews>
  <sheetFormatPr defaultColWidth="0" defaultRowHeight="15" customHeight="1" zeroHeight="1"/>
  <cols>
    <col min="1" max="1" width="2.140625" style="2613" customWidth="1"/>
    <col min="2" max="2" width="34.140625" style="1060" customWidth="1"/>
    <col min="3" max="3" width="7.28515625" style="1028" customWidth="1"/>
    <col min="4" max="4" width="10" style="1028" customWidth="1"/>
    <col min="5" max="5" width="10.7109375" style="1028" customWidth="1"/>
    <col min="6" max="8" width="10" style="1028" customWidth="1"/>
    <col min="9" max="9" width="9.140625" style="1028" hidden="1" customWidth="1"/>
    <col min="10" max="10" width="9.140625" style="1007" hidden="1" customWidth="1"/>
    <col min="11" max="11" width="9.140625" style="1028" hidden="1" customWidth="1"/>
    <col min="12" max="16384" width="9.140625" style="1028" hidden="1"/>
  </cols>
  <sheetData>
    <row r="1" spans="1:10" ht="12.75" customHeight="1">
      <c r="B1" s="2815" t="s">
        <v>287</v>
      </c>
      <c r="C1" s="2815"/>
      <c r="D1" s="2815"/>
      <c r="E1" s="2815"/>
      <c r="F1" s="2815"/>
      <c r="G1" s="2815"/>
      <c r="H1" s="1005"/>
      <c r="I1" s="1006"/>
    </row>
    <row r="2" spans="1:10">
      <c r="B2" s="2816" t="s">
        <v>288</v>
      </c>
      <c r="C2" s="2816"/>
      <c r="D2" s="2816"/>
      <c r="E2" s="2816"/>
      <c r="F2" s="2816"/>
      <c r="G2" s="2816"/>
      <c r="H2" s="2816"/>
      <c r="I2" s="1006"/>
    </row>
    <row r="3" spans="1:10">
      <c r="B3" s="2816"/>
      <c r="C3" s="2816"/>
      <c r="D3" s="2816"/>
      <c r="E3" s="2816"/>
      <c r="F3" s="2816"/>
      <c r="G3" s="2816"/>
      <c r="H3" s="2816"/>
      <c r="I3" s="1006"/>
    </row>
    <row r="4" spans="1:10" ht="29.25" customHeight="1">
      <c r="B4" s="2816"/>
      <c r="C4" s="2816"/>
      <c r="D4" s="2816"/>
      <c r="E4" s="2816"/>
      <c r="F4" s="2816"/>
      <c r="G4" s="2816"/>
      <c r="H4" s="2816"/>
      <c r="I4" s="1006"/>
    </row>
    <row r="5" spans="1:10" s="2007" customFormat="1" ht="13.5" customHeight="1">
      <c r="A5" s="2614"/>
      <c r="B5" s="2616"/>
      <c r="C5" s="2616" t="s">
        <v>204</v>
      </c>
      <c r="D5" s="2616" t="s">
        <v>205</v>
      </c>
      <c r="E5" s="2616" t="s">
        <v>239</v>
      </c>
      <c r="F5" s="2616" t="s">
        <v>240</v>
      </c>
      <c r="G5" s="2616" t="s">
        <v>241</v>
      </c>
      <c r="H5" s="2616" t="s">
        <v>242</v>
      </c>
      <c r="I5" s="2005"/>
      <c r="J5" s="2006"/>
    </row>
    <row r="6" spans="1:10" ht="15.75">
      <c r="B6" s="2617"/>
      <c r="C6" s="2817" t="s">
        <v>289</v>
      </c>
      <c r="D6" s="2817"/>
      <c r="E6" s="2817"/>
      <c r="F6" s="2817"/>
      <c r="G6" s="2817"/>
      <c r="H6" s="2817"/>
      <c r="I6" s="1006"/>
    </row>
    <row r="7" spans="1:10" ht="0.75" customHeight="1">
      <c r="B7" s="2618"/>
      <c r="C7" s="2619"/>
      <c r="D7" s="2619"/>
      <c r="E7" s="2619"/>
      <c r="F7" s="2619"/>
      <c r="G7" s="2620"/>
      <c r="H7" s="2620"/>
      <c r="I7" s="1006"/>
    </row>
    <row r="8" spans="1:10" ht="29.25" customHeight="1">
      <c r="B8" s="2621">
        <v>2020</v>
      </c>
      <c r="C8" s="2622" t="s">
        <v>290</v>
      </c>
      <c r="D8" s="2622" t="s">
        <v>291</v>
      </c>
      <c r="E8" s="2622" t="s">
        <v>292</v>
      </c>
      <c r="F8" s="2622" t="s">
        <v>293</v>
      </c>
      <c r="G8" s="2622" t="s">
        <v>294</v>
      </c>
      <c r="H8" s="2622" t="s">
        <v>51</v>
      </c>
      <c r="I8" s="1006"/>
    </row>
    <row r="9" spans="1:10">
      <c r="A9" s="2613" t="s">
        <v>167</v>
      </c>
      <c r="B9" s="1008" t="s">
        <v>209</v>
      </c>
      <c r="C9" s="1009"/>
      <c r="D9" s="1009"/>
      <c r="E9" s="1009"/>
      <c r="F9" s="1009"/>
      <c r="G9" s="1010"/>
      <c r="H9" s="1010"/>
      <c r="I9" s="1006"/>
    </row>
    <row r="10" spans="1:10">
      <c r="A10" s="2613">
        <v>1</v>
      </c>
      <c r="B10" s="712" t="s">
        <v>210</v>
      </c>
      <c r="C10" s="1011"/>
      <c r="D10" s="1011"/>
      <c r="E10" s="1011"/>
      <c r="F10" s="1011"/>
      <c r="G10" s="1011"/>
      <c r="H10" s="1011"/>
      <c r="I10" s="1006"/>
    </row>
    <row r="11" spans="1:10">
      <c r="A11" s="2613">
        <v>2</v>
      </c>
      <c r="B11" s="712" t="s">
        <v>211</v>
      </c>
      <c r="C11" s="1011">
        <v>970.11679758898401</v>
      </c>
      <c r="D11" s="1011">
        <v>4215.9430567771633</v>
      </c>
      <c r="E11" s="1011">
        <v>19254.785599294486</v>
      </c>
      <c r="F11" s="1011">
        <v>2525.8308149144414</v>
      </c>
      <c r="G11" s="1011">
        <v>512.63533227492678</v>
      </c>
      <c r="H11" s="1011">
        <v>27479.311600850007</v>
      </c>
      <c r="I11" s="1006"/>
    </row>
    <row r="12" spans="1:10">
      <c r="A12" s="2613">
        <v>3</v>
      </c>
      <c r="B12" s="712" t="s">
        <v>212</v>
      </c>
      <c r="C12" s="1011">
        <v>8389.817403526471</v>
      </c>
      <c r="D12" s="1011">
        <v>25524.32248086344</v>
      </c>
      <c r="E12" s="1011">
        <v>50354.076093966054</v>
      </c>
      <c r="F12" s="1011">
        <v>28820.832412270625</v>
      </c>
      <c r="G12" s="1011">
        <v>3737.9919839134159</v>
      </c>
      <c r="H12" s="1011">
        <v>116827.04037454001</v>
      </c>
      <c r="I12" s="1006"/>
    </row>
    <row r="13" spans="1:10">
      <c r="B13" s="1012" t="s">
        <v>295</v>
      </c>
      <c r="C13" s="1011" t="s">
        <v>44</v>
      </c>
      <c r="D13" s="1011">
        <v>60.198537542549047</v>
      </c>
      <c r="E13" s="1011">
        <v>6.9547183180280419</v>
      </c>
      <c r="F13" s="1011">
        <v>43.632717180307637</v>
      </c>
      <c r="G13" s="1011">
        <v>2.8619115279707965E-5</v>
      </c>
      <c r="H13" s="1011">
        <v>110.78600166000001</v>
      </c>
      <c r="I13" s="1006"/>
    </row>
    <row r="14" spans="1:10">
      <c r="B14" s="1012" t="s">
        <v>296</v>
      </c>
      <c r="C14" s="1011" t="s">
        <v>44</v>
      </c>
      <c r="D14" s="1011">
        <v>10685.507119701528</v>
      </c>
      <c r="E14" s="1011">
        <v>19398.348179441149</v>
      </c>
      <c r="F14" s="1011">
        <v>17660.879571748079</v>
      </c>
      <c r="G14" s="1011">
        <v>2072.5977401392433</v>
      </c>
      <c r="H14" s="1011">
        <v>49817.332611029997</v>
      </c>
      <c r="I14" s="1006"/>
    </row>
    <row r="15" spans="1:10">
      <c r="A15" s="2613">
        <v>4</v>
      </c>
      <c r="B15" s="712" t="s">
        <v>215</v>
      </c>
      <c r="C15" s="1011" t="s">
        <v>44</v>
      </c>
      <c r="D15" s="1011">
        <v>2313.7609930142976</v>
      </c>
      <c r="E15" s="1011">
        <v>7393.4674391699</v>
      </c>
      <c r="F15" s="1011">
        <v>159741.0260543316</v>
      </c>
      <c r="G15" s="1011">
        <v>3729.4772664441934</v>
      </c>
      <c r="H15" s="1011">
        <v>173177.73175295998</v>
      </c>
      <c r="I15" s="1006"/>
    </row>
    <row r="16" spans="1:10">
      <c r="B16" s="1012" t="s">
        <v>297</v>
      </c>
      <c r="C16" s="1011" t="s">
        <v>44</v>
      </c>
      <c r="D16" s="1011">
        <v>1345.5521931133296</v>
      </c>
      <c r="E16" s="1011">
        <v>4420.6582624349667</v>
      </c>
      <c r="F16" s="1011">
        <v>144452.9459725614</v>
      </c>
      <c r="G16" s="1011">
        <v>177.10831068028864</v>
      </c>
      <c r="H16" s="1011">
        <v>150396.26473878996</v>
      </c>
      <c r="I16" s="1006"/>
    </row>
    <row r="17" spans="1:9">
      <c r="B17" s="1012" t="s">
        <v>296</v>
      </c>
      <c r="C17" s="1011" t="s">
        <v>44</v>
      </c>
      <c r="D17" s="1011">
        <v>55.709341083421123</v>
      </c>
      <c r="E17" s="1011">
        <v>236.87194127234716</v>
      </c>
      <c r="F17" s="1011">
        <v>668.43999630671021</v>
      </c>
      <c r="G17" s="1011">
        <v>64.080444527521479</v>
      </c>
      <c r="H17" s="1011">
        <v>1025.10172319</v>
      </c>
      <c r="I17" s="1006"/>
    </row>
    <row r="18" spans="1:9">
      <c r="B18" s="1012" t="s">
        <v>298</v>
      </c>
      <c r="C18" s="1011" t="s">
        <v>44</v>
      </c>
      <c r="D18" s="1011">
        <v>1289.9490732332913</v>
      </c>
      <c r="E18" s="1011">
        <v>4183.8355503903522</v>
      </c>
      <c r="F18" s="1011">
        <v>143784.12849765326</v>
      </c>
      <c r="G18" s="1011">
        <v>113.4087467830943</v>
      </c>
      <c r="H18" s="1011">
        <v>149371.32186806001</v>
      </c>
      <c r="I18" s="1006"/>
    </row>
    <row r="19" spans="1:9">
      <c r="B19" s="1012" t="s">
        <v>299</v>
      </c>
      <c r="C19" s="1011" t="s">
        <v>44</v>
      </c>
      <c r="D19" s="1011">
        <v>967.75901595443065</v>
      </c>
      <c r="E19" s="1011">
        <v>2968.522402902146</v>
      </c>
      <c r="F19" s="1011">
        <v>15314.020697009399</v>
      </c>
      <c r="G19" s="1011">
        <v>3531.164898304025</v>
      </c>
      <c r="H19" s="1011">
        <v>22781.467014169997</v>
      </c>
      <c r="I19" s="1006"/>
    </row>
    <row r="20" spans="1:9">
      <c r="B20" s="1012" t="s">
        <v>296</v>
      </c>
      <c r="C20" s="1011" t="s">
        <v>44</v>
      </c>
      <c r="D20" s="1011">
        <v>109.446154909117</v>
      </c>
      <c r="E20" s="1011">
        <v>613.02216177961782</v>
      </c>
      <c r="F20" s="1011">
        <v>254.87623603848871</v>
      </c>
      <c r="G20" s="1011">
        <v>107.66529987277649</v>
      </c>
      <c r="H20" s="1011">
        <v>1085.0098526000002</v>
      </c>
      <c r="I20" s="1006"/>
    </row>
    <row r="21" spans="1:9">
      <c r="B21" s="1012" t="s">
        <v>298</v>
      </c>
      <c r="C21" s="1011" t="s">
        <v>44</v>
      </c>
      <c r="D21" s="1011">
        <v>858.31286104531364</v>
      </c>
      <c r="E21" s="1011">
        <v>2355.5002411225273</v>
      </c>
      <c r="F21" s="1011">
        <v>15059.144460970911</v>
      </c>
      <c r="G21" s="1011">
        <v>3423.4995984312482</v>
      </c>
      <c r="H21" s="1011">
        <v>21696.457161570001</v>
      </c>
      <c r="I21" s="1006"/>
    </row>
    <row r="22" spans="1:9" ht="11.25" customHeight="1">
      <c r="A22" s="2613">
        <v>5</v>
      </c>
      <c r="B22" s="712" t="s">
        <v>219</v>
      </c>
      <c r="C22" s="1011" t="s">
        <v>44</v>
      </c>
      <c r="D22" s="1011" t="s">
        <v>44</v>
      </c>
      <c r="E22" s="1011" t="s">
        <v>44</v>
      </c>
      <c r="F22" s="1011" t="s">
        <v>44</v>
      </c>
      <c r="G22" s="1011" t="s">
        <v>44</v>
      </c>
      <c r="H22" s="1011" t="s">
        <v>44</v>
      </c>
      <c r="I22" s="1006"/>
    </row>
    <row r="23" spans="1:9" ht="14.25" customHeight="1">
      <c r="B23" s="712" t="s">
        <v>220</v>
      </c>
      <c r="C23" s="1011" t="s">
        <v>44</v>
      </c>
      <c r="D23" s="1011">
        <v>1375.7555217047591</v>
      </c>
      <c r="E23" s="1011">
        <v>3117.7393854052075</v>
      </c>
      <c r="F23" s="1011">
        <v>348.47618945003273</v>
      </c>
      <c r="G23" s="1011" t="s">
        <v>44</v>
      </c>
      <c r="H23" s="1011">
        <v>4841.9710965599988</v>
      </c>
      <c r="I23" s="1006"/>
    </row>
    <row r="24" spans="1:9">
      <c r="A24" s="2613">
        <v>6</v>
      </c>
      <c r="B24" s="1013" t="s">
        <v>221</v>
      </c>
      <c r="C24" s="1014">
        <v>9359.9342011154549</v>
      </c>
      <c r="D24" s="1014">
        <v>33429.78205235966</v>
      </c>
      <c r="E24" s="1014">
        <v>80120.068517835636</v>
      </c>
      <c r="F24" s="1014">
        <v>191436.16547096669</v>
      </c>
      <c r="G24" s="1014">
        <v>7980.1045826325362</v>
      </c>
      <c r="H24" s="1014">
        <v>322326.05482491001</v>
      </c>
      <c r="I24" s="1006"/>
    </row>
    <row r="25" spans="1:9" ht="9.75" customHeight="1">
      <c r="B25" s="1015"/>
      <c r="C25" s="1016"/>
      <c r="D25" s="1016"/>
      <c r="E25" s="1016"/>
      <c r="F25" s="1017"/>
      <c r="G25" s="1016"/>
      <c r="H25" s="1016"/>
      <c r="I25" s="1006"/>
    </row>
    <row r="26" spans="1:9">
      <c r="B26" s="1015" t="s">
        <v>222</v>
      </c>
      <c r="C26" s="1018"/>
      <c r="D26" s="1018"/>
      <c r="E26" s="1018"/>
      <c r="F26" s="1018"/>
      <c r="G26" s="1018"/>
      <c r="H26" s="1018"/>
      <c r="I26" s="1006"/>
    </row>
    <row r="27" spans="1:9" ht="18" customHeight="1">
      <c r="A27" s="2613">
        <v>7</v>
      </c>
      <c r="B27" s="1019" t="s">
        <v>210</v>
      </c>
      <c r="C27" s="1011">
        <v>39129.596423675459</v>
      </c>
      <c r="D27" s="1011">
        <v>46.335508473204399</v>
      </c>
      <c r="E27" s="1011">
        <v>11126.292485296874</v>
      </c>
      <c r="F27" s="1011">
        <v>3985.5292834090019</v>
      </c>
      <c r="G27" s="1011">
        <v>5356.2477318754645</v>
      </c>
      <c r="H27" s="1011">
        <v>59644.001432730001</v>
      </c>
      <c r="I27" s="1006"/>
    </row>
    <row r="28" spans="1:9">
      <c r="A28" s="2613">
        <v>8</v>
      </c>
      <c r="B28" s="1019" t="s">
        <v>223</v>
      </c>
      <c r="C28" s="1011" t="s">
        <v>44</v>
      </c>
      <c r="D28" s="1011">
        <v>598.20682146000001</v>
      </c>
      <c r="E28" s="1011">
        <v>1670.2892184000002</v>
      </c>
      <c r="F28" s="1011">
        <v>294.11706788000004</v>
      </c>
      <c r="G28" s="1011">
        <v>816.29332353000007</v>
      </c>
      <c r="H28" s="1011">
        <v>3378.9064312700002</v>
      </c>
      <c r="I28" s="1006"/>
    </row>
    <row r="29" spans="1:9">
      <c r="A29" s="2613">
        <v>9</v>
      </c>
      <c r="B29" s="1019" t="s">
        <v>224</v>
      </c>
      <c r="C29" s="1011" t="s">
        <v>44</v>
      </c>
      <c r="D29" s="1011">
        <v>9.8808999999999998E-3</v>
      </c>
      <c r="E29" s="1011">
        <v>25.158616770000002</v>
      </c>
      <c r="F29" s="1011">
        <v>2.3597099999999999E-2</v>
      </c>
      <c r="G29" s="1011">
        <v>-2.04E-6</v>
      </c>
      <c r="H29" s="1011">
        <v>25.192092730000002</v>
      </c>
      <c r="I29" s="1006"/>
    </row>
    <row r="30" spans="1:9">
      <c r="A30" s="2613">
        <v>10</v>
      </c>
      <c r="B30" s="1019" t="s">
        <v>225</v>
      </c>
      <c r="C30" s="1011" t="s">
        <v>44</v>
      </c>
      <c r="D30" s="1011">
        <v>161.67446802000001</v>
      </c>
      <c r="E30" s="1011">
        <v>699.66530241999999</v>
      </c>
      <c r="F30" s="1011">
        <v>341.49720422000001</v>
      </c>
      <c r="G30" s="1011">
        <v>3.5733269999999998E-2</v>
      </c>
      <c r="H30" s="1011">
        <v>1202.8727079299999</v>
      </c>
      <c r="I30" s="1006"/>
    </row>
    <row r="31" spans="1:9">
      <c r="A31" s="2613">
        <v>11</v>
      </c>
      <c r="B31" s="1019" t="s">
        <v>226</v>
      </c>
      <c r="C31" s="1011" t="s">
        <v>44</v>
      </c>
      <c r="D31" s="1011" t="s">
        <v>44</v>
      </c>
      <c r="E31" s="1011">
        <v>36.900547209999999</v>
      </c>
      <c r="F31" s="1011">
        <v>36.846689730000001</v>
      </c>
      <c r="G31" s="1011" t="s">
        <v>44</v>
      </c>
      <c r="H31" s="1011">
        <v>73.747236939999993</v>
      </c>
      <c r="I31" s="1006"/>
    </row>
    <row r="32" spans="1:9">
      <c r="A32" s="2613">
        <v>12</v>
      </c>
      <c r="B32" s="1019" t="s">
        <v>211</v>
      </c>
      <c r="C32" s="1011" t="s">
        <v>44</v>
      </c>
      <c r="D32" s="1011">
        <v>44.666497153361192</v>
      </c>
      <c r="E32" s="1011">
        <v>100.71880166663881</v>
      </c>
      <c r="F32" s="1011" t="s">
        <v>44</v>
      </c>
      <c r="G32" s="1011">
        <v>-0.13955317</v>
      </c>
      <c r="H32" s="1011">
        <v>145.24574565</v>
      </c>
      <c r="I32" s="1006"/>
    </row>
    <row r="33" spans="1:9">
      <c r="A33" s="2613">
        <v>13</v>
      </c>
      <c r="B33" s="1019" t="s">
        <v>212</v>
      </c>
      <c r="C33" s="1011" t="s">
        <v>44</v>
      </c>
      <c r="D33" s="1011">
        <v>109.81186606276285</v>
      </c>
      <c r="E33" s="1011">
        <v>868.99085952602445</v>
      </c>
      <c r="F33" s="1011">
        <v>125.30680685854536</v>
      </c>
      <c r="G33" s="1011">
        <v>1282.3714327026673</v>
      </c>
      <c r="H33" s="1011">
        <v>2386.48096515</v>
      </c>
      <c r="I33" s="1006"/>
    </row>
    <row r="34" spans="1:9">
      <c r="B34" s="1020" t="s">
        <v>300</v>
      </c>
      <c r="C34" s="1011" t="s">
        <v>44</v>
      </c>
      <c r="D34" s="1011">
        <v>60.872323446314262</v>
      </c>
      <c r="E34" s="1011">
        <v>622.24755534846872</v>
      </c>
      <c r="F34" s="1011">
        <v>78.361778495368441</v>
      </c>
      <c r="G34" s="1011">
        <v>1003.1562354098486</v>
      </c>
      <c r="H34" s="1011">
        <v>1764.6378927000001</v>
      </c>
      <c r="I34" s="1006"/>
    </row>
    <row r="35" spans="1:9">
      <c r="A35" s="2613">
        <v>14</v>
      </c>
      <c r="B35" s="1019" t="s">
        <v>215</v>
      </c>
      <c r="C35" s="1011" t="s">
        <v>44</v>
      </c>
      <c r="D35" s="1011">
        <v>366.50582087621348</v>
      </c>
      <c r="E35" s="1011">
        <v>2111.5308347344676</v>
      </c>
      <c r="F35" s="1011">
        <v>2047.0315317000536</v>
      </c>
      <c r="G35" s="1011">
        <v>68.909555149265415</v>
      </c>
      <c r="H35" s="1011">
        <v>4593.9777424600006</v>
      </c>
      <c r="I35" s="1006"/>
    </row>
    <row r="36" spans="1:9">
      <c r="B36" s="1021" t="s">
        <v>300</v>
      </c>
      <c r="C36" s="1011" t="s">
        <v>44</v>
      </c>
      <c r="D36" s="1011">
        <v>81.694442269640106</v>
      </c>
      <c r="E36" s="1011">
        <v>537.82377560116595</v>
      </c>
      <c r="F36" s="1011">
        <v>122.49357570623278</v>
      </c>
      <c r="G36" s="1011">
        <v>13.302946512961153</v>
      </c>
      <c r="H36" s="1011">
        <v>755.31474008999999</v>
      </c>
      <c r="I36" s="1006"/>
    </row>
    <row r="37" spans="1:9">
      <c r="A37" s="2613">
        <v>15</v>
      </c>
      <c r="B37" s="1010" t="s">
        <v>227</v>
      </c>
      <c r="C37" s="1011" t="s">
        <v>44</v>
      </c>
      <c r="D37" s="1011">
        <v>101.67396258591225</v>
      </c>
      <c r="E37" s="1011">
        <v>80.332760480928798</v>
      </c>
      <c r="F37" s="1011">
        <v>4358.558053123159</v>
      </c>
      <c r="G37" s="1011">
        <v>9.0182203199999993</v>
      </c>
      <c r="H37" s="1011">
        <v>4549.5829965100002</v>
      </c>
      <c r="I37" s="1006"/>
    </row>
    <row r="38" spans="1:9">
      <c r="B38" s="1021" t="s">
        <v>300</v>
      </c>
      <c r="C38" s="1011" t="s">
        <v>44</v>
      </c>
      <c r="D38" s="1011">
        <v>0.36576492999999999</v>
      </c>
      <c r="E38" s="1011">
        <v>0.7554033899999999</v>
      </c>
      <c r="F38" s="1011">
        <v>32.50934616</v>
      </c>
      <c r="G38" s="1011">
        <v>9.0261514799999993</v>
      </c>
      <c r="H38" s="1011">
        <v>42.656665959999998</v>
      </c>
      <c r="I38" s="1006"/>
    </row>
    <row r="39" spans="1:9">
      <c r="A39" s="2613">
        <v>16</v>
      </c>
      <c r="B39" s="1019" t="s">
        <v>228</v>
      </c>
      <c r="C39" s="1011" t="s">
        <v>44</v>
      </c>
      <c r="D39" s="1011">
        <v>12.709297807123306</v>
      </c>
      <c r="E39" s="1011">
        <v>39.148645824990012</v>
      </c>
      <c r="F39" s="1011">
        <v>23.59100611010901</v>
      </c>
      <c r="G39" s="1011">
        <v>1.7809938277776811</v>
      </c>
      <c r="H39" s="1011">
        <v>77.229943570000003</v>
      </c>
      <c r="I39" s="1006"/>
    </row>
    <row r="40" spans="1:9">
      <c r="A40" s="2613">
        <v>17</v>
      </c>
      <c r="B40" s="1019" t="s">
        <v>229</v>
      </c>
      <c r="C40" s="1011" t="s">
        <v>44</v>
      </c>
      <c r="D40" s="1011" t="s">
        <v>44</v>
      </c>
      <c r="E40" s="1011" t="s">
        <v>44</v>
      </c>
      <c r="F40" s="1011" t="s">
        <v>44</v>
      </c>
      <c r="G40" s="1011">
        <v>544.00350427000001</v>
      </c>
      <c r="H40" s="1011">
        <v>544.00350427000001</v>
      </c>
      <c r="I40" s="1006"/>
    </row>
    <row r="41" spans="1:9">
      <c r="A41" s="2613">
        <v>18</v>
      </c>
      <c r="B41" s="1019" t="s">
        <v>230</v>
      </c>
      <c r="C41" s="1011" t="s">
        <v>44</v>
      </c>
      <c r="D41" s="1011">
        <v>45.376149591705399</v>
      </c>
      <c r="E41" s="1011">
        <v>251.68268774829457</v>
      </c>
      <c r="F41" s="1011" t="s">
        <v>44</v>
      </c>
      <c r="G41" s="1011" t="s">
        <v>44</v>
      </c>
      <c r="H41" s="1011">
        <v>297.05883733999997</v>
      </c>
      <c r="I41" s="1006"/>
    </row>
    <row r="42" spans="1:9" ht="28.5" customHeight="1">
      <c r="A42" s="2613">
        <v>19</v>
      </c>
      <c r="B42" s="1019" t="s">
        <v>231</v>
      </c>
      <c r="C42" s="1011" t="s">
        <v>44</v>
      </c>
      <c r="D42" s="1011"/>
      <c r="E42" s="1011" t="s">
        <v>44</v>
      </c>
      <c r="F42" s="1011" t="s">
        <v>44</v>
      </c>
      <c r="G42" s="1011" t="s">
        <v>44</v>
      </c>
      <c r="H42" s="1011" t="s">
        <v>44</v>
      </c>
      <c r="I42" s="1006"/>
    </row>
    <row r="43" spans="1:9">
      <c r="A43" s="2613">
        <v>20</v>
      </c>
      <c r="B43" s="1019" t="s">
        <v>285</v>
      </c>
      <c r="C43" s="1011" t="s">
        <v>44</v>
      </c>
      <c r="D43" s="1011" t="s">
        <v>44</v>
      </c>
      <c r="E43" s="1011" t="s">
        <v>44</v>
      </c>
      <c r="F43" s="1011" t="s">
        <v>44</v>
      </c>
      <c r="G43" s="1011">
        <v>205.25217576</v>
      </c>
      <c r="H43" s="1011">
        <v>205.25217576</v>
      </c>
      <c r="I43" s="1006"/>
    </row>
    <row r="44" spans="1:9">
      <c r="A44" s="2613">
        <v>21</v>
      </c>
      <c r="B44" s="1019" t="s">
        <v>233</v>
      </c>
      <c r="C44" s="1011" t="s">
        <v>44</v>
      </c>
      <c r="D44" s="1011">
        <v>1.0133138100000001</v>
      </c>
      <c r="E44" s="1011" t="s">
        <v>44</v>
      </c>
      <c r="F44" s="1011" t="s">
        <v>44</v>
      </c>
      <c r="G44" s="1011">
        <v>2350.0307115200003</v>
      </c>
      <c r="H44" s="1011">
        <v>2351.0440253300003</v>
      </c>
      <c r="I44" s="1006"/>
    </row>
    <row r="45" spans="1:9">
      <c r="A45" s="2613">
        <v>22</v>
      </c>
      <c r="B45" s="1019" t="s">
        <v>234</v>
      </c>
      <c r="C45" s="1011" t="s">
        <v>44</v>
      </c>
      <c r="D45" s="1011">
        <v>342.00925131552998</v>
      </c>
      <c r="E45" s="1011">
        <v>561.69880581598466</v>
      </c>
      <c r="F45" s="1011">
        <v>3.241452278485375</v>
      </c>
      <c r="G45" s="1011">
        <v>-0.48434735000000001</v>
      </c>
      <c r="H45" s="1011">
        <v>906.4651620599999</v>
      </c>
      <c r="I45" s="1006"/>
    </row>
    <row r="46" spans="1:9">
      <c r="A46" s="2613">
        <v>23</v>
      </c>
      <c r="B46" s="1022" t="s">
        <v>235</v>
      </c>
      <c r="C46" s="1023">
        <v>39129.596423675459</v>
      </c>
      <c r="D46" s="1023">
        <v>1829.9928380558129</v>
      </c>
      <c r="E46" s="1023">
        <v>17572.409565894202</v>
      </c>
      <c r="F46" s="1023">
        <v>11215.742692409356</v>
      </c>
      <c r="G46" s="1023">
        <v>10633.319479665173</v>
      </c>
      <c r="H46" s="1023">
        <v>80381.060999700014</v>
      </c>
      <c r="I46" s="1006"/>
    </row>
    <row r="47" spans="1:9">
      <c r="B47" s="1024"/>
      <c r="C47" s="1025"/>
      <c r="D47" s="1025"/>
      <c r="E47" s="1025"/>
      <c r="F47" s="1025"/>
      <c r="G47" s="1025"/>
      <c r="H47" s="1025"/>
      <c r="I47" s="1006"/>
    </row>
    <row r="48" spans="1:9">
      <c r="A48" s="2613">
        <v>24</v>
      </c>
      <c r="B48" s="2252" t="s">
        <v>51</v>
      </c>
      <c r="C48" s="2253">
        <v>48489.530624790917</v>
      </c>
      <c r="D48" s="2253">
        <v>35259.774890415472</v>
      </c>
      <c r="E48" s="2253">
        <v>97692.478083729831</v>
      </c>
      <c r="F48" s="2253">
        <v>202651.90816337604</v>
      </c>
      <c r="G48" s="2253">
        <v>18613.424062297709</v>
      </c>
      <c r="H48" s="2253">
        <v>402707.11582460999</v>
      </c>
      <c r="I48" s="1006"/>
    </row>
    <row r="49" spans="2:11">
      <c r="B49" s="1026"/>
      <c r="C49" s="1027"/>
      <c r="D49" s="1027"/>
      <c r="E49" s="1027"/>
      <c r="F49" s="1027"/>
      <c r="G49" s="1027"/>
      <c r="H49" s="1027"/>
      <c r="I49" s="1006"/>
    </row>
    <row r="50" spans="2:11">
      <c r="B50" s="1026"/>
      <c r="C50" s="1027"/>
      <c r="D50" s="1027"/>
      <c r="E50" s="1027"/>
      <c r="F50" s="1027"/>
      <c r="G50" s="1027"/>
      <c r="H50" s="1027"/>
      <c r="I50" s="1006"/>
    </row>
    <row r="51" spans="2:11">
      <c r="B51" s="1029"/>
      <c r="C51" s="1030"/>
      <c r="D51" s="1030"/>
      <c r="E51" s="1030"/>
      <c r="F51" s="1030"/>
      <c r="G51" s="1030"/>
      <c r="H51" s="1030"/>
      <c r="I51" s="1006"/>
    </row>
    <row r="52" spans="2:11" ht="14.45" customHeight="1">
      <c r="B52" s="1031"/>
      <c r="C52" s="2818" t="s">
        <v>289</v>
      </c>
      <c r="D52" s="2818"/>
      <c r="E52" s="2818"/>
      <c r="F52" s="2818"/>
      <c r="G52" s="2818"/>
      <c r="H52" s="2818"/>
      <c r="I52" s="1032"/>
    </row>
    <row r="53" spans="2:11" ht="10.5" customHeight="1">
      <c r="B53" s="1033"/>
      <c r="C53" s="1031"/>
      <c r="D53" s="1031"/>
      <c r="E53" s="1031"/>
      <c r="F53" s="1031"/>
      <c r="G53" s="1034"/>
      <c r="H53" s="1034"/>
    </row>
    <row r="54" spans="2:11" ht="26.25" customHeight="1">
      <c r="B54" s="1035">
        <v>2019</v>
      </c>
      <c r="C54" s="1036" t="s">
        <v>290</v>
      </c>
      <c r="D54" s="2623" t="s">
        <v>291</v>
      </c>
      <c r="E54" s="1036" t="s">
        <v>292</v>
      </c>
      <c r="F54" s="1036" t="s">
        <v>293</v>
      </c>
      <c r="G54" s="1036" t="s">
        <v>294</v>
      </c>
      <c r="H54" s="1036" t="s">
        <v>51</v>
      </c>
      <c r="I54" s="1037"/>
    </row>
    <row r="55" spans="2:11">
      <c r="B55" s="1038" t="s">
        <v>209</v>
      </c>
      <c r="C55" s="1039"/>
      <c r="D55" s="1039"/>
      <c r="E55" s="1039"/>
      <c r="F55" s="1039"/>
      <c r="G55" s="1040"/>
      <c r="H55" s="1040"/>
      <c r="I55" s="1041"/>
    </row>
    <row r="56" spans="2:11" ht="21" customHeight="1">
      <c r="B56" s="706" t="s">
        <v>210</v>
      </c>
      <c r="C56" s="1042"/>
      <c r="D56" s="1042"/>
      <c r="E56" s="1042"/>
      <c r="F56" s="1042"/>
      <c r="G56" s="1042"/>
      <c r="H56" s="1042"/>
      <c r="I56" s="1043"/>
      <c r="K56" s="1007"/>
    </row>
    <row r="57" spans="2:11" ht="14.1" customHeight="1">
      <c r="B57" s="706" t="s">
        <v>211</v>
      </c>
      <c r="C57" s="1042">
        <v>1509.3771970873972</v>
      </c>
      <c r="D57" s="1042">
        <v>3616.0198437619038</v>
      </c>
      <c r="E57" s="1042">
        <v>18225.579765536022</v>
      </c>
      <c r="F57" s="1042">
        <v>4830.4852578746604</v>
      </c>
      <c r="G57" s="1042">
        <v>813.24350874001698</v>
      </c>
      <c r="H57" s="1042">
        <v>28994.705572999999</v>
      </c>
      <c r="I57" s="1043"/>
      <c r="K57" s="1007"/>
    </row>
    <row r="58" spans="2:11" ht="14.1" customHeight="1">
      <c r="B58" s="706" t="s">
        <v>212</v>
      </c>
      <c r="C58" s="1042">
        <v>9515.5739999999987</v>
      </c>
      <c r="D58" s="1042">
        <v>20652.741282850817</v>
      </c>
      <c r="E58" s="1042">
        <v>46585.976075302759</v>
      </c>
      <c r="F58" s="1042">
        <v>29476.234711867102</v>
      </c>
      <c r="G58" s="1042">
        <v>4272.5853420593303</v>
      </c>
      <c r="H58" s="1042">
        <v>110503.11141208</v>
      </c>
      <c r="I58" s="1043"/>
      <c r="K58" s="1007"/>
    </row>
    <row r="59" spans="2:11" ht="14.1" customHeight="1">
      <c r="B59" s="1044" t="s">
        <v>295</v>
      </c>
      <c r="C59" s="1042"/>
      <c r="D59" s="1042"/>
      <c r="E59" s="1042"/>
      <c r="F59" s="1042"/>
      <c r="G59" s="1042">
        <v>-0.55199113999999994</v>
      </c>
      <c r="H59" s="1042">
        <v>-0.55199113999999994</v>
      </c>
      <c r="I59" s="1043"/>
      <c r="K59" s="1007"/>
    </row>
    <row r="60" spans="2:11" ht="14.1" customHeight="1">
      <c r="B60" s="1044" t="s">
        <v>296</v>
      </c>
      <c r="C60" s="1042"/>
      <c r="D60" s="1042">
        <v>9878.4065976513575</v>
      </c>
      <c r="E60" s="1042">
        <v>17625.774626844923</v>
      </c>
      <c r="F60" s="1042">
        <v>18306.143775096793</v>
      </c>
      <c r="G60" s="1042">
        <v>2566.6555342469292</v>
      </c>
      <c r="H60" s="1042">
        <v>48376.980533839996</v>
      </c>
      <c r="I60" s="1043"/>
      <c r="K60" s="1007"/>
    </row>
    <row r="61" spans="2:11" ht="14.1" customHeight="1">
      <c r="B61" s="706" t="s">
        <v>215</v>
      </c>
      <c r="C61" s="1042"/>
      <c r="D61" s="1042">
        <v>2202.9189959163477</v>
      </c>
      <c r="E61" s="1042">
        <v>7877.940690281549</v>
      </c>
      <c r="F61" s="1042">
        <v>150836.50762880515</v>
      </c>
      <c r="G61" s="1042">
        <v>4136.4168812069502</v>
      </c>
      <c r="H61" s="1042">
        <v>165053.78419620998</v>
      </c>
      <c r="I61" s="1043"/>
      <c r="K61" s="1007"/>
    </row>
    <row r="62" spans="2:11" ht="27" customHeight="1">
      <c r="B62" s="1044" t="s">
        <v>297</v>
      </c>
      <c r="C62" s="1042"/>
      <c r="D62" s="1042">
        <v>1307.7602893607159</v>
      </c>
      <c r="E62" s="1042">
        <v>4795.9160409806664</v>
      </c>
      <c r="F62" s="1042">
        <v>135102.18616524193</v>
      </c>
      <c r="G62" s="1042">
        <v>186.86718485669917</v>
      </c>
      <c r="H62" s="1042">
        <v>141392.72968044001</v>
      </c>
      <c r="I62" s="1043"/>
      <c r="K62" s="1007"/>
    </row>
    <row r="63" spans="2:11" ht="14.1" customHeight="1">
      <c r="B63" s="1044" t="s">
        <v>296</v>
      </c>
      <c r="C63" s="1042"/>
      <c r="D63" s="1042">
        <v>50.364525498298875</v>
      </c>
      <c r="E63" s="1042">
        <v>253.1493673440948</v>
      </c>
      <c r="F63" s="1042">
        <v>665.62332837833253</v>
      </c>
      <c r="G63" s="1042">
        <v>70.82131595927369</v>
      </c>
      <c r="H63" s="1042">
        <v>1039.9585371799999</v>
      </c>
      <c r="I63" s="1043"/>
      <c r="K63" s="1007"/>
    </row>
    <row r="64" spans="2:11" ht="14.1" customHeight="1">
      <c r="B64" s="1044" t="s">
        <v>298</v>
      </c>
      <c r="C64" s="1042"/>
      <c r="D64" s="1042">
        <v>1257.231692096879</v>
      </c>
      <c r="E64" s="1042">
        <v>4542.6401961635202</v>
      </c>
      <c r="F64" s="1042">
        <v>134437.04266792684</v>
      </c>
      <c r="G64" s="1042">
        <v>115.8754911027558</v>
      </c>
      <c r="H64" s="1042">
        <v>140352.79004728998</v>
      </c>
      <c r="I64" s="1043"/>
      <c r="K64" s="1007"/>
    </row>
    <row r="65" spans="2:11" ht="14.1" customHeight="1">
      <c r="B65" s="1044" t="s">
        <v>299</v>
      </c>
      <c r="C65" s="1042"/>
      <c r="D65" s="1042">
        <v>919.56401825</v>
      </c>
      <c r="E65" s="1042">
        <v>3112.6563055599995</v>
      </c>
      <c r="F65" s="1042">
        <v>15943.069526559999</v>
      </c>
      <c r="G65" s="1042">
        <v>4033.7855135300001</v>
      </c>
      <c r="H65" s="1042">
        <v>24009.0753639</v>
      </c>
      <c r="I65" s="1043"/>
      <c r="K65" s="1007"/>
    </row>
    <row r="66" spans="2:11" ht="14.1" customHeight="1">
      <c r="B66" s="1044" t="s">
        <v>296</v>
      </c>
      <c r="C66" s="1042"/>
      <c r="D66" s="1042">
        <v>114.0516969</v>
      </c>
      <c r="E66" s="1042">
        <v>610.09361949000004</v>
      </c>
      <c r="F66" s="1042">
        <v>282.54902949000001</v>
      </c>
      <c r="G66" s="1042">
        <v>179.55772206</v>
      </c>
      <c r="H66" s="1042">
        <v>1186.2520679400002</v>
      </c>
      <c r="I66" s="1043"/>
      <c r="K66" s="1007"/>
    </row>
    <row r="67" spans="2:11" ht="14.1" customHeight="1">
      <c r="B67" s="1044" t="s">
        <v>298</v>
      </c>
      <c r="C67" s="1042"/>
      <c r="D67" s="1042">
        <v>805.51232134999998</v>
      </c>
      <c r="E67" s="1042">
        <v>2503.9</v>
      </c>
      <c r="F67" s="1042">
        <v>15660.52049707</v>
      </c>
      <c r="G67" s="1042">
        <v>3854.2277914699998</v>
      </c>
      <c r="H67" s="1042">
        <v>22824.160609889997</v>
      </c>
      <c r="I67" s="1043"/>
      <c r="K67" s="1007"/>
    </row>
    <row r="68" spans="2:11" ht="14.1" customHeight="1">
      <c r="B68" s="706" t="s">
        <v>219</v>
      </c>
      <c r="C68" s="1042"/>
      <c r="D68" s="1042"/>
      <c r="E68" s="1042"/>
      <c r="F68" s="1042"/>
      <c r="G68" s="1042"/>
      <c r="H68" s="1042"/>
      <c r="I68" s="1043"/>
      <c r="K68" s="1007"/>
    </row>
    <row r="69" spans="2:11" ht="14.1" customHeight="1">
      <c r="B69" s="706" t="s">
        <v>220</v>
      </c>
      <c r="C69" s="1042"/>
      <c r="D69" s="1042">
        <v>896.25792468908821</v>
      </c>
      <c r="E69" s="1042">
        <v>2289.5658107815198</v>
      </c>
      <c r="F69" s="1042">
        <v>271.85452543939203</v>
      </c>
      <c r="G69" s="1042"/>
      <c r="H69" s="1042">
        <v>3457.6782609100001</v>
      </c>
      <c r="I69" s="1043"/>
      <c r="K69" s="1007"/>
    </row>
    <row r="70" spans="2:11" ht="14.1" customHeight="1">
      <c r="B70" s="1045" t="s">
        <v>221</v>
      </c>
      <c r="C70" s="1046">
        <v>11024.951197087395</v>
      </c>
      <c r="D70" s="1047">
        <v>27367.938047218158</v>
      </c>
      <c r="E70" s="1047">
        <v>74979.062341901852</v>
      </c>
      <c r="F70" s="1046">
        <v>185415.08212398627</v>
      </c>
      <c r="G70" s="1046">
        <v>9222.2457320062986</v>
      </c>
      <c r="H70" s="1047">
        <v>308009.27944219997</v>
      </c>
      <c r="I70" s="1048"/>
      <c r="K70" s="1007"/>
    </row>
    <row r="71" spans="2:11" ht="14.1" customHeight="1">
      <c r="B71" s="1049"/>
      <c r="C71" s="1042"/>
      <c r="D71" s="1042"/>
      <c r="E71" s="1042"/>
      <c r="F71" s="1042"/>
      <c r="G71" s="1042"/>
      <c r="H71" s="1042"/>
      <c r="I71" s="1048"/>
      <c r="K71" s="1007"/>
    </row>
    <row r="72" spans="2:11" ht="14.1" customHeight="1">
      <c r="B72" s="1049" t="s">
        <v>222</v>
      </c>
      <c r="C72" s="1050"/>
      <c r="D72" s="1050"/>
      <c r="E72" s="1050"/>
      <c r="F72" s="1050"/>
      <c r="G72" s="1050"/>
      <c r="H72" s="1050"/>
      <c r="I72" s="1041"/>
    </row>
    <row r="73" spans="2:11" ht="21" customHeight="1">
      <c r="B73" s="1049" t="s">
        <v>210</v>
      </c>
      <c r="C73" s="1042">
        <v>39907.368999999999</v>
      </c>
      <c r="D73" s="1042">
        <v>45.763822892953137</v>
      </c>
      <c r="E73" s="1042">
        <v>14989.768876836206</v>
      </c>
      <c r="F73" s="1042">
        <v>3971.9066165203635</v>
      </c>
      <c r="G73" s="1042">
        <v>6524.6753950904822</v>
      </c>
      <c r="H73" s="1042">
        <v>65439.483711339999</v>
      </c>
      <c r="I73" s="1051"/>
      <c r="K73" s="1007"/>
    </row>
    <row r="74" spans="2:11" ht="21.75" customHeight="1">
      <c r="B74" s="1052" t="s">
        <v>223</v>
      </c>
      <c r="C74" s="1053"/>
      <c r="D74" s="1053">
        <v>741.0000480576399</v>
      </c>
      <c r="E74" s="1053">
        <v>2047.5049186437941</v>
      </c>
      <c r="F74" s="1053">
        <v>216.57857550328873</v>
      </c>
      <c r="G74" s="1053">
        <v>856.06676933527706</v>
      </c>
      <c r="H74" s="1053">
        <v>3861.1503115400001</v>
      </c>
      <c r="I74" s="1051"/>
      <c r="K74" s="1007"/>
    </row>
    <row r="75" spans="2:11" ht="14.1" customHeight="1">
      <c r="B75" s="1052" t="s">
        <v>224</v>
      </c>
      <c r="C75" s="1053"/>
      <c r="D75" s="1053"/>
      <c r="E75" s="1053"/>
      <c r="F75" s="1053"/>
      <c r="G75" s="1053"/>
      <c r="H75" s="1053"/>
      <c r="I75" s="1051"/>
      <c r="K75" s="1007"/>
    </row>
    <row r="76" spans="2:11" ht="14.1" customHeight="1">
      <c r="B76" s="1052" t="s">
        <v>225</v>
      </c>
      <c r="C76" s="1053"/>
      <c r="D76" s="1053">
        <v>363.38837538000001</v>
      </c>
      <c r="E76" s="1053">
        <v>360.49096128000002</v>
      </c>
      <c r="F76" s="1053">
        <v>57.202976069999998</v>
      </c>
      <c r="G76" s="1053"/>
      <c r="H76" s="1053">
        <v>781.11328633000005</v>
      </c>
      <c r="I76" s="1051"/>
      <c r="K76" s="1007"/>
    </row>
    <row r="77" spans="2:11" ht="14.1" customHeight="1">
      <c r="B77" s="1052" t="s">
        <v>226</v>
      </c>
      <c r="C77" s="1053"/>
      <c r="D77" s="1053">
        <v>50.703814780000002</v>
      </c>
      <c r="E77" s="1053"/>
      <c r="F77" s="1053"/>
      <c r="G77" s="1053"/>
      <c r="H77" s="1053">
        <v>50.701212349999999</v>
      </c>
      <c r="I77" s="1051"/>
      <c r="K77" s="1007"/>
    </row>
    <row r="78" spans="2:11" ht="14.1" customHeight="1">
      <c r="B78" s="1052" t="s">
        <v>211</v>
      </c>
      <c r="C78" s="1053"/>
      <c r="D78" s="1053">
        <v>12.667792420000001</v>
      </c>
      <c r="E78" s="1053"/>
      <c r="F78" s="1053">
        <v>186.99312545999999</v>
      </c>
      <c r="G78" s="1053"/>
      <c r="H78" s="1053">
        <v>199.66091788</v>
      </c>
      <c r="I78" s="1051"/>
      <c r="K78" s="1007"/>
    </row>
    <row r="79" spans="2:11" ht="14.1" customHeight="1">
      <c r="B79" s="1052" t="s">
        <v>212</v>
      </c>
      <c r="C79" s="1053"/>
      <c r="D79" s="1053">
        <v>3.1179593711985572</v>
      </c>
      <c r="E79" s="1053">
        <v>43.095626006322398</v>
      </c>
      <c r="F79" s="1053">
        <v>121.93977315080409</v>
      </c>
      <c r="G79" s="1053">
        <v>1368.5269003116748</v>
      </c>
      <c r="H79" s="1053">
        <v>1536.6802588399999</v>
      </c>
      <c r="I79" s="1051"/>
      <c r="K79" s="1007"/>
    </row>
    <row r="80" spans="2:11" ht="14.1" customHeight="1">
      <c r="B80" s="1054" t="s">
        <v>300</v>
      </c>
      <c r="C80" s="1053"/>
      <c r="D80" s="1053">
        <v>1.6465145397380792</v>
      </c>
      <c r="E80" s="1053">
        <v>5.2945318221153475</v>
      </c>
      <c r="F80" s="1053">
        <v>90.10298354462418</v>
      </c>
      <c r="G80" s="1053">
        <v>1173.1962752435225</v>
      </c>
      <c r="H80" s="1053">
        <v>1270.24030515</v>
      </c>
      <c r="I80" s="1051"/>
      <c r="K80" s="1007"/>
    </row>
    <row r="81" spans="1:14" ht="14.1" customHeight="1">
      <c r="B81" s="1052" t="s">
        <v>215</v>
      </c>
      <c r="C81" s="1053"/>
      <c r="D81" s="1053">
        <v>227.70063349881963</v>
      </c>
      <c r="E81" s="1053">
        <v>2164.1779732972809</v>
      </c>
      <c r="F81" s="1053">
        <v>2030.5486364326807</v>
      </c>
      <c r="G81" s="1053">
        <v>143.06762210502924</v>
      </c>
      <c r="H81" s="1053">
        <v>4565.4948653338106</v>
      </c>
      <c r="I81" s="1051"/>
      <c r="K81" s="1007"/>
    </row>
    <row r="82" spans="1:14" ht="14.1" customHeight="1">
      <c r="B82" s="1055" t="s">
        <v>300</v>
      </c>
      <c r="C82" s="1053"/>
      <c r="D82" s="1053">
        <v>70.937210754317604</v>
      </c>
      <c r="E82" s="1053">
        <v>545.78154094299907</v>
      </c>
      <c r="F82" s="1053">
        <v>129.15815018509127</v>
      </c>
      <c r="G82" s="1053">
        <v>13.119617517591953</v>
      </c>
      <c r="H82" s="1053">
        <v>758.99651939999978</v>
      </c>
      <c r="I82" s="1051"/>
      <c r="K82" s="1007"/>
    </row>
    <row r="83" spans="1:14">
      <c r="B83" s="1056" t="s">
        <v>227</v>
      </c>
      <c r="C83" s="1053"/>
      <c r="D83" s="1053">
        <v>10.757766089078109</v>
      </c>
      <c r="E83" s="1053">
        <v>69.252955896030642</v>
      </c>
      <c r="F83" s="1053">
        <v>3964.8923111748909</v>
      </c>
      <c r="G83" s="1053">
        <v>11.445675469999999</v>
      </c>
      <c r="H83" s="1053">
        <v>4056.3487086299997</v>
      </c>
      <c r="I83" s="1051"/>
      <c r="K83" s="1007"/>
    </row>
    <row r="84" spans="1:14" ht="14.1" customHeight="1">
      <c r="B84" s="1055" t="s">
        <v>300</v>
      </c>
      <c r="C84" s="1053"/>
      <c r="D84" s="1053"/>
      <c r="E84" s="1053">
        <v>2.0688765199999999</v>
      </c>
      <c r="F84" s="1053">
        <v>55.592106809999997</v>
      </c>
      <c r="G84" s="1053">
        <v>11.445675469999999</v>
      </c>
      <c r="H84" s="1053">
        <v>69.211127259999998</v>
      </c>
      <c r="I84" s="1051"/>
      <c r="K84" s="1007"/>
    </row>
    <row r="85" spans="1:14" ht="14.1" customHeight="1">
      <c r="B85" s="1052" t="s">
        <v>228</v>
      </c>
      <c r="C85" s="1053"/>
      <c r="D85" s="1053">
        <v>8.9277764970534239</v>
      </c>
      <c r="E85" s="1053">
        <v>39.904494828435439</v>
      </c>
      <c r="F85" s="1053">
        <v>39.639431575848789</v>
      </c>
      <c r="G85" s="1053">
        <v>2.0262920557518731</v>
      </c>
      <c r="H85" s="1053">
        <v>90.497994957089517</v>
      </c>
      <c r="I85" s="1051"/>
      <c r="K85" s="1007"/>
    </row>
    <row r="86" spans="1:14" ht="26.25" customHeight="1">
      <c r="B86" s="1052" t="s">
        <v>229</v>
      </c>
      <c r="C86" s="1053"/>
      <c r="D86" s="1053"/>
      <c r="E86" s="1053"/>
      <c r="F86" s="1053"/>
      <c r="G86" s="1053">
        <v>421.35011592000001</v>
      </c>
      <c r="H86" s="1053">
        <v>421.35011592000001</v>
      </c>
      <c r="I86" s="1051"/>
      <c r="K86" s="1007"/>
    </row>
    <row r="87" spans="1:14" ht="14.1" customHeight="1">
      <c r="B87" s="1052" t="s">
        <v>230</v>
      </c>
      <c r="C87" s="1053"/>
      <c r="D87" s="1053">
        <v>68.676602893365271</v>
      </c>
      <c r="E87" s="1053">
        <v>315.01781415517246</v>
      </c>
      <c r="F87" s="1053"/>
      <c r="G87" s="1053"/>
      <c r="H87" s="1053">
        <v>383.69441704853773</v>
      </c>
      <c r="I87" s="1051"/>
      <c r="K87" s="1007"/>
    </row>
    <row r="88" spans="1:14" ht="21" customHeight="1">
      <c r="B88" s="1052" t="s">
        <v>231</v>
      </c>
      <c r="C88" s="1053"/>
      <c r="D88" s="1053"/>
      <c r="E88" s="1053"/>
      <c r="F88" s="1053"/>
      <c r="G88" s="1053"/>
      <c r="H88" s="1053"/>
      <c r="I88" s="1051"/>
      <c r="K88" s="1007"/>
    </row>
    <row r="89" spans="1:14" ht="24" customHeight="1">
      <c r="B89" s="1052" t="s">
        <v>285</v>
      </c>
      <c r="C89" s="1053"/>
      <c r="D89" s="1053"/>
      <c r="E89" s="1053"/>
      <c r="F89" s="1053"/>
      <c r="G89" s="1053">
        <v>194.14212728999999</v>
      </c>
      <c r="H89" s="1053">
        <v>194.14212728999999</v>
      </c>
      <c r="I89" s="1051"/>
      <c r="K89" s="1007"/>
    </row>
    <row r="90" spans="1:14" ht="14.1" customHeight="1">
      <c r="B90" s="1052" t="s">
        <v>233</v>
      </c>
      <c r="C90" s="1053"/>
      <c r="D90" s="1053">
        <v>1.21025581</v>
      </c>
      <c r="E90" s="1053"/>
      <c r="F90" s="1053"/>
      <c r="G90" s="1053">
        <v>1695.5621198499998</v>
      </c>
      <c r="H90" s="1053">
        <v>1696.7723756599999</v>
      </c>
      <c r="I90" s="1051"/>
      <c r="K90" s="1007"/>
    </row>
    <row r="91" spans="1:14" ht="14.1" customHeight="1">
      <c r="B91" s="1052" t="s">
        <v>234</v>
      </c>
      <c r="C91" s="1053"/>
      <c r="D91" s="1053">
        <v>274.04882162724704</v>
      </c>
      <c r="E91" s="1053">
        <v>664.67118923451483</v>
      </c>
      <c r="F91" s="1053">
        <v>2.8327827986448306</v>
      </c>
      <c r="G91" s="1053">
        <v>-0.54207070999999996</v>
      </c>
      <c r="H91" s="1053">
        <v>941.01072295040683</v>
      </c>
      <c r="I91" s="1051"/>
      <c r="K91" s="1007"/>
    </row>
    <row r="92" spans="1:14" ht="14.1" customHeight="1">
      <c r="B92" s="917" t="s">
        <v>235</v>
      </c>
      <c r="C92" s="1057">
        <v>39907.368999999999</v>
      </c>
      <c r="D92" s="918">
        <v>1807.9764443173551</v>
      </c>
      <c r="E92" s="918">
        <v>20693.944979347758</v>
      </c>
      <c r="F92" s="1057">
        <v>10592.54254663652</v>
      </c>
      <c r="G92" s="1057">
        <v>11216.349317888216</v>
      </c>
      <c r="H92" s="918">
        <v>84218.182288189841</v>
      </c>
      <c r="I92" s="1048"/>
      <c r="K92" s="1007"/>
    </row>
    <row r="93" spans="1:14" ht="14.1" customHeight="1">
      <c r="B93" s="1029"/>
      <c r="C93" s="1030"/>
      <c r="D93" s="1030"/>
      <c r="E93" s="1030"/>
      <c r="F93" s="1030"/>
      <c r="G93" s="1030"/>
      <c r="H93" s="1030"/>
      <c r="I93" s="1048"/>
      <c r="J93" s="1058"/>
      <c r="K93" s="1058"/>
    </row>
    <row r="94" spans="1:14" ht="14.1" customHeight="1">
      <c r="B94" s="1442" t="s">
        <v>51</v>
      </c>
      <c r="C94" s="2254">
        <v>50932.320197087392</v>
      </c>
      <c r="D94" s="1443">
        <v>29175.914491535514</v>
      </c>
      <c r="E94" s="1443">
        <v>95673.007321249606</v>
      </c>
      <c r="F94" s="2254">
        <v>196007.62467062278</v>
      </c>
      <c r="G94" s="2254">
        <v>20438.595049894517</v>
      </c>
      <c r="H94" s="1443">
        <v>392227.4617303898</v>
      </c>
      <c r="I94" s="1048"/>
      <c r="K94" s="1007"/>
    </row>
    <row r="95" spans="1:14">
      <c r="B95" s="1059" t="s">
        <v>44</v>
      </c>
    </row>
    <row r="96" spans="1:14" s="1060" customFormat="1">
      <c r="A96" s="2615"/>
      <c r="C96" s="1028"/>
      <c r="D96" s="1028"/>
      <c r="E96" s="1028"/>
      <c r="F96" s="1028"/>
      <c r="G96" s="1028"/>
      <c r="H96" s="1028"/>
      <c r="I96" s="1028"/>
      <c r="J96" s="1007"/>
      <c r="K96" s="1028"/>
      <c r="L96" s="1028"/>
      <c r="M96" s="1028"/>
      <c r="N96" s="1028"/>
    </row>
    <row r="97" spans="1:14" s="1060" customFormat="1">
      <c r="A97" s="2615"/>
      <c r="C97" s="1028"/>
      <c r="D97" s="1028"/>
      <c r="E97" s="1028"/>
      <c r="F97" s="1028"/>
      <c r="G97" s="1028"/>
      <c r="H97" s="1028"/>
      <c r="I97" s="1028"/>
      <c r="J97" s="1007"/>
      <c r="K97" s="1028"/>
      <c r="L97" s="1028"/>
      <c r="M97" s="1028"/>
      <c r="N97" s="1028"/>
    </row>
    <row r="98" spans="1:14"/>
    <row r="99" spans="1:14"/>
    <row r="100" spans="1:14"/>
  </sheetData>
  <mergeCells count="4">
    <mergeCell ref="B1:G1"/>
    <mergeCell ref="B2:H4"/>
    <mergeCell ref="C6:H6"/>
    <mergeCell ref="C52:H52"/>
  </mergeCells>
  <pageMargins left="0.43307086614173229" right="0.23622047244094491" top="0.74803149606299213" bottom="0.74803149606299213" header="0.31496062992125984" footer="0.31496062992125984"/>
  <pageSetup paperSize="9" orientation="portrait" r:id="rId1"/>
  <headerFooter>
    <oddFooter>&amp;C&amp;1#&amp;"Calibri,Regular"&amp;10&amp;K000000Confidential</oddFooter>
  </headerFooter>
  <rowBreaks count="1" manualBreakCount="1">
    <brk id="94" max="16383" man="1"/>
  </rowBreaks>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87D5C2-CAA7-4626-BD88-6975EF4723EC}">
  <dimension ref="A1:GL110"/>
  <sheetViews>
    <sheetView showGridLines="0" showWhiteSpace="0" view="pageLayout" zoomScaleNormal="100" zoomScaleSheetLayoutView="100" workbookViewId="0">
      <selection activeCell="B1" sqref="B1:I1"/>
    </sheetView>
  </sheetViews>
  <sheetFormatPr defaultColWidth="0" defaultRowHeight="12"/>
  <cols>
    <col min="1" max="1" width="2.140625" style="2625" customWidth="1"/>
    <col min="2" max="2" width="29.7109375" style="1062" customWidth="1"/>
    <col min="3" max="3" width="8.42578125" style="1064" customWidth="1"/>
    <col min="4" max="4" width="11.42578125" style="1064" customWidth="1"/>
    <col min="5" max="5" width="9.5703125" style="1064" customWidth="1"/>
    <col min="6" max="6" width="8.28515625" style="1064" customWidth="1"/>
    <col min="7" max="7" width="8.140625" style="1064" customWidth="1"/>
    <col min="8" max="8" width="9.28515625" style="1064" customWidth="1"/>
    <col min="9" max="9" width="9" style="1064" customWidth="1"/>
    <col min="10" max="10" width="9.140625" style="1064" hidden="1" customWidth="1"/>
    <col min="11" max="11" width="46.7109375" style="1064" hidden="1" customWidth="1"/>
    <col min="12" max="15" width="9.140625" style="1064" hidden="1" customWidth="1"/>
    <col min="16" max="194" width="0" style="1064" hidden="1" customWidth="1"/>
    <col min="195" max="16384" width="9.140625" style="1064" hidden="1"/>
  </cols>
  <sheetData>
    <row r="1" spans="1:20" s="378" customFormat="1" ht="60" customHeight="1">
      <c r="A1" s="2624"/>
      <c r="B1" s="2821" t="s">
        <v>301</v>
      </c>
      <c r="C1" s="2821"/>
      <c r="D1" s="2821"/>
      <c r="E1" s="2821"/>
      <c r="F1" s="2821"/>
      <c r="G1" s="2821"/>
      <c r="H1" s="2821"/>
      <c r="I1" s="2821"/>
      <c r="L1" s="2822"/>
      <c r="M1" s="2822"/>
      <c r="N1" s="2822"/>
      <c r="O1" s="2823"/>
      <c r="P1" s="2823"/>
      <c r="Q1" s="2823"/>
      <c r="R1" s="2823"/>
      <c r="S1" s="2823"/>
      <c r="T1" s="2823"/>
    </row>
    <row r="2" spans="1:20" s="378" customFormat="1">
      <c r="A2" s="2624"/>
      <c r="B2" s="1061" t="s">
        <v>302</v>
      </c>
      <c r="C2" s="2628" t="s">
        <v>204</v>
      </c>
      <c r="D2" s="2628" t="s">
        <v>205</v>
      </c>
      <c r="E2" s="2628" t="s">
        <v>239</v>
      </c>
      <c r="F2" s="2628" t="s">
        <v>240</v>
      </c>
      <c r="G2" s="2628" t="s">
        <v>241</v>
      </c>
      <c r="H2" s="2628" t="s">
        <v>242</v>
      </c>
      <c r="I2" s="2628" t="s">
        <v>243</v>
      </c>
      <c r="L2" s="2692"/>
      <c r="M2" s="2692"/>
      <c r="N2" s="2692"/>
      <c r="O2" s="2693"/>
      <c r="P2" s="2693"/>
      <c r="Q2" s="2693"/>
      <c r="R2" s="2693"/>
      <c r="S2" s="2693"/>
      <c r="T2" s="2693"/>
    </row>
    <row r="3" spans="1:20">
      <c r="B3" s="2629"/>
      <c r="C3" s="2824" t="s">
        <v>303</v>
      </c>
      <c r="D3" s="2824"/>
      <c r="E3" s="2825" t="s">
        <v>304</v>
      </c>
      <c r="F3" s="2827" t="s">
        <v>305</v>
      </c>
      <c r="G3" s="2825" t="s">
        <v>306</v>
      </c>
      <c r="H3" s="2825" t="s">
        <v>307</v>
      </c>
      <c r="I3" s="2825" t="s">
        <v>308</v>
      </c>
      <c r="L3" s="2829"/>
      <c r="M3" s="2829"/>
      <c r="N3" s="2829"/>
      <c r="O3" s="2830"/>
      <c r="P3" s="2830"/>
      <c r="Q3" s="2830"/>
      <c r="R3" s="2830"/>
      <c r="S3" s="2830"/>
      <c r="T3" s="2830"/>
    </row>
    <row r="4" spans="1:20" ht="22.5">
      <c r="B4" s="2630"/>
      <c r="C4" s="2694" t="s">
        <v>309</v>
      </c>
      <c r="D4" s="2694" t="s">
        <v>310</v>
      </c>
      <c r="E4" s="2826"/>
      <c r="F4" s="2828"/>
      <c r="G4" s="2826"/>
      <c r="H4" s="2826"/>
      <c r="I4" s="2826"/>
      <c r="L4" s="1065"/>
    </row>
    <row r="5" spans="1:20" s="1069" customFormat="1">
      <c r="A5" s="2626"/>
      <c r="B5" s="1066" t="s">
        <v>209</v>
      </c>
      <c r="C5" s="1067"/>
      <c r="D5" s="1067"/>
      <c r="E5" s="1068"/>
      <c r="F5" s="1068"/>
      <c r="G5" s="1068"/>
      <c r="H5" s="1068"/>
      <c r="I5" s="1067"/>
      <c r="J5" s="1069" t="s">
        <v>44</v>
      </c>
    </row>
    <row r="6" spans="1:20" s="1069" customFormat="1">
      <c r="A6" s="2626">
        <v>1</v>
      </c>
      <c r="B6" s="712" t="s">
        <v>210</v>
      </c>
      <c r="C6" s="1070" t="s">
        <v>44</v>
      </c>
      <c r="D6" s="1070" t="s">
        <v>44</v>
      </c>
      <c r="E6" s="1070" t="s">
        <v>44</v>
      </c>
      <c r="F6" s="1070" t="s">
        <v>44</v>
      </c>
      <c r="G6" s="1071" t="s">
        <v>44</v>
      </c>
      <c r="H6" s="1071" t="s">
        <v>44</v>
      </c>
      <c r="I6" s="1071" t="s">
        <v>44</v>
      </c>
      <c r="J6" s="1069">
        <v>32693.283559699998</v>
      </c>
      <c r="K6" s="2693"/>
      <c r="L6" s="1064"/>
    </row>
    <row r="7" spans="1:20" s="1069" customFormat="1">
      <c r="A7" s="2626">
        <v>2</v>
      </c>
      <c r="B7" s="712" t="s">
        <v>211</v>
      </c>
      <c r="C7" s="1070" t="s">
        <v>44</v>
      </c>
      <c r="D7" s="1070">
        <v>30981.576822409999</v>
      </c>
      <c r="E7" s="1070">
        <v>2.7928103300000005</v>
      </c>
      <c r="F7" s="1070" t="s">
        <v>44</v>
      </c>
      <c r="G7" s="1071">
        <v>0.23758015999999976</v>
      </c>
      <c r="H7" s="1071">
        <v>-0.84167930999999951</v>
      </c>
      <c r="I7" s="1071">
        <v>30978.784012079999</v>
      </c>
      <c r="J7" s="1069">
        <v>168229.83016596999</v>
      </c>
      <c r="K7" s="1064"/>
      <c r="L7" s="1064"/>
    </row>
    <row r="8" spans="1:20" s="1069" customFormat="1">
      <c r="A8" s="2626">
        <v>3</v>
      </c>
      <c r="B8" s="712" t="s">
        <v>212</v>
      </c>
      <c r="C8" s="1070">
        <v>3491.1162479200002</v>
      </c>
      <c r="D8" s="1070">
        <v>183516.64948288997</v>
      </c>
      <c r="E8" s="1070">
        <v>1889.4335461999999</v>
      </c>
      <c r="F8" s="1070" t="s">
        <v>44</v>
      </c>
      <c r="G8" s="1071">
        <v>-13.987593120000012</v>
      </c>
      <c r="H8" s="1071">
        <v>-511.29594445999999</v>
      </c>
      <c r="I8" s="1071">
        <v>185118.33218460999</v>
      </c>
      <c r="J8" s="707">
        <v>221.45532538999998</v>
      </c>
    </row>
    <row r="9" spans="1:20" s="1069" customFormat="1" ht="19.5" customHeight="1">
      <c r="A9" s="2626">
        <v>4</v>
      </c>
      <c r="B9" s="1072" t="s">
        <v>257</v>
      </c>
      <c r="C9" s="1070">
        <v>11.50084069</v>
      </c>
      <c r="D9" s="1070">
        <v>120.69568975</v>
      </c>
      <c r="E9" s="1070">
        <v>0.42894798000000001</v>
      </c>
      <c r="F9" s="1070" t="s">
        <v>44</v>
      </c>
      <c r="G9" s="1071" t="s">
        <v>44</v>
      </c>
      <c r="H9" s="1073">
        <v>-6.1210170000000001E-2</v>
      </c>
      <c r="I9" s="1071">
        <v>131.76758246</v>
      </c>
      <c r="J9" s="1069">
        <v>54531.585594299999</v>
      </c>
    </row>
    <row r="10" spans="1:20" s="1069" customFormat="1">
      <c r="A10" s="2626">
        <v>5</v>
      </c>
      <c r="B10" s="1072" t="s">
        <v>258</v>
      </c>
      <c r="C10" s="1070">
        <v>1466.8086143799999</v>
      </c>
      <c r="D10" s="1070">
        <v>57483.333006019995</v>
      </c>
      <c r="E10" s="1070">
        <v>754.45907154999998</v>
      </c>
      <c r="F10" s="1070" t="s">
        <v>44</v>
      </c>
      <c r="G10" s="1071">
        <v>-19.583711969999996</v>
      </c>
      <c r="H10" s="1073">
        <v>-176.82549255000004</v>
      </c>
      <c r="I10" s="1071">
        <v>58195.682548849996</v>
      </c>
      <c r="J10" s="1069">
        <v>190733.40932679002</v>
      </c>
    </row>
    <row r="11" spans="1:20" s="1069" customFormat="1">
      <c r="A11" s="2626">
        <v>6</v>
      </c>
      <c r="B11" s="712" t="s">
        <v>215</v>
      </c>
      <c r="C11" s="1070">
        <v>1895.8623185299998</v>
      </c>
      <c r="D11" s="1070">
        <v>202936.25718007999</v>
      </c>
      <c r="E11" s="1070">
        <v>726.89317615000004</v>
      </c>
      <c r="F11" s="1070" t="s">
        <v>44</v>
      </c>
      <c r="G11" s="1071">
        <v>-100.60653221999999</v>
      </c>
      <c r="H11" s="1071">
        <v>-197.06119164</v>
      </c>
      <c r="I11" s="1071">
        <v>204105.22632245999</v>
      </c>
      <c r="J11" s="1069">
        <v>150265.32731660001</v>
      </c>
    </row>
    <row r="12" spans="1:20" s="1069" customFormat="1">
      <c r="A12" s="2626">
        <v>7</v>
      </c>
      <c r="B12" s="1074" t="s">
        <v>259</v>
      </c>
      <c r="C12" s="1070">
        <v>1042.42611575</v>
      </c>
      <c r="D12" s="1070">
        <v>161345.13133252002</v>
      </c>
      <c r="E12" s="1070">
        <v>85.489835540000001</v>
      </c>
      <c r="F12" s="1070" t="s">
        <v>44</v>
      </c>
      <c r="G12" s="1071">
        <v>-32.070617710000008</v>
      </c>
      <c r="H12" s="1071">
        <v>-205.57620989</v>
      </c>
      <c r="I12" s="1071">
        <v>162302.06761273</v>
      </c>
      <c r="J12" s="1069">
        <v>1197.97850318</v>
      </c>
    </row>
    <row r="13" spans="1:20" s="1069" customFormat="1">
      <c r="A13" s="2626">
        <v>8</v>
      </c>
      <c r="B13" s="1075" t="s">
        <v>258</v>
      </c>
      <c r="C13" s="1070">
        <v>21.43526589</v>
      </c>
      <c r="D13" s="1070">
        <v>1169.88263117</v>
      </c>
      <c r="E13" s="1070">
        <v>5.5133362699999999</v>
      </c>
      <c r="F13" s="1070" t="s">
        <v>44</v>
      </c>
      <c r="G13" s="1071">
        <v>-12.073314000000003</v>
      </c>
      <c r="H13" s="1071">
        <v>-7.0080963099999982</v>
      </c>
      <c r="I13" s="1071">
        <v>1185.8045607899999</v>
      </c>
      <c r="J13" s="1069">
        <v>149067.34881341999</v>
      </c>
    </row>
    <row r="14" spans="1:20" s="1069" customFormat="1">
      <c r="A14" s="2626">
        <v>9</v>
      </c>
      <c r="B14" s="1075" t="s">
        <v>260</v>
      </c>
      <c r="C14" s="1070">
        <v>1020.9908498599999</v>
      </c>
      <c r="D14" s="1070">
        <v>160175.24870135001</v>
      </c>
      <c r="E14" s="1070">
        <v>79.976499270000005</v>
      </c>
      <c r="F14" s="1070" t="s">
        <v>44</v>
      </c>
      <c r="G14" s="1071">
        <v>-19.997303710000001</v>
      </c>
      <c r="H14" s="1071">
        <v>-198.56811358000002</v>
      </c>
      <c r="I14" s="1071">
        <v>161116.26305194001</v>
      </c>
      <c r="J14" s="1069">
        <v>40468.082010189995</v>
      </c>
    </row>
    <row r="15" spans="1:20" s="1069" customFormat="1">
      <c r="A15" s="2626">
        <v>10</v>
      </c>
      <c r="B15" s="1072" t="s">
        <v>261</v>
      </c>
      <c r="C15" s="1070">
        <v>853.43620277999992</v>
      </c>
      <c r="D15" s="1070">
        <v>41591.125847559997</v>
      </c>
      <c r="E15" s="1070">
        <v>641.4033406100001</v>
      </c>
      <c r="F15" s="1070" t="s">
        <v>44</v>
      </c>
      <c r="G15" s="1071">
        <v>-9.6461699999999991E-3</v>
      </c>
      <c r="H15" s="1071">
        <v>-1.3738230000000001E-2</v>
      </c>
      <c r="I15" s="1071">
        <v>41803.15870973</v>
      </c>
      <c r="J15" s="1069">
        <v>1922.68641555</v>
      </c>
    </row>
    <row r="16" spans="1:20" s="1069" customFormat="1">
      <c r="A16" s="2626">
        <v>11</v>
      </c>
      <c r="B16" s="1075" t="s">
        <v>258</v>
      </c>
      <c r="C16" s="1070">
        <v>131.97915116999999</v>
      </c>
      <c r="D16" s="1070">
        <v>1729.0106507300002</v>
      </c>
      <c r="E16" s="1070">
        <v>78.04915364</v>
      </c>
      <c r="F16" s="1070" t="s">
        <v>44</v>
      </c>
      <c r="G16" s="1071">
        <v>-1.0692999999999999E-4</v>
      </c>
      <c r="H16" s="1071">
        <v>-1.3738230000000001E-2</v>
      </c>
      <c r="I16" s="1071">
        <v>1782.9406482600002</v>
      </c>
      <c r="J16" s="1069">
        <v>38545.395594640002</v>
      </c>
    </row>
    <row r="17" spans="1:14" s="1069" customFormat="1">
      <c r="A17" s="2626">
        <v>12</v>
      </c>
      <c r="B17" s="1075" t="s">
        <v>260</v>
      </c>
      <c r="C17" s="1070">
        <v>721.45705161000001</v>
      </c>
      <c r="D17" s="1070">
        <v>39862.115196829996</v>
      </c>
      <c r="E17" s="1070">
        <v>563.35418697</v>
      </c>
      <c r="F17" s="1070" t="s">
        <v>44</v>
      </c>
      <c r="G17" s="1071">
        <v>-9.5392399999999992E-3</v>
      </c>
      <c r="H17" s="1071" t="s">
        <v>44</v>
      </c>
      <c r="I17" s="1071">
        <v>40020.218061469997</v>
      </c>
      <c r="J17" s="1069" t="s">
        <v>44</v>
      </c>
      <c r="K17" s="707"/>
    </row>
    <row r="18" spans="1:14" s="1069" customFormat="1">
      <c r="A18" s="2626">
        <v>13</v>
      </c>
      <c r="B18" s="712" t="s">
        <v>219</v>
      </c>
      <c r="C18" s="1076" t="s">
        <v>44</v>
      </c>
      <c r="D18" s="1076" t="s">
        <v>44</v>
      </c>
      <c r="E18" s="1070" t="s">
        <v>44</v>
      </c>
      <c r="F18" s="1070" t="s">
        <v>44</v>
      </c>
      <c r="G18" s="1071" t="s">
        <v>44</v>
      </c>
      <c r="H18" s="1071" t="s">
        <v>44</v>
      </c>
      <c r="I18" s="1071" t="s">
        <v>44</v>
      </c>
      <c r="J18" s="1069">
        <v>3457.6782609100001</v>
      </c>
    </row>
    <row r="19" spans="1:14" s="1069" customFormat="1">
      <c r="A19" s="2626">
        <v>14</v>
      </c>
      <c r="B19" s="712" t="s">
        <v>220</v>
      </c>
      <c r="C19" s="1076">
        <v>5.4082514399999999</v>
      </c>
      <c r="D19" s="1076">
        <v>4836.56284512</v>
      </c>
      <c r="E19" s="1070" t="s">
        <v>44</v>
      </c>
      <c r="F19" s="1070" t="s">
        <v>44</v>
      </c>
      <c r="G19" s="1071" t="s">
        <v>44</v>
      </c>
      <c r="H19" s="1071" t="s">
        <v>44</v>
      </c>
      <c r="I19" s="1071">
        <v>4841.9710965599998</v>
      </c>
      <c r="J19" s="1069">
        <v>395114.20131336991</v>
      </c>
      <c r="K19" s="1077"/>
      <c r="L19" s="1078"/>
      <c r="M19" s="707"/>
      <c r="N19" s="1078"/>
    </row>
    <row r="20" spans="1:14" s="1069" customFormat="1">
      <c r="A20" s="2626">
        <v>15</v>
      </c>
      <c r="B20" s="1079" t="s">
        <v>221</v>
      </c>
      <c r="C20" s="1080">
        <v>5392.3868178899993</v>
      </c>
      <c r="D20" s="1080">
        <v>422271.04633049993</v>
      </c>
      <c r="E20" s="1080">
        <v>2619.1195326799998</v>
      </c>
      <c r="F20" s="1080" t="s">
        <v>44</v>
      </c>
      <c r="G20" s="1081">
        <v>-114.36619135000007</v>
      </c>
      <c r="H20" s="1081">
        <v>-709.20944959000008</v>
      </c>
      <c r="I20" s="1081">
        <v>425044.31361570989</v>
      </c>
      <c r="L20" s="1078"/>
      <c r="M20" s="707"/>
      <c r="N20" s="1078"/>
    </row>
    <row r="21" spans="1:14" s="1069" customFormat="1">
      <c r="A21" s="2626"/>
      <c r="B21" s="1082"/>
      <c r="C21" s="1070" t="s">
        <v>44</v>
      </c>
      <c r="D21" s="1070" t="s">
        <v>44</v>
      </c>
      <c r="E21" s="1070" t="s">
        <v>44</v>
      </c>
      <c r="F21" s="1070" t="s">
        <v>44</v>
      </c>
      <c r="G21" s="1083" t="s">
        <v>44</v>
      </c>
      <c r="H21" s="1083" t="s">
        <v>44</v>
      </c>
      <c r="I21" s="1083" t="s">
        <v>44</v>
      </c>
      <c r="L21" s="1078"/>
      <c r="M21" s="707"/>
      <c r="N21" s="1078"/>
    </row>
    <row r="22" spans="1:14" s="1069" customFormat="1">
      <c r="A22" s="2626"/>
      <c r="B22" s="1084" t="s">
        <v>222</v>
      </c>
      <c r="C22" s="1070" t="s">
        <v>44</v>
      </c>
      <c r="D22" s="1070"/>
      <c r="E22" s="1070"/>
      <c r="F22" s="1070"/>
      <c r="G22" s="1071"/>
      <c r="H22" s="1071"/>
      <c r="I22" s="1071"/>
      <c r="J22" s="1069">
        <v>66112.570734399997</v>
      </c>
      <c r="N22" s="1078"/>
    </row>
    <row r="23" spans="1:14" s="1069" customFormat="1">
      <c r="A23" s="2626">
        <v>16</v>
      </c>
      <c r="B23" s="1085" t="s">
        <v>210</v>
      </c>
      <c r="C23" s="1070" t="s">
        <v>44</v>
      </c>
      <c r="D23" s="1070">
        <v>60618.393527080007</v>
      </c>
      <c r="E23" s="1070">
        <v>4.4124433399999994</v>
      </c>
      <c r="F23" s="1070" t="s">
        <v>44</v>
      </c>
      <c r="G23" s="1071" t="s">
        <v>44</v>
      </c>
      <c r="H23" s="1086">
        <v>-9.9825640000000007E-2</v>
      </c>
      <c r="I23" s="1071">
        <v>60613.981083740007</v>
      </c>
      <c r="J23" s="1069">
        <v>8968.018683459999</v>
      </c>
      <c r="N23" s="1078"/>
    </row>
    <row r="24" spans="1:14" s="1069" customFormat="1">
      <c r="A24" s="2626">
        <v>17</v>
      </c>
      <c r="B24" s="1085" t="s">
        <v>223</v>
      </c>
      <c r="C24" s="1070" t="s">
        <v>44</v>
      </c>
      <c r="D24" s="1070">
        <v>9121.0309267299999</v>
      </c>
      <c r="E24" s="1070">
        <v>6.8709784500000008</v>
      </c>
      <c r="F24" s="1070" t="s">
        <v>44</v>
      </c>
      <c r="G24" s="1071" t="s">
        <v>44</v>
      </c>
      <c r="H24" s="1086">
        <v>1.70482771</v>
      </c>
      <c r="I24" s="1071">
        <v>9114.1599482799993</v>
      </c>
      <c r="J24" s="1069">
        <v>100.16282989999999</v>
      </c>
      <c r="N24" s="1078"/>
    </row>
    <row r="25" spans="1:14" s="1069" customFormat="1">
      <c r="A25" s="2626">
        <v>18</v>
      </c>
      <c r="B25" s="712" t="s">
        <v>224</v>
      </c>
      <c r="C25" s="1070" t="s">
        <v>44</v>
      </c>
      <c r="D25" s="1070">
        <v>275.24606977000002</v>
      </c>
      <c r="E25" s="1070">
        <v>6.4069799999999996E-3</v>
      </c>
      <c r="F25" s="1070" t="s">
        <v>44</v>
      </c>
      <c r="G25" s="1071" t="s">
        <v>44</v>
      </c>
      <c r="H25" s="1086">
        <v>-5.9848000000000002E-3</v>
      </c>
      <c r="I25" s="1071">
        <v>275.23966279000001</v>
      </c>
      <c r="J25" s="1069">
        <v>781.12102321999998</v>
      </c>
      <c r="N25" s="1078"/>
    </row>
    <row r="26" spans="1:14" s="1069" customFormat="1">
      <c r="A26" s="2626">
        <v>19</v>
      </c>
      <c r="B26" s="712" t="s">
        <v>225</v>
      </c>
      <c r="C26" s="1070" t="s">
        <v>44</v>
      </c>
      <c r="D26" s="1070">
        <v>1222.87790262</v>
      </c>
      <c r="E26" s="1070">
        <v>5.2244000000000006E-3</v>
      </c>
      <c r="F26" s="1070" t="s">
        <v>44</v>
      </c>
      <c r="G26" s="1071" t="s">
        <v>44</v>
      </c>
      <c r="H26" s="1086">
        <v>-1.2161E-4</v>
      </c>
      <c r="I26" s="1071">
        <v>1222.8726782199999</v>
      </c>
      <c r="J26" s="1069">
        <v>50.703814780000002</v>
      </c>
      <c r="N26" s="1078"/>
    </row>
    <row r="27" spans="1:14" s="1069" customFormat="1">
      <c r="A27" s="2626">
        <v>20</v>
      </c>
      <c r="B27" s="712" t="s">
        <v>226</v>
      </c>
      <c r="C27" s="1070" t="s">
        <v>44</v>
      </c>
      <c r="D27" s="1070">
        <v>73.747236940000008</v>
      </c>
      <c r="E27" s="1070" t="s">
        <v>44</v>
      </c>
      <c r="F27" s="1070" t="s">
        <v>44</v>
      </c>
      <c r="G27" s="1071" t="s">
        <v>44</v>
      </c>
      <c r="H27" s="1086" t="s">
        <v>44</v>
      </c>
      <c r="I27" s="1071">
        <v>73.747236940000008</v>
      </c>
      <c r="J27" s="1069">
        <v>199.70763618000004</v>
      </c>
      <c r="N27" s="1078"/>
    </row>
    <row r="28" spans="1:14" s="1069" customFormat="1">
      <c r="A28" s="2626">
        <v>21</v>
      </c>
      <c r="B28" s="712" t="s">
        <v>211</v>
      </c>
      <c r="C28" s="1070" t="s">
        <v>44</v>
      </c>
      <c r="D28" s="1070">
        <v>145.46951928999999</v>
      </c>
      <c r="E28" s="1070">
        <v>0.14959163</v>
      </c>
      <c r="F28" s="1070" t="s">
        <v>44</v>
      </c>
      <c r="G28" s="1071">
        <v>-2.6033999999999996E-3</v>
      </c>
      <c r="H28" s="1086">
        <v>0.19893685999999999</v>
      </c>
      <c r="I28" s="1071">
        <v>145.31992765999999</v>
      </c>
      <c r="J28" s="1069">
        <v>2446.1659531400001</v>
      </c>
      <c r="N28" s="1078"/>
    </row>
    <row r="29" spans="1:14" s="1069" customFormat="1">
      <c r="A29" s="2626">
        <v>22</v>
      </c>
      <c r="B29" s="712" t="s">
        <v>212</v>
      </c>
      <c r="C29" s="1070">
        <v>19.81078089</v>
      </c>
      <c r="D29" s="1070">
        <v>2874.0014669799998</v>
      </c>
      <c r="E29" s="1070">
        <v>5.2889607999999999</v>
      </c>
      <c r="F29" s="1070" t="s">
        <v>44</v>
      </c>
      <c r="G29" s="1071">
        <v>-0.64837071000000002</v>
      </c>
      <c r="H29" s="1086">
        <v>-17.397751350000004</v>
      </c>
      <c r="I29" s="1071">
        <v>2888.5232870699997</v>
      </c>
      <c r="J29" s="1069">
        <v>2038.8902570499999</v>
      </c>
      <c r="N29" s="1078"/>
    </row>
    <row r="30" spans="1:14" s="1069" customFormat="1">
      <c r="A30" s="2626">
        <v>23</v>
      </c>
      <c r="B30" s="1087" t="s">
        <v>214</v>
      </c>
      <c r="C30" s="1070">
        <v>14.196330290000001</v>
      </c>
      <c r="D30" s="1070">
        <v>2115.2624972999997</v>
      </c>
      <c r="E30" s="1070">
        <v>2.6677232400000004</v>
      </c>
      <c r="F30" s="1070" t="s">
        <v>44</v>
      </c>
      <c r="G30" s="1071" t="s">
        <v>44</v>
      </c>
      <c r="H30" s="1086">
        <v>3.9556008199999999</v>
      </c>
      <c r="I30" s="1071">
        <v>2126.7911043499994</v>
      </c>
      <c r="J30" s="1069">
        <v>6288.6058702199989</v>
      </c>
      <c r="N30" s="1078"/>
    </row>
    <row r="31" spans="1:14" s="1069" customFormat="1">
      <c r="A31" s="2626">
        <v>24</v>
      </c>
      <c r="B31" s="712" t="s">
        <v>215</v>
      </c>
      <c r="C31" s="1070">
        <v>100.04358325000001</v>
      </c>
      <c r="D31" s="1070">
        <v>5955.0016513199998</v>
      </c>
      <c r="E31" s="1070">
        <v>18.283167330000001</v>
      </c>
      <c r="F31" s="1070" t="s">
        <v>44</v>
      </c>
      <c r="G31" s="1071">
        <v>-32.811900909999999</v>
      </c>
      <c r="H31" s="1086">
        <v>-101.10051225999999</v>
      </c>
      <c r="I31" s="1071">
        <v>6036.7620672399999</v>
      </c>
      <c r="J31" s="1069">
        <v>878.02374708000002</v>
      </c>
      <c r="N31" s="1078"/>
    </row>
    <row r="32" spans="1:14" s="1069" customFormat="1">
      <c r="A32" s="2626">
        <v>25</v>
      </c>
      <c r="B32" s="1087" t="s">
        <v>214</v>
      </c>
      <c r="C32" s="1070">
        <v>11.22179545</v>
      </c>
      <c r="D32" s="1070">
        <v>854.98054182999999</v>
      </c>
      <c r="E32" s="1070">
        <v>0.76073309</v>
      </c>
      <c r="F32" s="1070" t="s">
        <v>44</v>
      </c>
      <c r="G32" s="1071">
        <v>-5.4228869999999998E-2</v>
      </c>
      <c r="H32" s="1086">
        <v>1.2564280000000001E-2</v>
      </c>
      <c r="I32" s="1071">
        <v>865.44160418999991</v>
      </c>
      <c r="J32" s="1069">
        <v>4650.7857615200001</v>
      </c>
      <c r="N32" s="1078"/>
    </row>
    <row r="33" spans="1:14" s="1069" customFormat="1">
      <c r="A33" s="2626">
        <v>26</v>
      </c>
      <c r="B33" s="1085" t="s">
        <v>227</v>
      </c>
      <c r="C33" s="1070" t="s">
        <v>44</v>
      </c>
      <c r="D33" s="1070">
        <v>5185.9062690900009</v>
      </c>
      <c r="E33" s="1070">
        <v>3.3564953500000003</v>
      </c>
      <c r="F33" s="1070" t="s">
        <v>44</v>
      </c>
      <c r="G33" s="1071" t="s">
        <v>44</v>
      </c>
      <c r="H33" s="1086">
        <v>3.0487069999999998E-2</v>
      </c>
      <c r="I33" s="1071">
        <v>5182.549773740001</v>
      </c>
      <c r="J33" s="1069">
        <v>73.833412760000002</v>
      </c>
      <c r="N33" s="1078"/>
    </row>
    <row r="34" spans="1:14" s="1069" customFormat="1">
      <c r="A34" s="2626">
        <v>27</v>
      </c>
      <c r="B34" s="1087" t="s">
        <v>214</v>
      </c>
      <c r="C34" s="1070" t="s">
        <v>44</v>
      </c>
      <c r="D34" s="1070">
        <v>42.735155310000003</v>
      </c>
      <c r="E34" s="1070">
        <v>7.9357500000000001E-3</v>
      </c>
      <c r="F34" s="1070" t="s">
        <v>44</v>
      </c>
      <c r="G34" s="1071" t="s">
        <v>44</v>
      </c>
      <c r="H34" s="1086">
        <v>3.4622109999999998E-2</v>
      </c>
      <c r="I34" s="1071">
        <v>42.727219560000002</v>
      </c>
      <c r="J34" s="1069">
        <v>93.810911300000015</v>
      </c>
      <c r="N34" s="1078"/>
    </row>
    <row r="35" spans="1:14" s="1069" customFormat="1">
      <c r="A35" s="2626">
        <v>28</v>
      </c>
      <c r="B35" s="1087" t="s">
        <v>228</v>
      </c>
      <c r="C35" s="1070" t="s">
        <v>44</v>
      </c>
      <c r="D35" s="1070">
        <v>126.23153237000002</v>
      </c>
      <c r="E35" s="1070">
        <v>46.067262339999992</v>
      </c>
      <c r="F35" s="1070" t="s">
        <v>44</v>
      </c>
      <c r="G35" s="1071">
        <v>-0.12174480999999999</v>
      </c>
      <c r="H35" s="1086">
        <v>-0.12368377999999999</v>
      </c>
      <c r="I35" s="1071">
        <v>80.16427003000004</v>
      </c>
      <c r="J35" s="1069">
        <v>828.78562303000001</v>
      </c>
      <c r="N35" s="1078"/>
    </row>
    <row r="36" spans="1:14" s="1069" customFormat="1">
      <c r="A36" s="2626">
        <v>29</v>
      </c>
      <c r="B36" s="1085" t="s">
        <v>229</v>
      </c>
      <c r="C36" s="1070" t="s">
        <v>44</v>
      </c>
      <c r="D36" s="1070">
        <v>982.66039220000016</v>
      </c>
      <c r="E36" s="1070" t="s">
        <v>44</v>
      </c>
      <c r="F36" s="1070" t="s">
        <v>44</v>
      </c>
      <c r="G36" s="1071" t="s">
        <v>44</v>
      </c>
      <c r="H36" s="1086">
        <v>6.6899999999999995E-6</v>
      </c>
      <c r="I36" s="1071">
        <v>982.66039220000016</v>
      </c>
      <c r="J36" s="1069">
        <v>383.69441605000003</v>
      </c>
      <c r="N36" s="1078"/>
    </row>
    <row r="37" spans="1:14" s="1069" customFormat="1">
      <c r="A37" s="2626">
        <v>30</v>
      </c>
      <c r="B37" s="712" t="s">
        <v>230</v>
      </c>
      <c r="C37" s="1070" t="s">
        <v>44</v>
      </c>
      <c r="D37" s="1070">
        <v>297.35322323000003</v>
      </c>
      <c r="E37" s="1070">
        <v>0.29438589000000004</v>
      </c>
      <c r="F37" s="1070" t="s">
        <v>44</v>
      </c>
      <c r="G37" s="1071" t="s">
        <v>44</v>
      </c>
      <c r="H37" s="1086" t="s">
        <v>44</v>
      </c>
      <c r="I37" s="1071">
        <v>297.05883734000003</v>
      </c>
      <c r="J37" s="1069" t="s">
        <v>44</v>
      </c>
      <c r="N37" s="1078"/>
    </row>
    <row r="38" spans="1:14" s="1069" customFormat="1" ht="22.5">
      <c r="A38" s="2626">
        <v>31</v>
      </c>
      <c r="B38" s="712" t="s">
        <v>231</v>
      </c>
      <c r="C38" s="1070" t="s">
        <v>44</v>
      </c>
      <c r="D38" s="1070" t="s">
        <v>44</v>
      </c>
      <c r="E38" s="1070" t="s">
        <v>44</v>
      </c>
      <c r="F38" s="1070" t="s">
        <v>44</v>
      </c>
      <c r="G38" s="1071" t="s">
        <v>44</v>
      </c>
      <c r="H38" s="1086" t="s">
        <v>44</v>
      </c>
      <c r="I38" s="1071" t="s">
        <v>44</v>
      </c>
      <c r="J38" s="1069">
        <v>430.04832067000001</v>
      </c>
      <c r="N38" s="1078"/>
    </row>
    <row r="39" spans="1:14" s="1069" customFormat="1">
      <c r="A39" s="2626">
        <v>32</v>
      </c>
      <c r="B39" s="1085" t="s">
        <v>232</v>
      </c>
      <c r="C39" s="1070" t="s">
        <v>44</v>
      </c>
      <c r="D39" s="1070">
        <v>460.11998249000004</v>
      </c>
      <c r="E39" s="1070" t="s">
        <v>44</v>
      </c>
      <c r="F39" s="1070" t="s">
        <v>44</v>
      </c>
      <c r="G39" s="1071" t="s">
        <v>44</v>
      </c>
      <c r="H39" s="1086" t="s">
        <v>44</v>
      </c>
      <c r="I39" s="1071">
        <v>460.11998249000004</v>
      </c>
      <c r="J39" s="1069">
        <v>1696.7723756600003</v>
      </c>
      <c r="N39" s="1078"/>
    </row>
    <row r="40" spans="1:14" s="1069" customFormat="1">
      <c r="A40" s="2626">
        <v>33</v>
      </c>
      <c r="B40" s="712" t="s">
        <v>233</v>
      </c>
      <c r="C40" s="1070" t="s">
        <v>44</v>
      </c>
      <c r="D40" s="1070">
        <v>2351.0450553900005</v>
      </c>
      <c r="E40" s="1070">
        <v>1.03006E-3</v>
      </c>
      <c r="F40" s="1070" t="s">
        <v>44</v>
      </c>
      <c r="G40" s="1071" t="s">
        <v>44</v>
      </c>
      <c r="H40" s="1086">
        <v>-0.18943916</v>
      </c>
      <c r="I40" s="1071">
        <v>2351.0440253300003</v>
      </c>
      <c r="J40" s="1069">
        <v>941.01073497999994</v>
      </c>
      <c r="N40" s="1078"/>
    </row>
    <row r="41" spans="1:14" s="1069" customFormat="1">
      <c r="A41" s="2626">
        <v>34</v>
      </c>
      <c r="B41" s="712" t="s">
        <v>234</v>
      </c>
      <c r="C41" s="1070">
        <v>6.3771682300000005</v>
      </c>
      <c r="D41" s="1070">
        <v>906.9554435099999</v>
      </c>
      <c r="E41" s="1070">
        <v>0.49028145000000001</v>
      </c>
      <c r="F41" s="1070" t="s">
        <v>44</v>
      </c>
      <c r="G41" s="1071" t="s">
        <v>44</v>
      </c>
      <c r="H41" s="1086">
        <v>-4.8000000000000006E-7</v>
      </c>
      <c r="I41" s="1071">
        <v>912.84233028999995</v>
      </c>
      <c r="J41" s="1069">
        <v>93816.983370190006</v>
      </c>
      <c r="M41" s="707"/>
      <c r="N41" s="1088"/>
    </row>
    <row r="42" spans="1:14" s="1069" customFormat="1" ht="15" customHeight="1">
      <c r="A42" s="2626">
        <v>35</v>
      </c>
      <c r="B42" s="1089" t="s">
        <v>235</v>
      </c>
      <c r="C42" s="1080">
        <v>126.23153237000002</v>
      </c>
      <c r="D42" s="1080">
        <v>90469.80866664002</v>
      </c>
      <c r="E42" s="1080">
        <v>85.226228019999994</v>
      </c>
      <c r="F42" s="1080" t="s">
        <v>44</v>
      </c>
      <c r="G42" s="1090">
        <v>-33.584619830000001</v>
      </c>
      <c r="H42" s="1090">
        <v>-116.98306075000001</v>
      </c>
      <c r="I42" s="1090">
        <v>90510.813970990028</v>
      </c>
      <c r="J42" s="1069">
        <v>488931.18468355993</v>
      </c>
      <c r="K42" s="1091">
        <f>I41/I42</f>
        <v>1.0085450458799085E-2</v>
      </c>
      <c r="N42" s="1078"/>
    </row>
    <row r="43" spans="1:14" s="1069" customFormat="1">
      <c r="A43" s="2626">
        <v>36</v>
      </c>
      <c r="B43" s="2257" t="s">
        <v>51</v>
      </c>
      <c r="C43" s="2258">
        <v>5518.6183502599997</v>
      </c>
      <c r="D43" s="2258">
        <v>512740.85499713995</v>
      </c>
      <c r="E43" s="2258">
        <v>2704.3457606999996</v>
      </c>
      <c r="F43" s="2258" t="s">
        <v>44</v>
      </c>
      <c r="G43" s="2259">
        <v>-147.95081118000007</v>
      </c>
      <c r="H43" s="2259">
        <v>-826.1925103399999</v>
      </c>
      <c r="I43" s="2259">
        <v>515555.12758669996</v>
      </c>
      <c r="J43" s="1069">
        <v>340586.26274953003</v>
      </c>
    </row>
    <row r="44" spans="1:14" s="1069" customFormat="1">
      <c r="A44" s="2626">
        <v>37</v>
      </c>
      <c r="B44" s="1092" t="s">
        <v>311</v>
      </c>
      <c r="C44" s="1093">
        <v>4803.1408070500001</v>
      </c>
      <c r="D44" s="1070">
        <v>351507.17195231002</v>
      </c>
      <c r="E44" s="1093">
        <v>2469.4221256000001</v>
      </c>
      <c r="F44" s="1093" t="s">
        <v>44</v>
      </c>
      <c r="G44" s="1094">
        <v>-147.95081118000002</v>
      </c>
      <c r="H44" s="1094">
        <v>-715.08699610999997</v>
      </c>
      <c r="I44" s="1094">
        <v>353840.89063376002</v>
      </c>
      <c r="J44" s="1069">
        <v>51640.710365179999</v>
      </c>
    </row>
    <row r="45" spans="1:14" s="1069" customFormat="1">
      <c r="A45" s="2626">
        <v>38</v>
      </c>
      <c r="B45" s="1092" t="s">
        <v>312</v>
      </c>
      <c r="C45" s="1071" t="s">
        <v>44</v>
      </c>
      <c r="D45" s="1071">
        <v>48866.093988110006</v>
      </c>
      <c r="E45" s="1071" t="s">
        <v>44</v>
      </c>
      <c r="F45" s="1071" t="s">
        <v>44</v>
      </c>
      <c r="G45" s="1095" t="s">
        <v>44</v>
      </c>
      <c r="H45" s="1095">
        <v>-1.7138266499999999</v>
      </c>
      <c r="I45" s="1094">
        <v>48866.093988110006</v>
      </c>
      <c r="J45" s="1069">
        <v>96704.211568849991</v>
      </c>
    </row>
    <row r="46" spans="1:14">
      <c r="A46" s="2625">
        <v>39</v>
      </c>
      <c r="B46" s="1096" t="s">
        <v>313</v>
      </c>
      <c r="C46" s="1071">
        <v>715.47754321000002</v>
      </c>
      <c r="D46" s="1071">
        <v>112367.58905671998</v>
      </c>
      <c r="E46" s="1071">
        <v>234.92363510000001</v>
      </c>
      <c r="F46" s="1071" t="s">
        <v>44</v>
      </c>
      <c r="G46" s="1095" t="s">
        <v>44</v>
      </c>
      <c r="H46" s="1095">
        <v>-109.39168758</v>
      </c>
      <c r="I46" s="1094">
        <v>112848.14296482998</v>
      </c>
    </row>
    <row r="47" spans="1:14" ht="30" customHeight="1">
      <c r="B47" s="2693"/>
    </row>
    <row r="48" spans="1:14">
      <c r="B48" s="1097" t="s">
        <v>314</v>
      </c>
      <c r="C48" s="1098" t="s">
        <v>204</v>
      </c>
      <c r="D48" s="1098" t="s">
        <v>205</v>
      </c>
      <c r="E48" s="1098" t="s">
        <v>239</v>
      </c>
      <c r="F48" s="1098" t="s">
        <v>240</v>
      </c>
      <c r="G48" s="1098" t="s">
        <v>241</v>
      </c>
      <c r="H48" s="1098" t="s">
        <v>242</v>
      </c>
      <c r="I48" s="1098" t="s">
        <v>243</v>
      </c>
    </row>
    <row r="49" spans="1:10" ht="14.25" customHeight="1">
      <c r="B49" s="1099"/>
      <c r="C49" s="2831" t="s">
        <v>303</v>
      </c>
      <c r="D49" s="2831"/>
      <c r="E49" s="2819" t="s">
        <v>304</v>
      </c>
      <c r="F49" s="2832" t="s">
        <v>305</v>
      </c>
      <c r="G49" s="2819" t="s">
        <v>306</v>
      </c>
      <c r="H49" s="2819" t="s">
        <v>307</v>
      </c>
      <c r="I49" s="2819" t="s">
        <v>308</v>
      </c>
    </row>
    <row r="50" spans="1:10" ht="36">
      <c r="B50" s="1100"/>
      <c r="C50" s="2691" t="s">
        <v>309</v>
      </c>
      <c r="D50" s="2691" t="s">
        <v>310</v>
      </c>
      <c r="E50" s="2820"/>
      <c r="F50" s="2833"/>
      <c r="G50" s="2820"/>
      <c r="H50" s="2820"/>
      <c r="I50" s="2820"/>
    </row>
    <row r="51" spans="1:10">
      <c r="A51" s="2625">
        <v>1</v>
      </c>
      <c r="B51" s="1101" t="s">
        <v>209</v>
      </c>
      <c r="C51" s="1064" t="s">
        <v>44</v>
      </c>
      <c r="D51" s="1102" t="s">
        <v>44</v>
      </c>
      <c r="E51" s="1103" t="s">
        <v>44</v>
      </c>
      <c r="F51" s="1103"/>
      <c r="G51" s="1103"/>
      <c r="H51" s="1103"/>
      <c r="I51" s="1102"/>
    </row>
    <row r="52" spans="1:10">
      <c r="A52" s="2625">
        <v>2</v>
      </c>
      <c r="B52" s="709" t="s">
        <v>210</v>
      </c>
      <c r="C52" s="1104" t="s">
        <v>44</v>
      </c>
      <c r="D52" s="1105"/>
      <c r="E52" s="1105"/>
      <c r="F52" s="1105"/>
      <c r="G52" s="1105"/>
      <c r="H52" s="1105"/>
      <c r="I52" s="1105"/>
    </row>
    <row r="53" spans="1:10">
      <c r="A53" s="2625">
        <v>3</v>
      </c>
      <c r="B53" s="709" t="s">
        <v>211</v>
      </c>
      <c r="C53" s="1105" t="s">
        <v>44</v>
      </c>
      <c r="D53" s="1105">
        <v>32695.967706299998</v>
      </c>
      <c r="E53" s="1105">
        <v>2.6841466</v>
      </c>
      <c r="F53" s="1105" t="s">
        <v>44</v>
      </c>
      <c r="G53" s="1105">
        <v>3.407190809999999</v>
      </c>
      <c r="H53" s="1105">
        <v>-42.134242060000005</v>
      </c>
      <c r="I53" s="1105">
        <v>32693.283559699998</v>
      </c>
      <c r="J53" s="1064">
        <v>37919.248473839994</v>
      </c>
    </row>
    <row r="54" spans="1:10">
      <c r="A54" s="2625">
        <v>4</v>
      </c>
      <c r="B54" s="709" t="s">
        <v>212</v>
      </c>
      <c r="C54" s="1105">
        <v>3953.8021776000001</v>
      </c>
      <c r="D54" s="1105">
        <v>165969.78173485</v>
      </c>
      <c r="E54" s="1105">
        <v>1693.7537464799998</v>
      </c>
      <c r="F54" s="1105" t="s">
        <v>44</v>
      </c>
      <c r="G54" s="1105">
        <v>-9.6931518599999542</v>
      </c>
      <c r="H54" s="1105">
        <v>-302.43751877</v>
      </c>
      <c r="I54" s="1105">
        <v>168229.83016596999</v>
      </c>
      <c r="J54" s="1064">
        <v>162554.25946191006</v>
      </c>
    </row>
    <row r="55" spans="1:10">
      <c r="A55" s="2625">
        <v>5</v>
      </c>
      <c r="B55" s="1106" t="s">
        <v>257</v>
      </c>
      <c r="C55" s="1105">
        <v>12.73951295</v>
      </c>
      <c r="D55" s="1105">
        <v>209.25638147999999</v>
      </c>
      <c r="E55" s="1105">
        <v>0.54056903999999995</v>
      </c>
      <c r="F55" s="1105" t="s">
        <v>44</v>
      </c>
      <c r="G55" s="1105" t="s">
        <v>44</v>
      </c>
      <c r="H55" s="1105">
        <v>1.5257193600000001</v>
      </c>
      <c r="I55" s="1105">
        <v>221.45532538999998</v>
      </c>
      <c r="J55" s="1064">
        <v>355.70883471999997</v>
      </c>
    </row>
    <row r="56" spans="1:10">
      <c r="A56" s="2625">
        <v>6</v>
      </c>
      <c r="B56" s="1106" t="s">
        <v>258</v>
      </c>
      <c r="C56" s="1105">
        <v>1505.82128876</v>
      </c>
      <c r="D56" s="1105">
        <v>53635.050235859999</v>
      </c>
      <c r="E56" s="1105">
        <v>609.28593031999992</v>
      </c>
      <c r="F56" s="1105" t="s">
        <v>44</v>
      </c>
      <c r="G56" s="1105">
        <v>-14.83437056</v>
      </c>
      <c r="H56" s="1105">
        <v>-33.724460559999997</v>
      </c>
      <c r="I56" s="1105">
        <v>54531.585594299999</v>
      </c>
      <c r="J56" s="1064">
        <v>53185.238880460005</v>
      </c>
    </row>
    <row r="57" spans="1:10">
      <c r="A57" s="2625">
        <v>7</v>
      </c>
      <c r="B57" s="709" t="s">
        <v>215</v>
      </c>
      <c r="C57" s="1105">
        <v>2077.0712908599999</v>
      </c>
      <c r="D57" s="1105">
        <v>189203.10721361</v>
      </c>
      <c r="E57" s="1105">
        <v>546.76917767999998</v>
      </c>
      <c r="F57" s="1105" t="s">
        <v>44</v>
      </c>
      <c r="G57" s="1105">
        <v>-59.821369749999995</v>
      </c>
      <c r="H57" s="1105">
        <v>-59.470739399999999</v>
      </c>
      <c r="I57" s="1105">
        <v>190733.40932679002</v>
      </c>
      <c r="J57" s="1064">
        <v>187163.72075825001</v>
      </c>
    </row>
    <row r="58" spans="1:10" ht="24">
      <c r="A58" s="2625">
        <v>8</v>
      </c>
      <c r="B58" s="1106" t="s">
        <v>259</v>
      </c>
      <c r="C58" s="1105">
        <v>1166.9810751800001</v>
      </c>
      <c r="D58" s="1105">
        <v>149150.23511535002</v>
      </c>
      <c r="E58" s="1105">
        <v>51.888873930000003</v>
      </c>
      <c r="F58" s="1105" t="s">
        <v>44</v>
      </c>
      <c r="G58" s="1105">
        <v>-26.576581430000001</v>
      </c>
      <c r="H58" s="1105">
        <v>-26.528705500000001</v>
      </c>
      <c r="I58" s="1105">
        <v>150265.32731660001</v>
      </c>
      <c r="J58" s="1064">
        <v>149108.68069750999</v>
      </c>
    </row>
    <row r="59" spans="1:10">
      <c r="A59" s="2625">
        <v>9</v>
      </c>
      <c r="B59" s="1107" t="s">
        <v>258</v>
      </c>
      <c r="C59" s="1105">
        <v>23.359696619999998</v>
      </c>
      <c r="D59" s="1105">
        <v>1176.2128404</v>
      </c>
      <c r="E59" s="1105">
        <v>1.59403384</v>
      </c>
      <c r="F59" s="1105" t="s">
        <v>44</v>
      </c>
      <c r="G59" s="1105">
        <v>-17.46039236</v>
      </c>
      <c r="H59" s="1105">
        <v>6.5752749800000005</v>
      </c>
      <c r="I59" s="1105">
        <v>1197.97850318</v>
      </c>
      <c r="J59" s="1064">
        <v>1222.92133962</v>
      </c>
    </row>
    <row r="60" spans="1:10">
      <c r="A60" s="2625">
        <v>10</v>
      </c>
      <c r="B60" s="1107" t="s">
        <v>260</v>
      </c>
      <c r="C60" s="1105">
        <v>1143.62137856</v>
      </c>
      <c r="D60" s="1105">
        <v>147974.02227495</v>
      </c>
      <c r="E60" s="1105">
        <v>50.294840090000001</v>
      </c>
      <c r="F60" s="1105" t="s">
        <v>44</v>
      </c>
      <c r="G60" s="1105">
        <v>-24.996110790000003</v>
      </c>
      <c r="H60" s="1105">
        <v>-36.30109796</v>
      </c>
      <c r="I60" s="1105">
        <v>149067.34881341999</v>
      </c>
      <c r="J60" s="1064">
        <v>147885.75935789</v>
      </c>
    </row>
    <row r="61" spans="1:10">
      <c r="A61" s="2625">
        <v>11</v>
      </c>
      <c r="B61" s="1106" t="s">
        <v>261</v>
      </c>
      <c r="C61" s="1105">
        <v>910.09021568000003</v>
      </c>
      <c r="D61" s="1105">
        <v>40052.872098259992</v>
      </c>
      <c r="E61" s="1105">
        <v>494.88030375</v>
      </c>
      <c r="F61" s="1105" t="s">
        <v>44</v>
      </c>
      <c r="G61" s="1105" t="s">
        <v>44</v>
      </c>
      <c r="H61" s="1105" t="s">
        <v>44</v>
      </c>
      <c r="I61" s="1105">
        <v>40468.082010189995</v>
      </c>
      <c r="J61" s="1064">
        <v>38055.040060739993</v>
      </c>
    </row>
    <row r="62" spans="1:10">
      <c r="A62" s="2625">
        <v>12</v>
      </c>
      <c r="B62" s="1107" t="s">
        <v>258</v>
      </c>
      <c r="C62" s="1105">
        <v>134.56719404</v>
      </c>
      <c r="D62" s="1105">
        <v>1824.1668498700001</v>
      </c>
      <c r="E62" s="1105">
        <v>36.047628360000004</v>
      </c>
      <c r="F62" s="1105" t="s">
        <v>44</v>
      </c>
      <c r="G62" s="1105" t="s">
        <v>44</v>
      </c>
      <c r="H62" s="1105">
        <v>1.212685E-2</v>
      </c>
      <c r="I62" s="1105">
        <v>1922.68641555</v>
      </c>
      <c r="J62" s="1064">
        <v>1994.0066403800001</v>
      </c>
    </row>
    <row r="63" spans="1:10">
      <c r="A63" s="2625">
        <v>13</v>
      </c>
      <c r="B63" s="1107" t="s">
        <v>260</v>
      </c>
      <c r="C63" s="1105">
        <v>775.52302164000002</v>
      </c>
      <c r="D63" s="1105">
        <v>38228.705248389997</v>
      </c>
      <c r="E63" s="1105">
        <v>458.83267538999996</v>
      </c>
      <c r="F63" s="1105" t="s">
        <v>44</v>
      </c>
      <c r="G63" s="1105" t="s">
        <v>44</v>
      </c>
      <c r="H63" s="1105">
        <v>1.787422E-2</v>
      </c>
      <c r="I63" s="1105">
        <v>38545.395594640002</v>
      </c>
      <c r="J63" s="1064">
        <v>36061.03342036</v>
      </c>
    </row>
    <row r="64" spans="1:10">
      <c r="A64" s="2625">
        <v>14</v>
      </c>
      <c r="B64" s="709" t="s">
        <v>219</v>
      </c>
      <c r="C64" s="1105" t="s">
        <v>44</v>
      </c>
      <c r="D64" s="1108" t="s">
        <v>44</v>
      </c>
      <c r="E64" s="1105" t="s">
        <v>44</v>
      </c>
      <c r="F64" s="1105" t="s">
        <v>44</v>
      </c>
      <c r="G64" s="1105" t="s">
        <v>44</v>
      </c>
      <c r="H64" s="1105" t="s">
        <v>44</v>
      </c>
      <c r="I64" s="1105" t="s">
        <v>44</v>
      </c>
      <c r="J64" s="1064">
        <v>0</v>
      </c>
    </row>
    <row r="65" spans="1:10">
      <c r="A65" s="2625">
        <v>15</v>
      </c>
      <c r="B65" s="709" t="s">
        <v>220</v>
      </c>
      <c r="C65" s="1108">
        <v>3.5088751499999997</v>
      </c>
      <c r="D65" s="1108">
        <v>3454.1693857599998</v>
      </c>
      <c r="E65" s="1105" t="s">
        <v>44</v>
      </c>
      <c r="F65" s="1105" t="s">
        <v>44</v>
      </c>
      <c r="G65" s="1105" t="s">
        <v>44</v>
      </c>
      <c r="H65" s="1105" t="s">
        <v>44</v>
      </c>
      <c r="I65" s="1105">
        <v>3457.6782609100001</v>
      </c>
      <c r="J65" s="1064">
        <v>2673.77285803</v>
      </c>
    </row>
    <row r="66" spans="1:10">
      <c r="B66" s="1109" t="s">
        <v>221</v>
      </c>
      <c r="C66" s="1110">
        <v>6034.3823436100001</v>
      </c>
      <c r="D66" s="1110">
        <v>391323.02604051994</v>
      </c>
      <c r="E66" s="1110">
        <v>2243.2070707599996</v>
      </c>
      <c r="F66" s="1110" t="s">
        <v>44</v>
      </c>
      <c r="G66" s="1110">
        <v>-66.1073308</v>
      </c>
      <c r="H66" s="1110">
        <v>-406.07138149000002</v>
      </c>
      <c r="I66" s="1110">
        <v>395114.20131336991</v>
      </c>
      <c r="J66" s="1064">
        <v>390311.00155203009</v>
      </c>
    </row>
    <row r="67" spans="1:10">
      <c r="B67" s="1111"/>
      <c r="C67" s="1112"/>
      <c r="D67" s="1112"/>
      <c r="E67" s="1112"/>
      <c r="F67" s="1112"/>
      <c r="G67" s="1112"/>
      <c r="H67" s="1112"/>
      <c r="I67" s="1112"/>
    </row>
    <row r="68" spans="1:10">
      <c r="A68" s="2625">
        <v>16</v>
      </c>
      <c r="B68" s="1113" t="s">
        <v>222</v>
      </c>
      <c r="C68" s="1064" t="s">
        <v>44</v>
      </c>
      <c r="D68" s="1105"/>
      <c r="E68" s="1105"/>
      <c r="F68" s="1105"/>
      <c r="G68" s="1105"/>
      <c r="H68" s="1105"/>
      <c r="I68" s="1105"/>
      <c r="J68" s="1064">
        <v>75631.101224395898</v>
      </c>
    </row>
    <row r="69" spans="1:10">
      <c r="A69" s="2625">
        <v>17</v>
      </c>
      <c r="B69" s="896" t="s">
        <v>210</v>
      </c>
      <c r="C69" s="1064" t="s">
        <v>44</v>
      </c>
      <c r="D69" s="1105">
        <v>66115.36140062999</v>
      </c>
      <c r="E69" s="1105">
        <v>2.7906662299999998</v>
      </c>
      <c r="F69" s="1105" t="s">
        <v>44</v>
      </c>
      <c r="G69" s="1105" t="s">
        <v>44</v>
      </c>
      <c r="H69" s="1105">
        <v>-1.0782906299999999</v>
      </c>
      <c r="I69" s="1105">
        <v>66112.570734399997</v>
      </c>
      <c r="J69" s="1064">
        <v>8491.6166437773009</v>
      </c>
    </row>
    <row r="70" spans="1:10" ht="26.25" customHeight="1">
      <c r="A70" s="2625">
        <v>18</v>
      </c>
      <c r="B70" s="709" t="s">
        <v>223</v>
      </c>
      <c r="C70" s="1105" t="s">
        <v>44</v>
      </c>
      <c r="D70" s="1105">
        <v>8968.2805503599993</v>
      </c>
      <c r="E70" s="1105" t="s">
        <v>44</v>
      </c>
      <c r="F70" s="1105" t="s">
        <v>44</v>
      </c>
      <c r="G70" s="1105" t="s">
        <v>44</v>
      </c>
      <c r="H70" s="1105">
        <v>-1.5936959400000001</v>
      </c>
      <c r="I70" s="1105">
        <v>8968.018683459999</v>
      </c>
      <c r="J70" s="1064">
        <v>105.06870531329999</v>
      </c>
    </row>
    <row r="71" spans="1:10">
      <c r="A71" s="2625">
        <v>19</v>
      </c>
      <c r="B71" s="709" t="s">
        <v>224</v>
      </c>
      <c r="C71" s="1105" t="s">
        <v>44</v>
      </c>
      <c r="D71" s="1105">
        <v>100.16538211999999</v>
      </c>
      <c r="E71" s="1105" t="s">
        <v>44</v>
      </c>
      <c r="F71" s="1105" t="s">
        <v>44</v>
      </c>
      <c r="G71" s="1105" t="s">
        <v>44</v>
      </c>
      <c r="H71" s="1105" t="s">
        <v>44</v>
      </c>
      <c r="I71" s="1105">
        <v>100.16282989999999</v>
      </c>
      <c r="J71" s="1064">
        <v>1452.5012488200002</v>
      </c>
    </row>
    <row r="72" spans="1:10">
      <c r="A72" s="2625">
        <v>20</v>
      </c>
      <c r="B72" s="709" t="s">
        <v>225</v>
      </c>
      <c r="C72" s="1105" t="s">
        <v>44</v>
      </c>
      <c r="D72" s="1105">
        <v>781.12710290999996</v>
      </c>
      <c r="E72" s="1105" t="s">
        <v>44</v>
      </c>
      <c r="F72" s="1105" t="s">
        <v>44</v>
      </c>
      <c r="G72" s="1105" t="s">
        <v>44</v>
      </c>
      <c r="H72" s="1105" t="s">
        <v>44</v>
      </c>
      <c r="I72" s="1105">
        <v>781.12102321999998</v>
      </c>
      <c r="J72" s="1064">
        <v>233.20900288000001</v>
      </c>
    </row>
    <row r="73" spans="1:10">
      <c r="A73" s="2625">
        <v>21</v>
      </c>
      <c r="B73" s="709" t="s">
        <v>226</v>
      </c>
      <c r="C73" s="1105" t="s">
        <v>44</v>
      </c>
      <c r="D73" s="1105">
        <v>50.703814780000002</v>
      </c>
      <c r="E73" s="1105" t="s">
        <v>44</v>
      </c>
      <c r="F73" s="1105" t="s">
        <v>44</v>
      </c>
      <c r="G73" s="1105" t="s">
        <v>44</v>
      </c>
      <c r="H73" s="1105" t="s">
        <v>44</v>
      </c>
      <c r="I73" s="1105">
        <v>50.703814780000002</v>
      </c>
      <c r="J73" s="1064">
        <v>425.97323803940003</v>
      </c>
    </row>
    <row r="74" spans="1:10">
      <c r="A74" s="2625">
        <v>22</v>
      </c>
      <c r="B74" s="709" t="s">
        <v>211</v>
      </c>
      <c r="C74" s="1105" t="s">
        <v>44</v>
      </c>
      <c r="D74" s="1105">
        <v>199.72301726000003</v>
      </c>
      <c r="E74" s="1105" t="s">
        <v>44</v>
      </c>
      <c r="F74" s="1105" t="s">
        <v>44</v>
      </c>
      <c r="G74" s="1105">
        <v>-5.4548921799999999</v>
      </c>
      <c r="H74" s="1105">
        <v>4.3333456100000003</v>
      </c>
      <c r="I74" s="1105">
        <v>199.70763618000004</v>
      </c>
      <c r="J74" s="1064">
        <v>5251.5634122948995</v>
      </c>
    </row>
    <row r="75" spans="1:10">
      <c r="A75" s="2625">
        <v>23</v>
      </c>
      <c r="B75" s="709" t="s">
        <v>212</v>
      </c>
      <c r="C75" s="1105">
        <v>10.584140189999999</v>
      </c>
      <c r="D75" s="1105">
        <v>2437.1035236600001</v>
      </c>
      <c r="E75" s="1105">
        <v>1.52171071</v>
      </c>
      <c r="F75" s="1105" t="s">
        <v>44</v>
      </c>
      <c r="G75" s="1105" t="s">
        <v>44</v>
      </c>
      <c r="H75" s="1105">
        <v>-9.9317695700000019</v>
      </c>
      <c r="I75" s="1105">
        <v>2446.1659531400001</v>
      </c>
      <c r="J75" s="1064">
        <v>2601.6497044426001</v>
      </c>
    </row>
    <row r="76" spans="1:10">
      <c r="A76" s="2625">
        <v>24</v>
      </c>
      <c r="B76" s="898" t="s">
        <v>214</v>
      </c>
      <c r="C76" s="1105">
        <v>5.6819830400000004</v>
      </c>
      <c r="D76" s="1105">
        <v>2034.70246105</v>
      </c>
      <c r="E76" s="1105">
        <v>1.4941870400000001</v>
      </c>
      <c r="F76" s="1105" t="s">
        <v>44</v>
      </c>
      <c r="G76" s="1105" t="s">
        <v>44</v>
      </c>
      <c r="H76" s="1105">
        <v>-5.7506610499999997</v>
      </c>
      <c r="I76" s="1105">
        <v>2038.8902570499999</v>
      </c>
      <c r="J76" s="1064">
        <v>6194.4528114675995</v>
      </c>
    </row>
    <row r="77" spans="1:10">
      <c r="A77" s="2625">
        <v>25</v>
      </c>
      <c r="B77" s="709" t="s">
        <v>215</v>
      </c>
      <c r="C77" s="1105">
        <v>144.39717813000001</v>
      </c>
      <c r="D77" s="1105">
        <v>6162.3344797399996</v>
      </c>
      <c r="E77" s="1105">
        <v>18.125787650000003</v>
      </c>
      <c r="F77" s="1105" t="s">
        <v>44</v>
      </c>
      <c r="G77" s="1105">
        <v>-9.9202531599999979</v>
      </c>
      <c r="H77" s="1105">
        <v>-39.689314840000009</v>
      </c>
      <c r="I77" s="1105">
        <v>6288.6058702199989</v>
      </c>
      <c r="J77" s="1064">
        <v>1597.4598242444999</v>
      </c>
    </row>
    <row r="78" spans="1:10">
      <c r="A78" s="2625">
        <v>26</v>
      </c>
      <c r="B78" s="898" t="s">
        <v>214</v>
      </c>
      <c r="C78" s="1105">
        <v>10.47881651</v>
      </c>
      <c r="D78" s="1105">
        <v>868.63254175999998</v>
      </c>
      <c r="E78" s="1105">
        <v>1.0876111900000001</v>
      </c>
      <c r="F78" s="1105" t="s">
        <v>44</v>
      </c>
      <c r="G78" s="1105" t="s">
        <v>44</v>
      </c>
      <c r="H78" s="1105">
        <v>3.1595494199999998</v>
      </c>
      <c r="I78" s="1105">
        <v>878.02374708000002</v>
      </c>
      <c r="J78" s="1064">
        <v>2795.7374500442002</v>
      </c>
    </row>
    <row r="79" spans="1:10">
      <c r="A79" s="2625">
        <v>27</v>
      </c>
      <c r="B79" s="896" t="s">
        <v>227</v>
      </c>
      <c r="C79" s="1105" t="s">
        <v>44</v>
      </c>
      <c r="D79" s="1105">
        <v>4654.0398623299998</v>
      </c>
      <c r="E79" s="1105">
        <v>3.2541008099999997</v>
      </c>
      <c r="F79" s="1105" t="s">
        <v>44</v>
      </c>
      <c r="G79" s="1105" t="s">
        <v>44</v>
      </c>
      <c r="H79" s="1105" t="s">
        <v>44</v>
      </c>
      <c r="I79" s="1105">
        <v>4650.7857615200001</v>
      </c>
      <c r="J79" s="1064">
        <v>71.612779254300008</v>
      </c>
    </row>
    <row r="80" spans="1:10">
      <c r="A80" s="2625">
        <v>28</v>
      </c>
      <c r="B80" s="898" t="s">
        <v>214</v>
      </c>
      <c r="C80" s="1105" t="s">
        <v>44</v>
      </c>
      <c r="D80" s="1105">
        <v>73.839718349999998</v>
      </c>
      <c r="E80" s="1105" t="s">
        <v>44</v>
      </c>
      <c r="F80" s="1105" t="s">
        <v>44</v>
      </c>
      <c r="G80" s="1105" t="s">
        <v>44</v>
      </c>
      <c r="H80" s="1105" t="s">
        <v>44</v>
      </c>
      <c r="I80" s="1105">
        <v>73.833412760000002</v>
      </c>
      <c r="J80" s="1064">
        <v>286.53602488019999</v>
      </c>
    </row>
    <row r="81" spans="1:194">
      <c r="A81" s="2625">
        <v>29</v>
      </c>
      <c r="B81" s="709" t="s">
        <v>228</v>
      </c>
      <c r="C81" s="1105" t="s">
        <v>44</v>
      </c>
      <c r="D81" s="1105">
        <v>154.98131832000001</v>
      </c>
      <c r="E81" s="1105">
        <v>61.170407019999999</v>
      </c>
      <c r="F81" s="1105" t="s">
        <v>44</v>
      </c>
      <c r="G81" s="1105" t="s">
        <v>44</v>
      </c>
      <c r="H81" s="1105" t="s">
        <v>44</v>
      </c>
      <c r="I81" s="1105">
        <v>93.810911300000015</v>
      </c>
      <c r="J81" s="1064">
        <v>543.40462821819995</v>
      </c>
    </row>
    <row r="82" spans="1:194">
      <c r="A82" s="2625">
        <v>30</v>
      </c>
      <c r="B82" s="896" t="s">
        <v>229</v>
      </c>
      <c r="C82" s="1105" t="s">
        <v>44</v>
      </c>
      <c r="D82" s="1105">
        <v>828.78562303000001</v>
      </c>
      <c r="E82" s="1105" t="s">
        <v>44</v>
      </c>
      <c r="F82" s="1105" t="s">
        <v>44</v>
      </c>
      <c r="G82" s="1105" t="s">
        <v>44</v>
      </c>
      <c r="H82" s="1105" t="s">
        <v>44</v>
      </c>
      <c r="I82" s="1105">
        <v>828.78562303000001</v>
      </c>
      <c r="J82" s="1064">
        <v>0</v>
      </c>
    </row>
    <row r="83" spans="1:194">
      <c r="A83" s="2625">
        <v>31</v>
      </c>
      <c r="B83" s="709" t="s">
        <v>230</v>
      </c>
      <c r="C83" s="1105" t="s">
        <v>44</v>
      </c>
      <c r="D83" s="1105">
        <v>384.25632149</v>
      </c>
      <c r="E83" s="1105">
        <v>0.56190543999999998</v>
      </c>
      <c r="F83" s="1105" t="s">
        <v>44</v>
      </c>
      <c r="G83" s="1105" t="s">
        <v>44</v>
      </c>
      <c r="H83" s="1105" t="s">
        <v>44</v>
      </c>
      <c r="I83" s="1105">
        <v>383.69441605000003</v>
      </c>
      <c r="J83" s="1064">
        <v>0</v>
      </c>
    </row>
    <row r="84" spans="1:194" ht="24">
      <c r="A84" s="2625">
        <v>32</v>
      </c>
      <c r="B84" s="709" t="s">
        <v>231</v>
      </c>
      <c r="C84" s="1105" t="s">
        <v>44</v>
      </c>
      <c r="D84" s="1105" t="s">
        <v>44</v>
      </c>
      <c r="E84" s="1105" t="s">
        <v>44</v>
      </c>
      <c r="F84" s="1105" t="s">
        <v>44</v>
      </c>
      <c r="G84" s="1105" t="s">
        <v>44</v>
      </c>
      <c r="H84" s="1105" t="s">
        <v>44</v>
      </c>
      <c r="I84" s="1105" t="s">
        <v>44</v>
      </c>
      <c r="J84" s="1064">
        <v>0</v>
      </c>
    </row>
    <row r="85" spans="1:194">
      <c r="A85" s="2625">
        <v>33</v>
      </c>
      <c r="B85" s="896" t="s">
        <v>232</v>
      </c>
      <c r="C85" s="1105" t="s">
        <v>44</v>
      </c>
      <c r="D85" s="1105">
        <v>430.04832067000001</v>
      </c>
      <c r="E85" s="1105" t="s">
        <v>44</v>
      </c>
      <c r="F85" s="1105" t="s">
        <v>44</v>
      </c>
      <c r="G85" s="1105" t="s">
        <v>44</v>
      </c>
      <c r="H85" s="1105" t="s">
        <v>44</v>
      </c>
      <c r="I85" s="1105">
        <v>430.04832067000001</v>
      </c>
      <c r="J85" s="1064">
        <v>1124.2254149177002</v>
      </c>
    </row>
    <row r="86" spans="1:194">
      <c r="A86" s="2625">
        <v>34</v>
      </c>
      <c r="B86" s="709" t="s">
        <v>233</v>
      </c>
      <c r="C86" s="1105" t="s">
        <v>44</v>
      </c>
      <c r="D86" s="1105">
        <v>1696.7741855600002</v>
      </c>
      <c r="E86" s="1105" t="s">
        <v>44</v>
      </c>
      <c r="F86" s="1105" t="s">
        <v>44</v>
      </c>
      <c r="G86" s="1105" t="s">
        <v>44</v>
      </c>
      <c r="H86" s="1105" t="s">
        <v>44</v>
      </c>
      <c r="I86" s="1105">
        <v>1696.7723756600003</v>
      </c>
      <c r="J86" s="1064">
        <v>1031.0552014784</v>
      </c>
    </row>
    <row r="87" spans="1:194">
      <c r="A87" s="2625">
        <v>35</v>
      </c>
      <c r="B87" s="709" t="s">
        <v>234</v>
      </c>
      <c r="C87" s="1105" t="s">
        <v>44</v>
      </c>
      <c r="D87" s="1105">
        <v>941.56666777999999</v>
      </c>
      <c r="E87" s="1105">
        <v>0.5559328</v>
      </c>
      <c r="F87" s="1105" t="s">
        <v>44</v>
      </c>
      <c r="G87" s="1105" t="s">
        <v>44</v>
      </c>
      <c r="H87" s="1105" t="s">
        <v>44</v>
      </c>
      <c r="I87" s="1105">
        <v>941.01073497999994</v>
      </c>
      <c r="J87" s="1064">
        <v>103530.35357072709</v>
      </c>
    </row>
    <row r="88" spans="1:194">
      <c r="A88" s="2625">
        <v>36</v>
      </c>
      <c r="B88" s="1114" t="s">
        <v>235</v>
      </c>
      <c r="C88" s="1115">
        <v>154.98131832000001</v>
      </c>
      <c r="D88" s="1115">
        <v>93750.270252319999</v>
      </c>
      <c r="E88" s="1115">
        <v>88.268200449999995</v>
      </c>
      <c r="F88" s="1115" t="s">
        <v>44</v>
      </c>
      <c r="G88" s="1116">
        <v>-15.526347439999999</v>
      </c>
      <c r="H88" s="1116">
        <v>-48.29433916</v>
      </c>
      <c r="I88" s="1115">
        <v>93816.983370190006</v>
      </c>
      <c r="J88" s="1064">
        <v>493841.3551227572</v>
      </c>
    </row>
    <row r="89" spans="1:194" s="1117" customFormat="1">
      <c r="A89" s="2627">
        <v>37</v>
      </c>
      <c r="B89" s="2255" t="s">
        <v>51</v>
      </c>
      <c r="C89" s="2256">
        <v>6189.3636619300005</v>
      </c>
      <c r="D89" s="2256">
        <v>485073.29629283992</v>
      </c>
      <c r="E89" s="2256">
        <v>2331.4752712099998</v>
      </c>
      <c r="F89" s="2256" t="s">
        <v>44</v>
      </c>
      <c r="G89" s="2256">
        <v>-81.633678239999966</v>
      </c>
      <c r="H89" s="2256">
        <v>-454.36572065000001</v>
      </c>
      <c r="I89" s="2256">
        <v>488931.18468355993</v>
      </c>
      <c r="J89" s="1064">
        <v>343787.56599770702</v>
      </c>
      <c r="K89" s="1064"/>
      <c r="L89" s="1064"/>
      <c r="M89" s="1064"/>
      <c r="N89" s="1064"/>
      <c r="O89" s="1064"/>
      <c r="P89" s="1064"/>
      <c r="Q89" s="1064"/>
      <c r="R89" s="1064"/>
      <c r="S89" s="1064"/>
      <c r="T89" s="1064"/>
      <c r="U89" s="1064"/>
      <c r="V89" s="1064"/>
      <c r="W89" s="1064"/>
      <c r="X89" s="1064"/>
      <c r="Y89" s="1064"/>
      <c r="Z89" s="1064"/>
      <c r="AA89" s="1064"/>
      <c r="AB89" s="1064"/>
      <c r="AC89" s="1064"/>
      <c r="AD89" s="1064"/>
      <c r="AE89" s="1064"/>
      <c r="AF89" s="1064"/>
      <c r="AG89" s="1064"/>
      <c r="AH89" s="1064"/>
      <c r="AI89" s="1064"/>
      <c r="AJ89" s="1064"/>
      <c r="AK89" s="1064"/>
      <c r="AL89" s="1064"/>
      <c r="AM89" s="1064"/>
      <c r="AN89" s="1064"/>
      <c r="AO89" s="1064"/>
      <c r="AP89" s="1064"/>
      <c r="AQ89" s="1064"/>
      <c r="AR89" s="1064"/>
      <c r="AS89" s="1064"/>
      <c r="AT89" s="1064"/>
      <c r="AU89" s="1064"/>
      <c r="AV89" s="1064"/>
      <c r="AW89" s="1064"/>
      <c r="AX89" s="1064"/>
      <c r="AY89" s="1064"/>
      <c r="AZ89" s="1064"/>
      <c r="BA89" s="1064"/>
      <c r="BB89" s="1064"/>
      <c r="BC89" s="1064"/>
      <c r="BD89" s="1064"/>
      <c r="BE89" s="1064"/>
      <c r="BF89" s="1064"/>
      <c r="BG89" s="1064"/>
      <c r="BH89" s="1064"/>
      <c r="BI89" s="1064"/>
      <c r="BJ89" s="1064"/>
      <c r="BK89" s="1064"/>
      <c r="BL89" s="1064"/>
      <c r="BM89" s="1064"/>
      <c r="BN89" s="1064"/>
      <c r="BO89" s="1064"/>
      <c r="BP89" s="1064"/>
      <c r="BQ89" s="1064"/>
      <c r="BR89" s="1064"/>
      <c r="BS89" s="1064"/>
      <c r="BT89" s="1064"/>
      <c r="BU89" s="1064"/>
      <c r="BV89" s="1064"/>
      <c r="BW89" s="1064"/>
      <c r="BX89" s="1064"/>
      <c r="BY89" s="1064"/>
      <c r="BZ89" s="1064"/>
      <c r="CA89" s="1064"/>
      <c r="CB89" s="1064"/>
      <c r="CC89" s="1064"/>
      <c r="CD89" s="1064"/>
      <c r="CE89" s="1064"/>
      <c r="CF89" s="1064"/>
      <c r="CG89" s="1064"/>
      <c r="CH89" s="1064"/>
      <c r="CI89" s="1064"/>
      <c r="CJ89" s="1064"/>
      <c r="CK89" s="1064"/>
      <c r="CL89" s="1064"/>
      <c r="CM89" s="1064"/>
      <c r="CN89" s="1064"/>
      <c r="CO89" s="1064"/>
      <c r="CP89" s="1064"/>
      <c r="CQ89" s="1064"/>
      <c r="CR89" s="1064"/>
      <c r="CS89" s="1064"/>
      <c r="CT89" s="1064"/>
      <c r="CU89" s="1064"/>
      <c r="CV89" s="1064"/>
      <c r="CW89" s="1064"/>
      <c r="CX89" s="1064"/>
      <c r="CY89" s="1064"/>
      <c r="CZ89" s="1064"/>
      <c r="DA89" s="1064"/>
      <c r="DB89" s="1064"/>
      <c r="DC89" s="1064"/>
      <c r="DD89" s="1064"/>
      <c r="DE89" s="1064"/>
      <c r="DF89" s="1064"/>
      <c r="DG89" s="1064"/>
      <c r="DH89" s="1064"/>
      <c r="DI89" s="1064"/>
      <c r="DJ89" s="1064"/>
      <c r="DK89" s="1064"/>
      <c r="DL89" s="1064"/>
      <c r="DM89" s="1064"/>
      <c r="DN89" s="1064"/>
      <c r="DO89" s="1064"/>
      <c r="DP89" s="1064"/>
      <c r="DQ89" s="1064"/>
      <c r="DR89" s="1064"/>
      <c r="DS89" s="1064"/>
      <c r="DT89" s="1064"/>
      <c r="DU89" s="1064"/>
      <c r="DV89" s="1064"/>
      <c r="DW89" s="1064"/>
      <c r="DX89" s="1064"/>
      <c r="DY89" s="1064"/>
      <c r="DZ89" s="1064"/>
      <c r="EA89" s="1064"/>
      <c r="EB89" s="1064"/>
      <c r="EC89" s="1064"/>
      <c r="ED89" s="1064"/>
      <c r="EE89" s="1064"/>
      <c r="EF89" s="1064"/>
      <c r="EG89" s="1064"/>
      <c r="EH89" s="1064"/>
      <c r="EI89" s="1064"/>
      <c r="EJ89" s="1064"/>
      <c r="EK89" s="1064"/>
      <c r="EL89" s="1064"/>
      <c r="EM89" s="1064"/>
      <c r="EN89" s="1064"/>
      <c r="EO89" s="1064"/>
      <c r="EP89" s="1064"/>
      <c r="EQ89" s="1064"/>
      <c r="ER89" s="1064"/>
      <c r="ES89" s="1064"/>
      <c r="ET89" s="1064"/>
      <c r="EU89" s="1064"/>
      <c r="EV89" s="1064"/>
      <c r="EW89" s="1064"/>
      <c r="EX89" s="1064"/>
      <c r="EY89" s="1064"/>
      <c r="EZ89" s="1064"/>
      <c r="FA89" s="1064"/>
      <c r="FB89" s="1064"/>
      <c r="FC89" s="1064"/>
      <c r="FD89" s="1064"/>
      <c r="FE89" s="1064"/>
      <c r="FF89" s="1064"/>
      <c r="FG89" s="1064"/>
      <c r="FH89" s="1064"/>
      <c r="FI89" s="1064"/>
      <c r="FJ89" s="1064"/>
      <c r="FK89" s="1064"/>
      <c r="FL89" s="1064"/>
      <c r="FM89" s="1064"/>
      <c r="FN89" s="1064"/>
      <c r="FO89" s="1064"/>
      <c r="FP89" s="1064"/>
      <c r="FQ89" s="1064"/>
      <c r="FR89" s="1064"/>
      <c r="FS89" s="1064"/>
      <c r="FT89" s="1064"/>
      <c r="FU89" s="1064"/>
      <c r="FV89" s="1064"/>
      <c r="FW89" s="1064"/>
      <c r="FX89" s="1064"/>
      <c r="FY89" s="1064"/>
      <c r="FZ89" s="1064"/>
      <c r="GA89" s="1064"/>
      <c r="GB89" s="1064"/>
      <c r="GC89" s="1064"/>
      <c r="GD89" s="1064"/>
      <c r="GE89" s="1064"/>
      <c r="GF89" s="1064"/>
      <c r="GG89" s="1064"/>
      <c r="GH89" s="1064"/>
      <c r="GI89" s="1064"/>
      <c r="GJ89" s="1064"/>
      <c r="GK89" s="1064"/>
      <c r="GL89" s="1064"/>
    </row>
    <row r="90" spans="1:194">
      <c r="A90" s="2625">
        <v>38</v>
      </c>
      <c r="B90" s="1118" t="s">
        <v>311</v>
      </c>
      <c r="C90" s="1105">
        <v>5485.8683603499994</v>
      </c>
      <c r="D90" s="1105">
        <v>337288.3241958</v>
      </c>
      <c r="E90" s="1105">
        <v>2187.9298066199999</v>
      </c>
      <c r="F90" s="1105" t="s">
        <v>44</v>
      </c>
      <c r="G90" s="1119">
        <v>-84.705678239999969</v>
      </c>
      <c r="H90" s="1119">
        <v>-423.13842555000002</v>
      </c>
      <c r="I90" s="1105">
        <v>340586.26274953003</v>
      </c>
      <c r="J90" s="1064">
        <v>59421.535207949993</v>
      </c>
    </row>
    <row r="91" spans="1:194">
      <c r="A91" s="2625">
        <v>39</v>
      </c>
      <c r="B91" s="1118" t="s">
        <v>312</v>
      </c>
      <c r="C91" s="707" t="s">
        <v>44</v>
      </c>
      <c r="D91" s="1105">
        <v>51640.736829709997</v>
      </c>
      <c r="E91" s="707" t="s">
        <v>44</v>
      </c>
      <c r="F91" s="707" t="s">
        <v>44</v>
      </c>
      <c r="G91" s="1069" t="s">
        <v>44</v>
      </c>
      <c r="H91" s="1120">
        <v>0.54885713000000003</v>
      </c>
      <c r="I91" s="1105">
        <v>51640.710365179999</v>
      </c>
      <c r="J91" s="1064">
        <v>92790.902535025394</v>
      </c>
    </row>
    <row r="92" spans="1:194" ht="24">
      <c r="A92" s="2625">
        <v>40</v>
      </c>
      <c r="B92" s="2693" t="s">
        <v>313</v>
      </c>
      <c r="C92" s="378">
        <v>703.49530157999993</v>
      </c>
      <c r="D92" s="1121">
        <v>96144.23526732999</v>
      </c>
      <c r="E92" s="382">
        <v>143.51900006</v>
      </c>
      <c r="F92" s="382" t="s">
        <v>44</v>
      </c>
      <c r="G92" s="382">
        <v>3.0720000000000001</v>
      </c>
      <c r="H92" s="382">
        <v>-31.776152230000001</v>
      </c>
      <c r="I92" s="1121">
        <v>96704.211568849991</v>
      </c>
    </row>
    <row r="97" spans="3:9">
      <c r="C97" s="378"/>
    </row>
    <row r="110" spans="3:9" ht="15">
      <c r="I110" s="1122"/>
    </row>
  </sheetData>
  <mergeCells count="15">
    <mergeCell ref="I49:I50"/>
    <mergeCell ref="B1:I1"/>
    <mergeCell ref="L1:T1"/>
    <mergeCell ref="C3:D3"/>
    <mergeCell ref="E3:E4"/>
    <mergeCell ref="F3:F4"/>
    <mergeCell ref="G3:G4"/>
    <mergeCell ref="H3:H4"/>
    <mergeCell ref="I3:I4"/>
    <mergeCell ref="L3:T3"/>
    <mergeCell ref="C49:D49"/>
    <mergeCell ref="E49:E50"/>
    <mergeCell ref="F49:F50"/>
    <mergeCell ref="G49:G50"/>
    <mergeCell ref="H49:H50"/>
  </mergeCells>
  <pageMargins left="0.43307086614173229" right="0.23622047244094491" top="0.74803149606299213" bottom="0.74803149606299213" header="0.31496062992125984" footer="0.31496062992125984"/>
  <pageSetup paperSize="9" orientation="portrait" r:id="rId1"/>
  <headerFooter>
    <oddFooter>&amp;C&amp;1#&amp;"Calibri,Regular"&amp;10&amp;K000000Confidential</oddFooter>
  </headerFooter>
  <rowBreaks count="1" manualBreakCount="1">
    <brk id="46" max="16383" man="1"/>
  </rowBreaks>
  <colBreaks count="1" manualBreakCount="1">
    <brk id="9" max="1048575" man="1"/>
  </colBreaks>
  <customProperties>
    <customPr name="_pios_id" r:id="rId2"/>
  </customPropertie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0FECAB-DC95-4374-A2E8-465BDE73A0BD}">
  <dimension ref="A1:V127"/>
  <sheetViews>
    <sheetView showGridLines="0" showWhiteSpace="0" view="pageBreakPreview" zoomScale="85" zoomScaleNormal="100" zoomScaleSheetLayoutView="85" workbookViewId="0">
      <selection sqref="A1:H1"/>
    </sheetView>
  </sheetViews>
  <sheetFormatPr defaultColWidth="0" defaultRowHeight="12"/>
  <cols>
    <col min="1" max="1" width="45.42578125" style="2598" bestFit="1" customWidth="1"/>
    <col min="2" max="8" width="8.7109375" style="717" customWidth="1"/>
    <col min="9" max="9" width="9.140625" style="717" hidden="1" customWidth="1"/>
    <col min="10" max="10" width="9.140625" style="1123" hidden="1" customWidth="1"/>
    <col min="11" max="16384" width="9.140625" style="717" hidden="1"/>
  </cols>
  <sheetData>
    <row r="1" spans="1:10" s="393" customFormat="1" ht="53.25" customHeight="1">
      <c r="A1" s="2836" t="s">
        <v>315</v>
      </c>
      <c r="B1" s="2837"/>
      <c r="C1" s="2837"/>
      <c r="D1" s="2837"/>
      <c r="E1" s="2837"/>
      <c r="F1" s="2837"/>
      <c r="G1" s="2837"/>
      <c r="H1" s="2837"/>
      <c r="J1" s="1123"/>
    </row>
    <row r="2" spans="1:10" ht="18" customHeight="1">
      <c r="A2" s="2584" t="s">
        <v>316</v>
      </c>
      <c r="B2" s="1124" t="s">
        <v>204</v>
      </c>
      <c r="C2" s="1124" t="s">
        <v>205</v>
      </c>
      <c r="D2" s="1124" t="s">
        <v>239</v>
      </c>
      <c r="E2" s="1124" t="s">
        <v>240</v>
      </c>
      <c r="F2" s="1124" t="s">
        <v>241</v>
      </c>
      <c r="G2" s="1124" t="s">
        <v>242</v>
      </c>
      <c r="H2" s="1124" t="s">
        <v>243</v>
      </c>
    </row>
    <row r="3" spans="1:10" ht="22.5" customHeight="1">
      <c r="A3" s="2585"/>
      <c r="B3" s="2838" t="s">
        <v>303</v>
      </c>
      <c r="C3" s="2838"/>
      <c r="D3" s="2839" t="s">
        <v>304</v>
      </c>
      <c r="E3" s="2840" t="s">
        <v>305</v>
      </c>
      <c r="F3" s="2839" t="s">
        <v>306</v>
      </c>
      <c r="G3" s="2839" t="s">
        <v>307</v>
      </c>
      <c r="H3" s="2842" t="s">
        <v>308</v>
      </c>
    </row>
    <row r="4" spans="1:10" ht="78" customHeight="1">
      <c r="A4" s="2586" t="s">
        <v>59</v>
      </c>
      <c r="B4" s="2696" t="s">
        <v>309</v>
      </c>
      <c r="C4" s="2696" t="s">
        <v>310</v>
      </c>
      <c r="D4" s="2838"/>
      <c r="E4" s="2841"/>
      <c r="F4" s="2838"/>
      <c r="G4" s="2838"/>
      <c r="H4" s="2843"/>
    </row>
    <row r="5" spans="1:10" s="778" customFormat="1" ht="13.5" customHeight="1">
      <c r="A5" s="2587" t="s">
        <v>317</v>
      </c>
      <c r="B5" s="1125">
        <v>171.16654681999998</v>
      </c>
      <c r="C5" s="1125">
        <v>94040.777880630019</v>
      </c>
      <c r="D5" s="1125">
        <v>33.791406710000004</v>
      </c>
      <c r="E5" s="1125" t="s">
        <v>44</v>
      </c>
      <c r="F5" s="1126">
        <v>2.7660572700000001</v>
      </c>
      <c r="G5" s="1126">
        <v>-26.534910809999992</v>
      </c>
      <c r="H5" s="1125">
        <v>94178.153020740006</v>
      </c>
      <c r="J5" s="1127"/>
    </row>
    <row r="6" spans="1:10" s="778" customFormat="1" ht="13.5" customHeight="1">
      <c r="A6" s="2587" t="s">
        <v>318</v>
      </c>
      <c r="B6" s="1125">
        <v>453.07348998999998</v>
      </c>
      <c r="C6" s="1125">
        <v>7352.4360885799997</v>
      </c>
      <c r="D6" s="1125">
        <v>100.88842162</v>
      </c>
      <c r="E6" s="1125" t="s">
        <v>44</v>
      </c>
      <c r="F6" s="1126">
        <v>24.858104709999999</v>
      </c>
      <c r="G6" s="1126">
        <v>-43.248935779999989</v>
      </c>
      <c r="H6" s="1125">
        <v>7704.6211569499992</v>
      </c>
      <c r="I6" s="778">
        <v>2616.7049159600001</v>
      </c>
      <c r="J6" s="1127"/>
    </row>
    <row r="7" spans="1:10" s="778" customFormat="1" ht="13.5" customHeight="1">
      <c r="A7" s="2588" t="s">
        <v>319</v>
      </c>
      <c r="B7" s="1125">
        <v>119.19365725</v>
      </c>
      <c r="C7" s="1125">
        <v>3405.7114554699997</v>
      </c>
      <c r="D7" s="1125">
        <v>23.155583620000002</v>
      </c>
      <c r="E7" s="1125" t="s">
        <v>44</v>
      </c>
      <c r="F7" s="1126">
        <v>4.2707702100000002</v>
      </c>
      <c r="G7" s="1126">
        <v>-9.8675195799999997</v>
      </c>
      <c r="H7" s="1125">
        <v>3501.7495290999996</v>
      </c>
      <c r="I7" s="778">
        <v>9119.7210925000018</v>
      </c>
      <c r="J7" s="1127"/>
    </row>
    <row r="8" spans="1:10" s="778" customFormat="1" ht="13.5" customHeight="1">
      <c r="A8" s="2588" t="s">
        <v>320</v>
      </c>
      <c r="B8" s="1125">
        <v>329.28532624999997</v>
      </c>
      <c r="C8" s="1125">
        <v>2402.3029396100001</v>
      </c>
      <c r="D8" s="1125">
        <v>76.122637460000007</v>
      </c>
      <c r="E8" s="1125" t="s">
        <v>44</v>
      </c>
      <c r="F8" s="1126">
        <v>20.670265320000002</v>
      </c>
      <c r="G8" s="1126">
        <v>-27.8367805</v>
      </c>
      <c r="H8" s="1125">
        <v>2655.4656283999998</v>
      </c>
      <c r="I8" s="778">
        <v>16708.489860400005</v>
      </c>
      <c r="J8" s="1127"/>
    </row>
    <row r="9" spans="1:10" s="778" customFormat="1" ht="13.5" customHeight="1">
      <c r="A9" s="2588" t="s">
        <v>321</v>
      </c>
      <c r="B9" s="1125">
        <v>4.5945064900000006</v>
      </c>
      <c r="C9" s="1125">
        <v>1544.4216934999999</v>
      </c>
      <c r="D9" s="1125">
        <v>1.6102005400000001</v>
      </c>
      <c r="E9" s="1125" t="s">
        <v>44</v>
      </c>
      <c r="F9" s="1126">
        <v>-8.2930820000000016E-2</v>
      </c>
      <c r="G9" s="1126">
        <v>-5.5446356999999997</v>
      </c>
      <c r="H9" s="1125">
        <v>1547.4059994499999</v>
      </c>
      <c r="I9" s="778">
        <v>10412.061041049999</v>
      </c>
      <c r="J9" s="1127"/>
    </row>
    <row r="10" spans="1:10" s="778" customFormat="1" ht="13.5" customHeight="1">
      <c r="A10" s="2587" t="s">
        <v>322</v>
      </c>
      <c r="B10" s="1125">
        <v>688.14261354000007</v>
      </c>
      <c r="C10" s="1125">
        <v>6269.5314748399996</v>
      </c>
      <c r="D10" s="1125">
        <v>262.16610367999999</v>
      </c>
      <c r="E10" s="1125" t="s">
        <v>44</v>
      </c>
      <c r="F10" s="1126">
        <v>55.828079840000001</v>
      </c>
      <c r="G10" s="1126">
        <v>-183.26257469999999</v>
      </c>
      <c r="H10" s="1125">
        <v>6695.5079846999997</v>
      </c>
      <c r="I10" s="778">
        <v>2481.2098700500001</v>
      </c>
      <c r="J10" s="1127"/>
    </row>
    <row r="11" spans="1:10" s="778" customFormat="1" ht="13.5" customHeight="1">
      <c r="A11" s="2588" t="s">
        <v>323</v>
      </c>
      <c r="B11" s="1125">
        <v>49.889420980000004</v>
      </c>
      <c r="C11" s="1125">
        <v>3357.1686346900005</v>
      </c>
      <c r="D11" s="1125">
        <v>14.360131170000002</v>
      </c>
      <c r="E11" s="1125" t="s">
        <v>44</v>
      </c>
      <c r="F11" s="1126">
        <v>1.0583973500000001</v>
      </c>
      <c r="G11" s="1126">
        <v>-17.050489840000001</v>
      </c>
      <c r="H11" s="1125">
        <v>3392.6979245000007</v>
      </c>
      <c r="J11" s="1127"/>
    </row>
    <row r="12" spans="1:10" s="778" customFormat="1" ht="13.5" customHeight="1">
      <c r="A12" s="2588" t="s">
        <v>324</v>
      </c>
      <c r="B12" s="1125">
        <v>6.1788748600000005</v>
      </c>
      <c r="C12" s="1125">
        <v>764.46410443000002</v>
      </c>
      <c r="D12" s="1125">
        <v>1.4209878700000003</v>
      </c>
      <c r="E12" s="1125" t="s">
        <v>44</v>
      </c>
      <c r="F12" s="1126">
        <v>0.58827479000000016</v>
      </c>
      <c r="G12" s="1126">
        <v>-1.3507599700000001</v>
      </c>
      <c r="H12" s="1125">
        <v>769.22199141999999</v>
      </c>
      <c r="J12" s="1127"/>
    </row>
    <row r="13" spans="1:10" s="778" customFormat="1" ht="13.5" customHeight="1">
      <c r="A13" s="2588" t="s">
        <v>325</v>
      </c>
      <c r="B13" s="1125">
        <v>632.07431770000005</v>
      </c>
      <c r="C13" s="1125">
        <v>2147.8987357199999</v>
      </c>
      <c r="D13" s="1125">
        <v>246.38498463999997</v>
      </c>
      <c r="E13" s="1125" t="s">
        <v>44</v>
      </c>
      <c r="F13" s="1126">
        <v>54.181407700000008</v>
      </c>
      <c r="G13" s="1126">
        <v>-164.86132488999999</v>
      </c>
      <c r="H13" s="1125">
        <v>2533.58806878</v>
      </c>
      <c r="J13" s="1127"/>
    </row>
    <row r="14" spans="1:10" s="778" customFormat="1" ht="13.5" customHeight="1">
      <c r="A14" s="2587" t="s">
        <v>326</v>
      </c>
      <c r="B14" s="1125">
        <v>30.236872480000002</v>
      </c>
      <c r="C14" s="1125">
        <v>8128.7544044599999</v>
      </c>
      <c r="D14" s="1125">
        <v>8.1808417900000006</v>
      </c>
      <c r="E14" s="1125" t="s">
        <v>44</v>
      </c>
      <c r="F14" s="1126">
        <v>0.99067439000000013</v>
      </c>
      <c r="G14" s="1126">
        <v>-28.353322720000001</v>
      </c>
      <c r="H14" s="1125">
        <v>8150.8104351499996</v>
      </c>
      <c r="J14" s="1127"/>
    </row>
    <row r="15" spans="1:10" s="778" customFormat="1" ht="13.5" customHeight="1">
      <c r="A15" s="2588" t="s">
        <v>327</v>
      </c>
      <c r="B15" s="1125">
        <v>8.1333967699999992</v>
      </c>
      <c r="C15" s="1125">
        <v>1991.90523089</v>
      </c>
      <c r="D15" s="1125">
        <v>3.0079024799999998</v>
      </c>
      <c r="E15" s="1125" t="s">
        <v>44</v>
      </c>
      <c r="F15" s="1126">
        <v>1.3721724499999999</v>
      </c>
      <c r="G15" s="1126">
        <v>-6.5396830999999995</v>
      </c>
      <c r="H15" s="1125">
        <v>1997.03072518</v>
      </c>
      <c r="J15" s="1127"/>
    </row>
    <row r="16" spans="1:10" s="778" customFormat="1" ht="13.5" customHeight="1">
      <c r="A16" s="2588" t="s">
        <v>328</v>
      </c>
      <c r="B16" s="1125">
        <v>11.601894470000001</v>
      </c>
      <c r="C16" s="1125">
        <v>745.23128649</v>
      </c>
      <c r="D16" s="1125">
        <v>2.4459812799999998</v>
      </c>
      <c r="E16" s="1125" t="s">
        <v>44</v>
      </c>
      <c r="F16" s="1126">
        <v>-6.5406070000000052E-2</v>
      </c>
      <c r="G16" s="1126">
        <v>-5.6097849400000008</v>
      </c>
      <c r="H16" s="1125">
        <v>754.38719968000009</v>
      </c>
      <c r="J16" s="1127"/>
    </row>
    <row r="17" spans="1:10" s="778" customFormat="1" ht="13.5" customHeight="1">
      <c r="A17" s="2588" t="s">
        <v>329</v>
      </c>
      <c r="B17" s="1125">
        <v>10.50158124</v>
      </c>
      <c r="C17" s="1125">
        <v>5391.6178870799995</v>
      </c>
      <c r="D17" s="1125">
        <v>2.72695803</v>
      </c>
      <c r="E17" s="1125" t="s">
        <v>44</v>
      </c>
      <c r="F17" s="1126">
        <v>-0.31609198999999999</v>
      </c>
      <c r="G17" s="1126">
        <v>-16.203854679999999</v>
      </c>
      <c r="H17" s="1125">
        <v>5399.3925102899993</v>
      </c>
      <c r="J17" s="1127"/>
    </row>
    <row r="18" spans="1:10" s="778" customFormat="1" ht="13.5" customHeight="1">
      <c r="A18" s="2587" t="s">
        <v>330</v>
      </c>
      <c r="B18" s="1125">
        <v>389.9656311</v>
      </c>
      <c r="C18" s="1125">
        <v>14746.903128689999</v>
      </c>
      <c r="D18" s="1125">
        <v>83.790431139999995</v>
      </c>
      <c r="E18" s="1125" t="s">
        <v>44</v>
      </c>
      <c r="F18" s="1126">
        <v>11.152836780000003</v>
      </c>
      <c r="G18" s="1126">
        <v>-95.114873440000011</v>
      </c>
      <c r="H18" s="1125">
        <v>15053.078328649999</v>
      </c>
      <c r="J18" s="1127"/>
    </row>
    <row r="19" spans="1:10" s="778" customFormat="1" ht="13.5" customHeight="1">
      <c r="A19" s="2588" t="s">
        <v>331</v>
      </c>
      <c r="B19" s="1125">
        <v>141.00825879999999</v>
      </c>
      <c r="C19" s="1125">
        <v>2682.8147787899993</v>
      </c>
      <c r="D19" s="1125">
        <v>28.274876920000001</v>
      </c>
      <c r="E19" s="1125" t="s">
        <v>44</v>
      </c>
      <c r="F19" s="1126">
        <v>0.37791658000000006</v>
      </c>
      <c r="G19" s="1126">
        <v>-26.476978860000003</v>
      </c>
      <c r="H19" s="1125">
        <v>2795.5481606699991</v>
      </c>
      <c r="J19" s="1127"/>
    </row>
    <row r="20" spans="1:10" s="778" customFormat="1" ht="13.5" customHeight="1">
      <c r="A20" s="2588" t="s">
        <v>332</v>
      </c>
      <c r="B20" s="1125">
        <v>41.960882599999998</v>
      </c>
      <c r="C20" s="1125">
        <v>2881.3839977299995</v>
      </c>
      <c r="D20" s="1125">
        <v>18.307866150000002</v>
      </c>
      <c r="E20" s="1125" t="s">
        <v>44</v>
      </c>
      <c r="F20" s="1126">
        <v>-0.54940245999999959</v>
      </c>
      <c r="G20" s="1126">
        <v>-15.998409140000001</v>
      </c>
      <c r="H20" s="1125">
        <v>2905.0370141799995</v>
      </c>
      <c r="J20" s="1127"/>
    </row>
    <row r="21" spans="1:10" s="778" customFormat="1" ht="13.5" customHeight="1">
      <c r="A21" s="2588" t="s">
        <v>333</v>
      </c>
      <c r="B21" s="1125">
        <v>143.62899841000001</v>
      </c>
      <c r="C21" s="1125">
        <v>5003.2748419700001</v>
      </c>
      <c r="D21" s="1125">
        <v>20.734814409999998</v>
      </c>
      <c r="E21" s="1125" t="s">
        <v>44</v>
      </c>
      <c r="F21" s="1126">
        <v>5.3145357000000004</v>
      </c>
      <c r="G21" s="1126">
        <v>-28.753401119999999</v>
      </c>
      <c r="H21" s="1125">
        <v>5126.1690259700008</v>
      </c>
      <c r="J21" s="1127"/>
    </row>
    <row r="22" spans="1:10" s="778" customFormat="1" ht="13.5" customHeight="1">
      <c r="A22" s="2588" t="s">
        <v>334</v>
      </c>
      <c r="B22" s="1125">
        <v>16.250230859999999</v>
      </c>
      <c r="C22" s="1125">
        <v>820.43441173999997</v>
      </c>
      <c r="D22" s="1125">
        <v>2.7683751099999996</v>
      </c>
      <c r="E22" s="1125" t="s">
        <v>44</v>
      </c>
      <c r="F22" s="1126">
        <v>-3.0542600000000024E-2</v>
      </c>
      <c r="G22" s="1126">
        <v>-1.6267863500000002</v>
      </c>
      <c r="H22" s="1125">
        <v>833.91626749</v>
      </c>
      <c r="J22" s="1127"/>
    </row>
    <row r="23" spans="1:10" s="778" customFormat="1" ht="13.5" customHeight="1">
      <c r="A23" s="2588" t="s">
        <v>335</v>
      </c>
      <c r="B23" s="1125">
        <v>44.173373589999997</v>
      </c>
      <c r="C23" s="1125">
        <v>1658.51566852</v>
      </c>
      <c r="D23" s="1125">
        <v>13.271727790000002</v>
      </c>
      <c r="E23" s="1125" t="s">
        <v>44</v>
      </c>
      <c r="F23" s="1126">
        <v>-1.43113888</v>
      </c>
      <c r="G23" s="1126">
        <v>-20.371492719999999</v>
      </c>
      <c r="H23" s="1125">
        <v>1689.4173143199998</v>
      </c>
      <c r="J23" s="1127"/>
    </row>
    <row r="24" spans="1:10" s="778" customFormat="1" ht="13.5" customHeight="1">
      <c r="A24" s="2588" t="s">
        <v>336</v>
      </c>
      <c r="B24" s="1125">
        <v>2.9438868399999998</v>
      </c>
      <c r="C24" s="1125">
        <v>1700.47942994</v>
      </c>
      <c r="D24" s="1125">
        <v>0.43277075999999992</v>
      </c>
      <c r="E24" s="1125" t="s">
        <v>44</v>
      </c>
      <c r="F24" s="1126">
        <v>7.4714684400000007</v>
      </c>
      <c r="G24" s="1126">
        <v>-1.88780525</v>
      </c>
      <c r="H24" s="1125">
        <v>1702.99054602</v>
      </c>
      <c r="J24" s="1127"/>
    </row>
    <row r="25" spans="1:10" s="778" customFormat="1" ht="13.5" customHeight="1">
      <c r="A25" s="2587" t="s">
        <v>337</v>
      </c>
      <c r="B25" s="1125">
        <v>831.66902285000003</v>
      </c>
      <c r="C25" s="1125">
        <v>57790.525708219997</v>
      </c>
      <c r="D25" s="1125">
        <v>176.50376929000001</v>
      </c>
      <c r="E25" s="1125" t="s">
        <v>44</v>
      </c>
      <c r="F25" s="1126">
        <v>76.74817505</v>
      </c>
      <c r="G25" s="1126">
        <v>-262.91360658999997</v>
      </c>
      <c r="H25" s="1125">
        <v>58445.690961779997</v>
      </c>
      <c r="J25" s="1127"/>
    </row>
    <row r="26" spans="1:10" s="778" customFormat="1" ht="13.5" customHeight="1">
      <c r="A26" s="2588" t="s">
        <v>274</v>
      </c>
      <c r="B26" s="1125">
        <v>82.757195839999994</v>
      </c>
      <c r="C26" s="1125">
        <v>3314.5217075899996</v>
      </c>
      <c r="D26" s="1125">
        <v>20.205656299999998</v>
      </c>
      <c r="E26" s="1125" t="s">
        <v>44</v>
      </c>
      <c r="F26" s="1126">
        <v>17.609577679999997</v>
      </c>
      <c r="G26" s="1126">
        <v>-8.5762963400000007</v>
      </c>
      <c r="H26" s="1125">
        <v>3377.0732471299993</v>
      </c>
      <c r="J26" s="1127"/>
    </row>
    <row r="27" spans="1:10" s="778" customFormat="1" ht="13.5" customHeight="1">
      <c r="A27" s="2588" t="s">
        <v>338</v>
      </c>
      <c r="B27" s="1125">
        <v>155.33545705</v>
      </c>
      <c r="C27" s="1125">
        <v>9045.7235891100008</v>
      </c>
      <c r="D27" s="1125">
        <v>25.780197030000004</v>
      </c>
      <c r="E27" s="1125" t="s">
        <v>44</v>
      </c>
      <c r="F27" s="1126">
        <v>11.0884511</v>
      </c>
      <c r="G27" s="1126">
        <v>-28.084555630000001</v>
      </c>
      <c r="H27" s="1125">
        <v>9175.2788491299998</v>
      </c>
      <c r="I27" s="778">
        <v>7217.4783112599989</v>
      </c>
      <c r="J27" s="1127"/>
    </row>
    <row r="28" spans="1:10" s="778" customFormat="1" ht="13.5" customHeight="1">
      <c r="A28" s="2588" t="s">
        <v>339</v>
      </c>
      <c r="B28" s="1125">
        <v>141.38200498999998</v>
      </c>
      <c r="C28" s="1125">
        <v>20338.900771229997</v>
      </c>
      <c r="D28" s="1125">
        <v>36.383253769999996</v>
      </c>
      <c r="E28" s="1125" t="s">
        <v>44</v>
      </c>
      <c r="F28" s="1126">
        <v>44.412948000000007</v>
      </c>
      <c r="G28" s="1126">
        <v>-94.34853219</v>
      </c>
      <c r="H28" s="1125">
        <v>20443.899522449996</v>
      </c>
      <c r="I28" s="778">
        <v>3236.6616820300001</v>
      </c>
      <c r="J28" s="1127"/>
    </row>
    <row r="29" spans="1:10" s="778" customFormat="1" ht="13.5" customHeight="1">
      <c r="A29" s="2588" t="s">
        <v>266</v>
      </c>
      <c r="B29" s="1125">
        <v>208.00045947999996</v>
      </c>
      <c r="C29" s="1125">
        <v>10571.017760659999</v>
      </c>
      <c r="D29" s="1125">
        <v>48.944107790000011</v>
      </c>
      <c r="E29" s="1125" t="s">
        <v>44</v>
      </c>
      <c r="F29" s="1126">
        <v>1.7857910900000016</v>
      </c>
      <c r="G29" s="1126">
        <v>-60.136665749999999</v>
      </c>
      <c r="H29" s="1125">
        <v>10730.074112349999</v>
      </c>
      <c r="I29" s="778">
        <v>98853.007561700011</v>
      </c>
      <c r="J29" s="1127"/>
    </row>
    <row r="30" spans="1:10" s="778" customFormat="1" ht="13.5" customHeight="1">
      <c r="A30" s="2588" t="s">
        <v>340</v>
      </c>
      <c r="B30" s="1125">
        <v>113.11306624000001</v>
      </c>
      <c r="C30" s="1125">
        <v>8712.6938689300023</v>
      </c>
      <c r="D30" s="1125">
        <v>19.928284859999994</v>
      </c>
      <c r="E30" s="1125" t="s">
        <v>44</v>
      </c>
      <c r="F30" s="1126">
        <v>-0.15375549000000047</v>
      </c>
      <c r="G30" s="1126">
        <v>-41.415149169999999</v>
      </c>
      <c r="H30" s="1125">
        <v>8805.8786503100018</v>
      </c>
      <c r="I30" s="778">
        <v>1584.16301903</v>
      </c>
      <c r="J30" s="1127"/>
    </row>
    <row r="31" spans="1:10" s="778" customFormat="1" ht="13.5" customHeight="1">
      <c r="A31" s="2588" t="s">
        <v>341</v>
      </c>
      <c r="B31" s="1125">
        <v>117.48294508000001</v>
      </c>
      <c r="C31" s="1125">
        <v>3719.7900562999998</v>
      </c>
      <c r="D31" s="1125">
        <v>23.39399564</v>
      </c>
      <c r="E31" s="1125" t="s">
        <v>44</v>
      </c>
      <c r="F31" s="1126">
        <v>-0.9174005999999999</v>
      </c>
      <c r="G31" s="1126">
        <v>-19.819941700000005</v>
      </c>
      <c r="H31" s="1125">
        <v>3813.8790057399997</v>
      </c>
      <c r="I31" s="778">
        <v>5576.5664946800007</v>
      </c>
      <c r="J31" s="1127"/>
    </row>
    <row r="32" spans="1:10" s="778" customFormat="1" ht="13.5" customHeight="1">
      <c r="A32" s="2589" t="s">
        <v>342</v>
      </c>
      <c r="B32" s="1125">
        <v>13.59789417</v>
      </c>
      <c r="C32" s="1125">
        <v>2087.8779543999999</v>
      </c>
      <c r="D32" s="1125">
        <v>1.8682739000000002</v>
      </c>
      <c r="E32" s="1125" t="s">
        <v>44</v>
      </c>
      <c r="F32" s="1126">
        <v>2.9225632699999999</v>
      </c>
      <c r="G32" s="1126">
        <v>-10.53246581</v>
      </c>
      <c r="H32" s="1125">
        <v>2099.6075746699998</v>
      </c>
      <c r="I32" s="778">
        <v>10556.412594819998</v>
      </c>
      <c r="J32" s="1127"/>
    </row>
    <row r="33" spans="1:12" s="778" customFormat="1" ht="13.5" customHeight="1">
      <c r="A33" s="2590" t="s">
        <v>343</v>
      </c>
      <c r="B33" s="1125">
        <v>584.57425273000001</v>
      </c>
      <c r="C33" s="1125">
        <v>7485.2709881400006</v>
      </c>
      <c r="D33" s="1125">
        <v>212.66201648000001</v>
      </c>
      <c r="E33" s="1125" t="s">
        <v>44</v>
      </c>
      <c r="F33" s="1126">
        <v>55.400552259999998</v>
      </c>
      <c r="G33" s="1126">
        <v>-142.28236456000002</v>
      </c>
      <c r="H33" s="1125">
        <v>7857.1832243900008</v>
      </c>
      <c r="I33" s="778">
        <v>3606.5639295700003</v>
      </c>
      <c r="J33" s="1127"/>
    </row>
    <row r="34" spans="1:12" s="778" customFormat="1" ht="13.5" customHeight="1">
      <c r="A34" s="2588" t="s">
        <v>344</v>
      </c>
      <c r="B34" s="1125">
        <v>8.6542411899999987</v>
      </c>
      <c r="C34" s="1125">
        <v>234.09671493000002</v>
      </c>
      <c r="D34" s="1125">
        <v>4.41410415</v>
      </c>
      <c r="E34" s="1125" t="s">
        <v>44</v>
      </c>
      <c r="F34" s="1126">
        <v>3.2769000300000006</v>
      </c>
      <c r="G34" s="1126">
        <v>-1.67236462</v>
      </c>
      <c r="H34" s="1125">
        <v>238.33685197</v>
      </c>
      <c r="I34" s="778">
        <v>5761.5348303599994</v>
      </c>
      <c r="J34" s="1127"/>
    </row>
    <row r="35" spans="1:12" s="778" customFormat="1" ht="13.5" customHeight="1">
      <c r="A35" s="2588" t="s">
        <v>345</v>
      </c>
      <c r="B35" s="1125">
        <v>574.48013890000004</v>
      </c>
      <c r="C35" s="1125">
        <v>6897.1742874000001</v>
      </c>
      <c r="D35" s="1125">
        <v>207.96009645999999</v>
      </c>
      <c r="E35" s="1125" t="s">
        <v>44</v>
      </c>
      <c r="F35" s="1126">
        <v>52.149314699999998</v>
      </c>
      <c r="G35" s="1126">
        <v>-140.43929230000001</v>
      </c>
      <c r="H35" s="1125">
        <v>7263.6943298400001</v>
      </c>
      <c r="I35" s="778">
        <v>2999.38273923</v>
      </c>
      <c r="J35" s="1127"/>
    </row>
    <row r="36" spans="1:12" s="778" customFormat="1" ht="13.5" customHeight="1">
      <c r="A36" s="2588" t="s">
        <v>346</v>
      </c>
      <c r="B36" s="1125">
        <v>1.4398726399999999</v>
      </c>
      <c r="C36" s="1125">
        <v>353.99998580999994</v>
      </c>
      <c r="D36" s="1125">
        <v>0.28781587000000003</v>
      </c>
      <c r="E36" s="1125" t="s">
        <v>44</v>
      </c>
      <c r="F36" s="1126">
        <v>-2.5662470000000003E-2</v>
      </c>
      <c r="G36" s="1126">
        <v>-0.17070763999999999</v>
      </c>
      <c r="H36" s="1125">
        <v>355.15204257999994</v>
      </c>
      <c r="I36" s="778">
        <v>217172.01400111997</v>
      </c>
      <c r="J36" s="1127"/>
    </row>
    <row r="37" spans="1:12" s="778" customFormat="1" ht="13.5" customHeight="1">
      <c r="A37" s="2587" t="s">
        <v>347</v>
      </c>
      <c r="B37" s="1125">
        <v>41.292152459999997</v>
      </c>
      <c r="C37" s="1125">
        <v>29894.702009770001</v>
      </c>
      <c r="D37" s="1125">
        <v>17.410290539999998</v>
      </c>
      <c r="E37" s="1125" t="s">
        <v>44</v>
      </c>
      <c r="F37" s="1126">
        <v>-20.798486739999998</v>
      </c>
      <c r="G37" s="1126">
        <v>-45.542943580000006</v>
      </c>
      <c r="H37" s="1125">
        <v>29918.58387169</v>
      </c>
      <c r="I37" s="778">
        <v>3684.2899209699999</v>
      </c>
      <c r="J37" s="1127"/>
    </row>
    <row r="38" spans="1:12" s="778" customFormat="1" ht="13.5" customHeight="1">
      <c r="A38" s="2591" t="s">
        <v>348</v>
      </c>
      <c r="B38" s="1125">
        <v>28.425737699999999</v>
      </c>
      <c r="C38" s="1125">
        <v>4831.7775572199989</v>
      </c>
      <c r="D38" s="1125">
        <v>12.47822399</v>
      </c>
      <c r="E38" s="1125" t="s">
        <v>44</v>
      </c>
      <c r="F38" s="1126">
        <v>5.1212919999999995E-2</v>
      </c>
      <c r="G38" s="1126">
        <v>-2.5223090299999997</v>
      </c>
      <c r="H38" s="1125">
        <v>4847.7250709299997</v>
      </c>
      <c r="I38" s="778">
        <v>40641.995354539999</v>
      </c>
      <c r="J38" s="1127"/>
    </row>
    <row r="39" spans="1:12" s="778" customFormat="1" ht="13.5" customHeight="1">
      <c r="A39" s="2591" t="s">
        <v>349</v>
      </c>
      <c r="B39" s="1125">
        <v>0.78789692</v>
      </c>
      <c r="C39" s="1125">
        <v>4262.6352790800011</v>
      </c>
      <c r="D39" s="1125">
        <v>3.6520800000000003E-3</v>
      </c>
      <c r="E39" s="1125" t="s">
        <v>44</v>
      </c>
      <c r="F39" s="1126">
        <v>9.2563500000000007E-2</v>
      </c>
      <c r="G39" s="1126">
        <v>-2.9654697299999997</v>
      </c>
      <c r="H39" s="1125">
        <v>4263.4195239200008</v>
      </c>
      <c r="I39" s="778">
        <v>5425.4788668299998</v>
      </c>
      <c r="J39" s="1127"/>
    </row>
    <row r="40" spans="1:12" ht="13.5" customHeight="1">
      <c r="A40" s="2588" t="s">
        <v>350</v>
      </c>
      <c r="B40" s="1125">
        <v>12.07851784</v>
      </c>
      <c r="C40" s="1125">
        <v>20800.289173470002</v>
      </c>
      <c r="D40" s="1125">
        <v>4.9284144699999999</v>
      </c>
      <c r="E40" s="1125" t="s">
        <v>44</v>
      </c>
      <c r="F40" s="1126">
        <v>-20.942263160000003</v>
      </c>
      <c r="G40" s="1126">
        <v>-40.055164820000009</v>
      </c>
      <c r="H40" s="1125">
        <v>20807.439276840003</v>
      </c>
      <c r="I40" s="717">
        <v>4904.3609086400002</v>
      </c>
      <c r="J40" s="1127"/>
      <c r="K40" s="778"/>
      <c r="L40" s="778"/>
    </row>
    <row r="41" spans="1:12" ht="13.5" customHeight="1">
      <c r="A41" s="2590" t="s">
        <v>351</v>
      </c>
      <c r="B41" s="1125">
        <v>424.85899484999999</v>
      </c>
      <c r="C41" s="1125">
        <v>52162.109621130003</v>
      </c>
      <c r="D41" s="1125">
        <v>81.355337780000028</v>
      </c>
      <c r="E41" s="1125" t="s">
        <v>44</v>
      </c>
      <c r="F41" s="1126">
        <v>4.9297734199999992</v>
      </c>
      <c r="G41" s="1126">
        <v>-87.019840619999982</v>
      </c>
      <c r="H41" s="1125">
        <v>52505.613278200006</v>
      </c>
      <c r="I41" s="717">
        <v>27835.302211860002</v>
      </c>
      <c r="J41" s="1127"/>
      <c r="K41" s="778"/>
      <c r="L41" s="778"/>
    </row>
    <row r="42" spans="1:12" ht="13.5" customHeight="1">
      <c r="A42" s="2590" t="s">
        <v>352</v>
      </c>
      <c r="B42" s="1125">
        <v>1903.63877344</v>
      </c>
      <c r="C42" s="1125">
        <v>234869.84369268001</v>
      </c>
      <c r="D42" s="1125">
        <v>1727.5971416700004</v>
      </c>
      <c r="E42" s="1125" t="s">
        <v>44</v>
      </c>
      <c r="F42" s="1126">
        <v>-49.460221590000003</v>
      </c>
      <c r="G42" s="1126">
        <v>-222.28549411</v>
      </c>
      <c r="H42" s="1125">
        <v>235045.88532445001</v>
      </c>
      <c r="I42" s="717">
        <v>8537.6310113399995</v>
      </c>
      <c r="J42" s="1127"/>
      <c r="K42" s="778"/>
      <c r="L42" s="778"/>
    </row>
    <row r="43" spans="1:12" ht="13.5" customHeight="1">
      <c r="A43" s="1128" t="s">
        <v>51</v>
      </c>
      <c r="B43" s="1129">
        <v>5518.6183502599997</v>
      </c>
      <c r="C43" s="1129">
        <v>512740.85499714001</v>
      </c>
      <c r="D43" s="1129">
        <v>2704.3457607000005</v>
      </c>
      <c r="E43" s="1129" t="s">
        <v>44</v>
      </c>
      <c r="F43" s="1129">
        <v>162.41554538999998</v>
      </c>
      <c r="G43" s="1129">
        <v>-1136.55886691</v>
      </c>
      <c r="H43" s="1129">
        <v>515555.12758670002</v>
      </c>
      <c r="I43" s="717">
        <v>488931.03021793993</v>
      </c>
      <c r="J43" s="1127"/>
      <c r="K43" s="778"/>
      <c r="L43" s="778"/>
    </row>
    <row r="44" spans="1:12" ht="14.25">
      <c r="A44" s="2652" t="s">
        <v>353</v>
      </c>
    </row>
    <row r="46" spans="1:12" ht="18" customHeight="1">
      <c r="A46" s="2592" t="s">
        <v>134</v>
      </c>
      <c r="B46" s="1130" t="s">
        <v>204</v>
      </c>
      <c r="C46" s="1130" t="s">
        <v>205</v>
      </c>
      <c r="D46" s="1130" t="s">
        <v>239</v>
      </c>
      <c r="E46" s="1130" t="s">
        <v>240</v>
      </c>
      <c r="F46" s="1130" t="s">
        <v>241</v>
      </c>
      <c r="G46" s="1130" t="s">
        <v>242</v>
      </c>
      <c r="H46" s="1130" t="s">
        <v>243</v>
      </c>
    </row>
    <row r="47" spans="1:12" ht="26.1" customHeight="1">
      <c r="A47" s="2593"/>
      <c r="B47" s="2844" t="s">
        <v>303</v>
      </c>
      <c r="C47" s="2844"/>
      <c r="D47" s="2834" t="s">
        <v>304</v>
      </c>
      <c r="E47" s="2845" t="s">
        <v>305</v>
      </c>
      <c r="F47" s="2834" t="s">
        <v>306</v>
      </c>
      <c r="G47" s="2834" t="s">
        <v>307</v>
      </c>
      <c r="H47" s="2834" t="s">
        <v>308</v>
      </c>
    </row>
    <row r="48" spans="1:12" ht="33.75">
      <c r="A48" s="2594" t="s">
        <v>59</v>
      </c>
      <c r="B48" s="2697" t="s">
        <v>309</v>
      </c>
      <c r="C48" s="2697" t="s">
        <v>310</v>
      </c>
      <c r="D48" s="2835"/>
      <c r="E48" s="2846"/>
      <c r="F48" s="2835"/>
      <c r="G48" s="2835"/>
      <c r="H48" s="2835"/>
    </row>
    <row r="49" spans="1:9">
      <c r="A49" s="2595" t="s">
        <v>263</v>
      </c>
      <c r="B49" s="1131">
        <v>425.66325008999996</v>
      </c>
      <c r="C49" s="1131">
        <v>2296.2380677000001</v>
      </c>
      <c r="D49" s="1131">
        <v>105.19640182999999</v>
      </c>
      <c r="E49" s="1131"/>
      <c r="F49" s="1132">
        <v>0.58300297999999773</v>
      </c>
      <c r="G49" s="1132">
        <v>-22.921376529999993</v>
      </c>
      <c r="H49" s="1131">
        <v>2616.7049159600001</v>
      </c>
      <c r="I49" s="717">
        <v>4168.0552098257886</v>
      </c>
    </row>
    <row r="50" spans="1:9">
      <c r="A50" s="2595" t="s">
        <v>264</v>
      </c>
      <c r="B50" s="1131">
        <v>158.57730644999998</v>
      </c>
      <c r="C50" s="1131">
        <v>9003.8299369900014</v>
      </c>
      <c r="D50" s="1131">
        <v>42.686150939999997</v>
      </c>
      <c r="E50" s="1131"/>
      <c r="F50" s="1132">
        <v>-2.1031092499999993</v>
      </c>
      <c r="G50" s="1132">
        <v>-3.5198948399999974</v>
      </c>
      <c r="H50" s="1131">
        <v>9119.7210925000018</v>
      </c>
      <c r="I50" s="717">
        <v>12183.477649906279</v>
      </c>
    </row>
    <row r="51" spans="1:9">
      <c r="A51" s="2002" t="s">
        <v>265</v>
      </c>
      <c r="B51" s="1131">
        <v>211.69743270999999</v>
      </c>
      <c r="C51" s="1131">
        <v>16557.851617540004</v>
      </c>
      <c r="D51" s="1131">
        <v>61.05918985000001</v>
      </c>
      <c r="E51" s="1131"/>
      <c r="F51" s="1132">
        <v>-3.9977033800000004</v>
      </c>
      <c r="G51" s="1132">
        <v>-43.771814549999995</v>
      </c>
      <c r="H51" s="1131">
        <v>16708.489860400005</v>
      </c>
      <c r="I51" s="717">
        <v>3091.0672351475928</v>
      </c>
    </row>
    <row r="52" spans="1:9">
      <c r="A52" s="2002" t="s">
        <v>266</v>
      </c>
      <c r="B52" s="1131">
        <v>198.953946</v>
      </c>
      <c r="C52" s="1131">
        <v>10246.10896899</v>
      </c>
      <c r="D52" s="1131">
        <v>33.001873939999996</v>
      </c>
      <c r="E52" s="1131"/>
      <c r="F52" s="1132">
        <v>-2.7406975300000007</v>
      </c>
      <c r="G52" s="1132">
        <v>-7.7470137100000009</v>
      </c>
      <c r="H52" s="1131">
        <v>10412.061041049999</v>
      </c>
      <c r="I52" s="717">
        <v>2356.5501242320074</v>
      </c>
    </row>
    <row r="53" spans="1:9">
      <c r="A53" s="2002" t="s">
        <v>267</v>
      </c>
      <c r="B53" s="1131">
        <v>136.86372032</v>
      </c>
      <c r="C53" s="1131">
        <v>2371.1582725600001</v>
      </c>
      <c r="D53" s="1131">
        <v>26.81212283</v>
      </c>
      <c r="E53" s="1131"/>
      <c r="F53" s="1132">
        <v>1.0753440799999998</v>
      </c>
      <c r="G53" s="1132">
        <v>-14.092122639999999</v>
      </c>
      <c r="H53" s="1131">
        <v>2481.2098700500001</v>
      </c>
      <c r="I53" s="717">
        <v>6140.2837190044183</v>
      </c>
    </row>
    <row r="54" spans="1:9" ht="12" customHeight="1">
      <c r="A54" s="2002" t="s">
        <v>268</v>
      </c>
      <c r="B54" s="1131">
        <v>47.832762260000003</v>
      </c>
      <c r="C54" s="1131">
        <v>7180.3876958099991</v>
      </c>
      <c r="D54" s="1131">
        <v>10.742146810000003</v>
      </c>
      <c r="E54" s="1131"/>
      <c r="F54" s="1132">
        <v>-2.3034855199999993</v>
      </c>
      <c r="G54" s="1132">
        <v>5.1625601399999992</v>
      </c>
      <c r="H54" s="1131">
        <v>7217.4783112599989</v>
      </c>
      <c r="I54" s="717">
        <v>17811.281696112044</v>
      </c>
    </row>
    <row r="55" spans="1:9">
      <c r="A55" s="2002" t="s">
        <v>269</v>
      </c>
      <c r="B55" s="1131">
        <v>148.99582723</v>
      </c>
      <c r="C55" s="1131">
        <v>3111.5142177900002</v>
      </c>
      <c r="D55" s="1131">
        <v>23.848362990000002</v>
      </c>
      <c r="E55" s="1131"/>
      <c r="F55" s="1132"/>
      <c r="G55" s="1132">
        <v>-14.72483327</v>
      </c>
      <c r="H55" s="1131">
        <v>3236.6616820300001</v>
      </c>
      <c r="I55" s="717">
        <v>2903.7794142856014</v>
      </c>
    </row>
    <row r="56" spans="1:9">
      <c r="A56" s="2002" t="s">
        <v>270</v>
      </c>
      <c r="B56" s="1131">
        <v>167.50786408000002</v>
      </c>
      <c r="C56" s="1131">
        <v>98760.65522238001</v>
      </c>
      <c r="D56" s="1131">
        <v>75.155524760000006</v>
      </c>
      <c r="E56" s="1131"/>
      <c r="F56" s="1132">
        <v>-2.1453827400000018</v>
      </c>
      <c r="G56" s="1132">
        <v>-27.300035369999996</v>
      </c>
      <c r="H56" s="1131">
        <v>98853.007561700011</v>
      </c>
      <c r="I56" s="717">
        <v>2570.2855651722844</v>
      </c>
    </row>
    <row r="57" spans="1:9">
      <c r="A57" s="2002" t="s">
        <v>271</v>
      </c>
      <c r="B57" s="1131">
        <v>1.37125688</v>
      </c>
      <c r="C57" s="1131">
        <v>1583.11467928</v>
      </c>
      <c r="D57" s="1131"/>
      <c r="E57" s="1131"/>
      <c r="F57" s="1132"/>
      <c r="G57" s="1132"/>
      <c r="H57" s="1131">
        <v>1584.16301903</v>
      </c>
      <c r="I57" s="717">
        <v>1222.9970540317599</v>
      </c>
    </row>
    <row r="58" spans="1:9">
      <c r="A58" s="2002" t="s">
        <v>272</v>
      </c>
      <c r="B58" s="1131">
        <v>116.14973280999999</v>
      </c>
      <c r="C58" s="1131">
        <v>5481.6713339400003</v>
      </c>
      <c r="D58" s="1131">
        <v>21.254572069999998</v>
      </c>
      <c r="E58" s="1131"/>
      <c r="F58" s="1132">
        <v>-6.0707926600000004</v>
      </c>
      <c r="G58" s="1132">
        <v>-10.23117461</v>
      </c>
      <c r="H58" s="1131">
        <v>5576.5664946800007</v>
      </c>
      <c r="I58" s="717">
        <v>58744.375730924243</v>
      </c>
    </row>
    <row r="59" spans="1:9">
      <c r="A59" s="2002" t="s">
        <v>273</v>
      </c>
      <c r="B59" s="1131">
        <v>753.25231360000009</v>
      </c>
      <c r="C59" s="1131">
        <v>9997.9204400099989</v>
      </c>
      <c r="D59" s="1131">
        <v>194.76015878999996</v>
      </c>
      <c r="E59" s="1131"/>
      <c r="F59" s="1132">
        <v>-2.8682154099999999</v>
      </c>
      <c r="G59" s="1132">
        <v>-61.059682999999993</v>
      </c>
      <c r="H59" s="1131">
        <v>10556.412594819998</v>
      </c>
      <c r="I59" s="717">
        <v>6655.1876723784508</v>
      </c>
    </row>
    <row r="60" spans="1:9">
      <c r="A60" s="2596" t="s">
        <v>274</v>
      </c>
      <c r="B60" s="1131">
        <v>163.88244337</v>
      </c>
      <c r="C60" s="1131">
        <v>3472.0927553199999</v>
      </c>
      <c r="D60" s="1131">
        <v>29.41126912</v>
      </c>
      <c r="E60" s="1131"/>
      <c r="F60" s="1132"/>
      <c r="G60" s="1132">
        <v>5.7426422599999993</v>
      </c>
      <c r="H60" s="1131">
        <v>3606.5639295700003</v>
      </c>
      <c r="I60" s="717">
        <v>282452.83528428414</v>
      </c>
    </row>
    <row r="61" spans="1:9">
      <c r="A61" s="2002" t="s">
        <v>275</v>
      </c>
      <c r="B61" s="1131">
        <v>84.212384549999996</v>
      </c>
      <c r="C61" s="1131">
        <v>5699.5705022999991</v>
      </c>
      <c r="D61" s="1131">
        <v>22.248056490000003</v>
      </c>
      <c r="E61" s="1131"/>
      <c r="F61" s="1132">
        <v>-3.62811628</v>
      </c>
      <c r="G61" s="1132">
        <v>-14.3023395</v>
      </c>
      <c r="H61" s="1131">
        <v>5761.5348303599994</v>
      </c>
      <c r="I61" s="717">
        <v>2655.2808469270012</v>
      </c>
    </row>
    <row r="62" spans="1:9">
      <c r="A62" s="2595" t="s">
        <v>276</v>
      </c>
      <c r="B62" s="1131">
        <v>781.49636484999996</v>
      </c>
      <c r="C62" s="1131">
        <v>2407.99656787</v>
      </c>
      <c r="D62" s="1131">
        <v>190.11019349</v>
      </c>
      <c r="E62" s="1131"/>
      <c r="F62" s="1132">
        <v>-3.0248299999999999E-2</v>
      </c>
      <c r="G62" s="1132">
        <v>-128.75707650999999</v>
      </c>
      <c r="H62" s="1131">
        <v>2999.38273923</v>
      </c>
      <c r="I62" s="717">
        <v>45399.853233389855</v>
      </c>
    </row>
    <row r="63" spans="1:9">
      <c r="A63" s="2002" t="s">
        <v>102</v>
      </c>
      <c r="B63" s="1131">
        <v>2133.5169002100001</v>
      </c>
      <c r="C63" s="1131">
        <v>216369.16596368997</v>
      </c>
      <c r="D63" s="1131">
        <v>1330.6688627800004</v>
      </c>
      <c r="E63" s="1131"/>
      <c r="F63" s="1132">
        <v>-36.964023049999994</v>
      </c>
      <c r="G63" s="1132">
        <v>-70.596079259999996</v>
      </c>
      <c r="H63" s="1131">
        <v>217172.01400111997</v>
      </c>
      <c r="I63" s="717">
        <v>12890.880092372741</v>
      </c>
    </row>
    <row r="64" spans="1:9">
      <c r="A64" s="2002" t="s">
        <v>277</v>
      </c>
      <c r="B64" s="1131">
        <v>56.934550040000005</v>
      </c>
      <c r="C64" s="1131">
        <v>3639.3831747199997</v>
      </c>
      <c r="D64" s="1131">
        <v>12.027803790000004</v>
      </c>
      <c r="E64" s="1131"/>
      <c r="F64" s="1132"/>
      <c r="G64" s="1132">
        <v>1.77740542</v>
      </c>
      <c r="H64" s="1131">
        <v>3684.2899209699999</v>
      </c>
      <c r="I64" s="717">
        <v>10241.778817646988</v>
      </c>
    </row>
    <row r="65" spans="1:22">
      <c r="A65" s="2596" t="s">
        <v>278</v>
      </c>
      <c r="B65" s="1131">
        <v>327.30342739999998</v>
      </c>
      <c r="C65" s="1131">
        <v>40393.115651489999</v>
      </c>
      <c r="D65" s="1131">
        <v>78.423724350000015</v>
      </c>
      <c r="E65" s="1131"/>
      <c r="F65" s="1132">
        <v>-0.79005782000000024</v>
      </c>
      <c r="G65" s="1132">
        <v>5.2519816600000002</v>
      </c>
      <c r="H65" s="1131">
        <v>40641.995354539999</v>
      </c>
      <c r="I65" s="717">
        <v>451.74132843999996</v>
      </c>
    </row>
    <row r="66" spans="1:22">
      <c r="A66" s="2596" t="s">
        <v>279</v>
      </c>
      <c r="B66" s="1131">
        <v>16.086278679999999</v>
      </c>
      <c r="C66" s="1131">
        <v>5410.1987040100003</v>
      </c>
      <c r="D66" s="1131">
        <v>0.80611586000000002</v>
      </c>
      <c r="E66" s="1131"/>
      <c r="F66" s="1132">
        <v>-1.0067166200000002</v>
      </c>
      <c r="G66" s="1132">
        <v>-11.990880539999999</v>
      </c>
      <c r="H66" s="1131">
        <v>5425.4788668299998</v>
      </c>
      <c r="I66" s="717">
        <v>2011.1751656959275</v>
      </c>
    </row>
    <row r="67" spans="1:22">
      <c r="A67" s="2002" t="s">
        <v>280</v>
      </c>
      <c r="B67" s="1131">
        <v>105.79981917000001</v>
      </c>
      <c r="C67" s="1131">
        <v>4835.7144530200003</v>
      </c>
      <c r="D67" s="1131">
        <v>37.153363549999995</v>
      </c>
      <c r="E67" s="1131"/>
      <c r="F67" s="1132">
        <v>-3.1337293300000004</v>
      </c>
      <c r="G67" s="1132">
        <v>-3.2520877699999984</v>
      </c>
      <c r="H67" s="1131">
        <v>4904.3609086400002</v>
      </c>
      <c r="I67" s="717">
        <v>4739.9417360884318</v>
      </c>
    </row>
    <row r="68" spans="1:22">
      <c r="A68" s="2596" t="s">
        <v>281</v>
      </c>
      <c r="B68" s="1131">
        <v>36.546703740000005</v>
      </c>
      <c r="C68" s="1131">
        <v>27814.827562090002</v>
      </c>
      <c r="D68" s="1131">
        <v>16.072053970000002</v>
      </c>
      <c r="E68" s="1131"/>
      <c r="F68" s="1132">
        <v>-12.382436269999999</v>
      </c>
      <c r="G68" s="1132">
        <v>-35.860497519999996</v>
      </c>
      <c r="H68" s="1131">
        <v>27835.302211860002</v>
      </c>
      <c r="I68" s="717">
        <v>7499.9479288434732</v>
      </c>
    </row>
    <row r="69" spans="1:22">
      <c r="A69" s="2596" t="s">
        <v>282</v>
      </c>
      <c r="B69" s="1131">
        <v>116.56491187</v>
      </c>
      <c r="C69" s="1131">
        <v>8440.7805053399989</v>
      </c>
      <c r="D69" s="1131">
        <v>19.71440587</v>
      </c>
      <c r="E69" s="1131"/>
      <c r="F69" s="1132">
        <v>-2.5127875599999996</v>
      </c>
      <c r="G69" s="1132">
        <v>-1.9233389399999978</v>
      </c>
      <c r="H69" s="1131">
        <v>8537.6310113399995</v>
      </c>
      <c r="I69" s="717">
        <v>493841.52716586692</v>
      </c>
    </row>
    <row r="70" spans="1:22">
      <c r="A70" s="2599" t="s">
        <v>51</v>
      </c>
      <c r="B70" s="1134">
        <v>6189.2091963100011</v>
      </c>
      <c r="C70" s="1134">
        <v>485073.29629283992</v>
      </c>
      <c r="D70" s="1134">
        <v>2331.4752712099989</v>
      </c>
      <c r="E70" s="1134"/>
      <c r="F70" s="1135">
        <v>-81.633678240000137</v>
      </c>
      <c r="G70" s="1135">
        <v>-454.36668120000002</v>
      </c>
      <c r="H70" s="1134">
        <v>488931.03021793993</v>
      </c>
    </row>
    <row r="76" spans="1:22">
      <c r="A76" s="2597"/>
      <c r="B76" s="1136"/>
      <c r="C76" s="1136"/>
      <c r="D76" s="1136"/>
      <c r="E76" s="1136"/>
      <c r="F76" s="1136"/>
      <c r="G76" s="1136"/>
      <c r="H76" s="1136"/>
      <c r="I76" s="1136" t="s">
        <v>275</v>
      </c>
      <c r="J76" s="1136" t="s">
        <v>267</v>
      </c>
      <c r="K76" s="1136" t="s">
        <v>280</v>
      </c>
      <c r="L76" s="1136" t="s">
        <v>272</v>
      </c>
      <c r="M76" s="1137" t="s">
        <v>274</v>
      </c>
      <c r="N76" s="1138" t="s">
        <v>264</v>
      </c>
      <c r="O76" s="1136" t="s">
        <v>265</v>
      </c>
      <c r="P76" s="1136" t="s">
        <v>266</v>
      </c>
      <c r="Q76" s="1136" t="s">
        <v>282</v>
      </c>
      <c r="R76" s="1136" t="s">
        <v>273</v>
      </c>
      <c r="S76" s="1138" t="s">
        <v>281</v>
      </c>
      <c r="T76" s="1138" t="s">
        <v>351</v>
      </c>
      <c r="U76" s="1136"/>
      <c r="V76" s="1138" t="s">
        <v>102</v>
      </c>
    </row>
    <row r="127" spans="8:8" ht="15">
      <c r="H127" s="976"/>
    </row>
  </sheetData>
  <mergeCells count="13">
    <mergeCell ref="H47:H48"/>
    <mergeCell ref="A1:H1"/>
    <mergeCell ref="B3:C3"/>
    <mergeCell ref="D3:D4"/>
    <mergeCell ref="E3:E4"/>
    <mergeCell ref="F3:F4"/>
    <mergeCell ref="G3:G4"/>
    <mergeCell ref="H3:H4"/>
    <mergeCell ref="B47:C47"/>
    <mergeCell ref="D47:D48"/>
    <mergeCell ref="E47:E48"/>
    <mergeCell ref="F47:F48"/>
    <mergeCell ref="G47:G48"/>
  </mergeCells>
  <pageMargins left="0.43307086614173229" right="0.23622047244094491" top="0.74803149606299213" bottom="0.74803149606299213" header="0.31496062992125984" footer="0.31496062992125984"/>
  <pageSetup paperSize="9" scale="90" orientation="portrait" r:id="rId1"/>
  <headerFooter>
    <oddFooter>&amp;C&amp;1#&amp;"Calibri"&amp;10&amp;K000000Confidential</oddFooter>
  </headerFooter>
  <rowBreaks count="1" manualBreakCount="1">
    <brk id="44" max="16383" man="1"/>
  </rowBreaks>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26FC17-07BF-4650-BA02-2ACAECC9F6CF}">
  <dimension ref="A1:S110"/>
  <sheetViews>
    <sheetView showGridLines="0" showWhiteSpace="0" view="pageLayout" zoomScaleNormal="100" workbookViewId="0">
      <selection sqref="A1:H1"/>
    </sheetView>
  </sheetViews>
  <sheetFormatPr defaultColWidth="0" defaultRowHeight="12"/>
  <cols>
    <col min="1" max="1" width="19.85546875" style="1062" customWidth="1"/>
    <col min="2" max="3" width="10.140625" style="1064" customWidth="1"/>
    <col min="4" max="5" width="10.85546875" style="1064" customWidth="1"/>
    <col min="6" max="6" width="12.28515625" style="1064" customWidth="1"/>
    <col min="7" max="7" width="11.28515625" style="1064" customWidth="1"/>
    <col min="8" max="8" width="10.140625" style="1064" customWidth="1"/>
    <col min="9" max="14" width="9.140625" style="1064" hidden="1" customWidth="1"/>
    <col min="15" max="19" width="0" style="1064" hidden="1" customWidth="1"/>
    <col min="20" max="16384" width="9.140625" style="1064" hidden="1"/>
  </cols>
  <sheetData>
    <row r="1" spans="1:19" s="378" customFormat="1" ht="82.5" customHeight="1">
      <c r="A1" s="2848" t="s">
        <v>354</v>
      </c>
      <c r="B1" s="2849"/>
      <c r="C1" s="2849"/>
      <c r="D1" s="2849"/>
      <c r="E1" s="2849"/>
      <c r="F1" s="2849"/>
      <c r="G1" s="2849"/>
      <c r="H1" s="2849"/>
      <c r="I1" s="2692"/>
      <c r="J1" s="1139"/>
    </row>
    <row r="2" spans="1:19" ht="18" customHeight="1">
      <c r="A2" s="1140" t="s">
        <v>316</v>
      </c>
      <c r="B2" s="1141" t="s">
        <v>204</v>
      </c>
      <c r="C2" s="1141" t="s">
        <v>205</v>
      </c>
      <c r="D2" s="1141" t="s">
        <v>239</v>
      </c>
      <c r="E2" s="1141" t="s">
        <v>240</v>
      </c>
      <c r="F2" s="1141" t="s">
        <v>241</v>
      </c>
      <c r="G2" s="1141" t="s">
        <v>242</v>
      </c>
      <c r="H2" s="1141" t="s">
        <v>243</v>
      </c>
    </row>
    <row r="3" spans="1:19" ht="18.75" customHeight="1">
      <c r="A3" s="1142"/>
      <c r="B3" s="2850" t="s">
        <v>303</v>
      </c>
      <c r="C3" s="2850"/>
      <c r="D3" s="2851" t="s">
        <v>304</v>
      </c>
      <c r="E3" s="2852" t="s">
        <v>305</v>
      </c>
      <c r="F3" s="2851" t="s">
        <v>306</v>
      </c>
      <c r="G3" s="2851" t="s">
        <v>307</v>
      </c>
      <c r="H3" s="2842" t="s">
        <v>308</v>
      </c>
      <c r="K3" s="2847"/>
      <c r="L3" s="2822"/>
      <c r="M3" s="2822"/>
      <c r="N3" s="2822"/>
      <c r="O3" s="2822"/>
      <c r="P3" s="2822"/>
      <c r="Q3" s="2822"/>
      <c r="R3" s="2822"/>
      <c r="S3" s="2822"/>
    </row>
    <row r="4" spans="1:19" ht="51.75" customHeight="1">
      <c r="A4" s="1143" t="s">
        <v>59</v>
      </c>
      <c r="B4" s="2698" t="s">
        <v>309</v>
      </c>
      <c r="C4" s="2698" t="s">
        <v>310</v>
      </c>
      <c r="D4" s="2850"/>
      <c r="E4" s="2853"/>
      <c r="F4" s="2850"/>
      <c r="G4" s="2850"/>
      <c r="H4" s="2843"/>
      <c r="K4" s="2822"/>
      <c r="L4" s="2822"/>
      <c r="M4" s="2822"/>
      <c r="N4" s="2822"/>
      <c r="O4" s="2822"/>
      <c r="P4" s="2822"/>
      <c r="Q4" s="2822"/>
      <c r="R4" s="2822"/>
      <c r="S4" s="2822"/>
    </row>
    <row r="5" spans="1:19" s="1069" customFormat="1">
      <c r="A5" s="1144" t="s">
        <v>248</v>
      </c>
      <c r="B5" s="1145">
        <v>4706.4696260500004</v>
      </c>
      <c r="C5" s="1145">
        <v>466892.51241145004</v>
      </c>
      <c r="D5" s="1145">
        <v>2305.4713599000002</v>
      </c>
      <c r="E5" s="1145" t="s">
        <v>44</v>
      </c>
      <c r="F5" s="1145">
        <v>-144.56062656000003</v>
      </c>
      <c r="G5" s="1145">
        <v>-660.84709685999997</v>
      </c>
      <c r="H5" s="1145">
        <v>469293.51067759999</v>
      </c>
      <c r="I5" s="707">
        <v>431804.13072519994</v>
      </c>
      <c r="J5" s="711"/>
      <c r="K5" s="2822"/>
      <c r="L5" s="2822"/>
      <c r="M5" s="2822"/>
      <c r="N5" s="2822"/>
      <c r="O5" s="2822"/>
      <c r="P5" s="2822"/>
      <c r="Q5" s="2822"/>
      <c r="R5" s="2822"/>
      <c r="S5" s="2822"/>
    </row>
    <row r="6" spans="1:19" s="1069" customFormat="1" ht="20.25" customHeight="1">
      <c r="A6" s="1146" t="s">
        <v>355</v>
      </c>
      <c r="B6" s="1105">
        <v>1595.3341684100001</v>
      </c>
      <c r="C6" s="1105">
        <v>120516.98667102</v>
      </c>
      <c r="D6" s="1105">
        <v>831.9263267</v>
      </c>
      <c r="E6" s="1105" t="s">
        <v>44</v>
      </c>
      <c r="F6" s="1105">
        <v>-13.37388266</v>
      </c>
      <c r="G6" s="1105">
        <v>-180.04067091000002</v>
      </c>
      <c r="H6" s="1105">
        <v>121280.39451273</v>
      </c>
      <c r="I6" s="707">
        <v>119572.46440218</v>
      </c>
      <c r="J6" s="711"/>
      <c r="K6" s="2822"/>
      <c r="L6" s="2822"/>
      <c r="M6" s="2822"/>
      <c r="N6" s="2822"/>
      <c r="O6" s="2822"/>
      <c r="P6" s="2822"/>
      <c r="Q6" s="2822"/>
      <c r="R6" s="2822"/>
      <c r="S6" s="2822"/>
    </row>
    <row r="7" spans="1:19" s="1069" customFormat="1" ht="16.5" customHeight="1">
      <c r="A7" s="1146" t="s">
        <v>356</v>
      </c>
      <c r="B7" s="1105">
        <v>1707.2832366700002</v>
      </c>
      <c r="C7" s="1105">
        <v>113284.43182792001</v>
      </c>
      <c r="D7" s="1105">
        <v>624.99459462000004</v>
      </c>
      <c r="E7" s="1105" t="s">
        <v>44</v>
      </c>
      <c r="F7" s="1105">
        <v>-64.327600600000011</v>
      </c>
      <c r="G7" s="1105">
        <v>-233.69081643999996</v>
      </c>
      <c r="H7" s="1105">
        <v>114366.72046997001</v>
      </c>
      <c r="I7" s="707">
        <v>108720.1753357</v>
      </c>
      <c r="J7" s="711"/>
      <c r="K7" s="2692"/>
      <c r="L7" s="2692"/>
      <c r="M7" s="2692"/>
      <c r="N7" s="2692"/>
      <c r="O7" s="2692"/>
      <c r="P7" s="2692"/>
      <c r="Q7" s="2692"/>
      <c r="R7" s="2692"/>
      <c r="S7" s="2692"/>
    </row>
    <row r="8" spans="1:19" s="1069" customFormat="1">
      <c r="A8" s="1146" t="s">
        <v>357</v>
      </c>
      <c r="B8" s="1105">
        <v>926.73076632000004</v>
      </c>
      <c r="C8" s="1105">
        <v>87837.583811809993</v>
      </c>
      <c r="D8" s="1105">
        <v>559.12017905999994</v>
      </c>
      <c r="E8" s="1105" t="s">
        <v>44</v>
      </c>
      <c r="F8" s="1105">
        <v>-36.499989709999994</v>
      </c>
      <c r="G8" s="1105">
        <v>-138.98976235999999</v>
      </c>
      <c r="H8" s="1105">
        <v>88205.194399069995</v>
      </c>
      <c r="I8" s="707">
        <v>85333.475447360004</v>
      </c>
      <c r="J8" s="711"/>
      <c r="K8" s="2692"/>
      <c r="L8" s="2692"/>
      <c r="M8" s="2692"/>
      <c r="N8" s="2692"/>
      <c r="O8" s="2692"/>
      <c r="P8" s="2692"/>
      <c r="Q8" s="2692"/>
      <c r="R8" s="2692"/>
      <c r="S8" s="2692"/>
    </row>
    <row r="9" spans="1:19" s="1069" customFormat="1" ht="14.1" customHeight="1">
      <c r="A9" s="1146" t="s">
        <v>358</v>
      </c>
      <c r="B9" s="1105">
        <v>477.12145465000003</v>
      </c>
      <c r="C9" s="1105">
        <v>145253.51010070002</v>
      </c>
      <c r="D9" s="1105">
        <v>289.43025951999999</v>
      </c>
      <c r="E9" s="1105" t="s">
        <v>44</v>
      </c>
      <c r="F9" s="1105">
        <v>-30.359153589999995</v>
      </c>
      <c r="G9" s="1105">
        <v>-108.12584715</v>
      </c>
      <c r="H9" s="1105">
        <v>145441.20129583002</v>
      </c>
      <c r="I9" s="707">
        <v>118178.01553995999</v>
      </c>
      <c r="J9" s="711"/>
      <c r="K9" s="2692"/>
      <c r="L9" s="2692"/>
      <c r="M9" s="2692"/>
      <c r="N9" s="2692"/>
      <c r="O9" s="2692"/>
      <c r="P9" s="2692"/>
      <c r="Q9" s="2692"/>
      <c r="R9" s="2692"/>
      <c r="S9" s="2692"/>
    </row>
    <row r="10" spans="1:19" s="1069" customFormat="1" ht="14.1" customHeight="1">
      <c r="A10" s="1144" t="s">
        <v>253</v>
      </c>
      <c r="B10" s="1105">
        <v>4.5626878700000004</v>
      </c>
      <c r="C10" s="1105">
        <v>1000.1374233399999</v>
      </c>
      <c r="D10" s="1105">
        <v>6.3961711599999997</v>
      </c>
      <c r="E10" s="1105" t="s">
        <v>44</v>
      </c>
      <c r="F10" s="1105">
        <v>-3.7219499999999999E-3</v>
      </c>
      <c r="G10" s="1105">
        <v>-1.3183954700000002</v>
      </c>
      <c r="H10" s="1105">
        <v>998.30394004999994</v>
      </c>
      <c r="I10" s="707">
        <v>3037.5080602400003</v>
      </c>
      <c r="J10" s="711"/>
      <c r="K10" s="2692"/>
      <c r="L10" s="2692"/>
      <c r="M10" s="2692"/>
      <c r="N10" s="2692"/>
      <c r="O10" s="2692"/>
      <c r="P10" s="2692"/>
      <c r="Q10" s="2692"/>
      <c r="R10" s="2692"/>
      <c r="S10" s="2692"/>
    </row>
    <row r="11" spans="1:19" s="1069" customFormat="1" ht="14.1" customHeight="1">
      <c r="A11" s="1069" t="s">
        <v>359</v>
      </c>
      <c r="B11" s="1105">
        <v>3.41114629</v>
      </c>
      <c r="C11" s="1105">
        <v>12473.482439179999</v>
      </c>
      <c r="D11" s="1105">
        <v>9.2430729100000004</v>
      </c>
      <c r="E11" s="1105" t="s">
        <v>44</v>
      </c>
      <c r="F11" s="1105">
        <v>-2.3441710000000001E-2</v>
      </c>
      <c r="G11" s="1105">
        <v>-6.1607035200000002</v>
      </c>
      <c r="H11" s="1105">
        <v>12467.65051256</v>
      </c>
      <c r="I11" s="707">
        <v>21241.718564409999</v>
      </c>
      <c r="J11" s="711"/>
      <c r="K11" s="1147"/>
    </row>
    <row r="12" spans="1:19" s="1069" customFormat="1" ht="14.1" customHeight="1">
      <c r="A12" s="2631" t="s">
        <v>360</v>
      </c>
      <c r="B12" s="1105">
        <v>0.54135405000000003</v>
      </c>
      <c r="C12" s="1105">
        <v>865.73215445000005</v>
      </c>
      <c r="D12" s="1105">
        <v>2.1815978600000001</v>
      </c>
      <c r="E12" s="1105" t="s">
        <v>44</v>
      </c>
      <c r="F12" s="1105">
        <v>-0.71051482000000032</v>
      </c>
      <c r="G12" s="1105">
        <v>10.784201560000001</v>
      </c>
      <c r="H12" s="1105">
        <v>864.09191064000004</v>
      </c>
      <c r="I12" s="707">
        <v>1564.7890804600002</v>
      </c>
      <c r="J12" s="711"/>
      <c r="K12" s="1148"/>
    </row>
    <row r="13" spans="1:19" s="1069" customFormat="1" ht="14.1" customHeight="1">
      <c r="A13" s="1144" t="s">
        <v>102</v>
      </c>
      <c r="B13" s="1105">
        <v>803.63353599999846</v>
      </c>
      <c r="C13" s="1105">
        <v>31508.990568719979</v>
      </c>
      <c r="D13" s="1105">
        <v>380.92235613000003</v>
      </c>
      <c r="E13" s="1105" t="s">
        <v>44</v>
      </c>
      <c r="F13" s="1105">
        <v>-2.6525061399999283</v>
      </c>
      <c r="G13" s="1105">
        <v>-168.65051605000002</v>
      </c>
      <c r="H13" s="1105">
        <v>31931.701748589978</v>
      </c>
      <c r="I13" s="707">
        <v>31283.109505440094</v>
      </c>
      <c r="J13" s="711"/>
      <c r="K13" s="1148"/>
    </row>
    <row r="14" spans="1:19" s="1069" customFormat="1" ht="15" customHeight="1">
      <c r="A14" s="1149" t="s">
        <v>51</v>
      </c>
      <c r="B14" s="1150">
        <v>5518.6183502599997</v>
      </c>
      <c r="C14" s="1150">
        <v>512740.85499714001</v>
      </c>
      <c r="D14" s="1150">
        <v>2704.2145579600001</v>
      </c>
      <c r="E14" s="1150" t="s">
        <v>44</v>
      </c>
      <c r="F14" s="1150">
        <v>-147.95081117999996</v>
      </c>
      <c r="G14" s="1150">
        <v>-826.1925103399999</v>
      </c>
      <c r="H14" s="1150">
        <v>515555.25878944003</v>
      </c>
      <c r="I14" s="707">
        <v>488931.25593575009</v>
      </c>
    </row>
    <row r="15" spans="1:19">
      <c r="A15" s="1151"/>
    </row>
    <row r="17" spans="1:10" ht="18" customHeight="1">
      <c r="A17" s="2260" t="s">
        <v>361</v>
      </c>
      <c r="B17" s="2261" t="s">
        <v>204</v>
      </c>
      <c r="C17" s="2261" t="s">
        <v>205</v>
      </c>
      <c r="D17" s="2261" t="s">
        <v>239</v>
      </c>
      <c r="E17" s="2261" t="s">
        <v>240</v>
      </c>
      <c r="F17" s="2261" t="s">
        <v>241</v>
      </c>
      <c r="G17" s="2261" t="s">
        <v>242</v>
      </c>
      <c r="H17" s="2261" t="s">
        <v>243</v>
      </c>
    </row>
    <row r="18" spans="1:10" ht="17.45" customHeight="1">
      <c r="A18" s="1099"/>
      <c r="B18" s="2835" t="s">
        <v>303</v>
      </c>
      <c r="C18" s="2835"/>
      <c r="D18" s="2834" t="s">
        <v>304</v>
      </c>
      <c r="E18" s="2845" t="s">
        <v>305</v>
      </c>
      <c r="F18" s="2834" t="s">
        <v>306</v>
      </c>
      <c r="G18" s="2834" t="s">
        <v>307</v>
      </c>
      <c r="H18" s="2819" t="s">
        <v>308</v>
      </c>
    </row>
    <row r="19" spans="1:10" ht="54" customHeight="1">
      <c r="A19" s="1100" t="s">
        <v>59</v>
      </c>
      <c r="B19" s="2695" t="s">
        <v>309</v>
      </c>
      <c r="C19" s="2695" t="s">
        <v>310</v>
      </c>
      <c r="D19" s="2835"/>
      <c r="E19" s="2846"/>
      <c r="F19" s="2835"/>
      <c r="G19" s="2835"/>
      <c r="H19" s="2820"/>
    </row>
    <row r="20" spans="1:10">
      <c r="A20" s="1144" t="s">
        <v>248</v>
      </c>
      <c r="B20" s="1145">
        <v>5125.1423123799996</v>
      </c>
      <c r="C20" s="1145">
        <v>428622.89071505994</v>
      </c>
      <c r="D20" s="1145">
        <v>1943.9023022400002</v>
      </c>
      <c r="E20" s="1145"/>
      <c r="F20" s="1145">
        <v>-81.140909959999902</v>
      </c>
      <c r="G20" s="1145">
        <v>-453.08465378999989</v>
      </c>
      <c r="H20" s="1145">
        <v>431804.13072519994</v>
      </c>
      <c r="I20" s="1064">
        <v>420214.66662970377</v>
      </c>
      <c r="J20" s="711"/>
    </row>
    <row r="21" spans="1:10" ht="15" customHeight="1">
      <c r="A21" s="1146" t="s">
        <v>355</v>
      </c>
      <c r="B21" s="1105">
        <v>1873.9637051299999</v>
      </c>
      <c r="C21" s="1105">
        <v>118497.90649016001</v>
      </c>
      <c r="D21" s="1105">
        <v>799.40579310999999</v>
      </c>
      <c r="E21" s="1105"/>
      <c r="F21" s="1105" t="s">
        <v>44</v>
      </c>
      <c r="G21" s="1105" t="s">
        <v>44</v>
      </c>
      <c r="H21" s="1105">
        <v>119572.46440218</v>
      </c>
      <c r="I21" s="1064">
        <v>120214.07519455451</v>
      </c>
    </row>
    <row r="22" spans="1:10" ht="13.5" customHeight="1">
      <c r="A22" s="1146" t="s">
        <v>356</v>
      </c>
      <c r="B22" s="1105">
        <v>1677.6872613599999</v>
      </c>
      <c r="C22" s="1105">
        <v>107500.75537236</v>
      </c>
      <c r="D22" s="1105">
        <v>458.26729802</v>
      </c>
      <c r="E22" s="1105"/>
      <c r="F22" s="1105" t="s">
        <v>44</v>
      </c>
      <c r="G22" s="1105" t="s">
        <v>44</v>
      </c>
      <c r="H22" s="1105">
        <v>108720.1753357</v>
      </c>
      <c r="I22" s="1064">
        <v>105705.36551109719</v>
      </c>
    </row>
    <row r="23" spans="1:10">
      <c r="A23" s="1146" t="s">
        <v>357</v>
      </c>
      <c r="B23" s="1105">
        <v>1158.6868040900001</v>
      </c>
      <c r="C23" s="1105">
        <v>84610.834533729998</v>
      </c>
      <c r="D23" s="1105">
        <v>436.04589046000001</v>
      </c>
      <c r="E23" s="1105"/>
      <c r="F23" s="1105" t="s">
        <v>44</v>
      </c>
      <c r="G23" s="1105" t="s">
        <v>44</v>
      </c>
      <c r="H23" s="1105">
        <v>85333.475447360004</v>
      </c>
      <c r="I23" s="1064">
        <v>75725.392353282848</v>
      </c>
    </row>
    <row r="24" spans="1:10">
      <c r="A24" s="1146" t="s">
        <v>358</v>
      </c>
      <c r="B24" s="1105">
        <v>414.80454180000004</v>
      </c>
      <c r="C24" s="1105">
        <v>118013.39431880999</v>
      </c>
      <c r="D24" s="1105">
        <v>250.18332064999998</v>
      </c>
      <c r="E24" s="1105"/>
      <c r="F24" s="1105" t="s">
        <v>44</v>
      </c>
      <c r="G24" s="1105" t="s">
        <v>44</v>
      </c>
      <c r="H24" s="1105">
        <v>118178.01553995999</v>
      </c>
      <c r="I24" s="1064">
        <v>118569.83357076927</v>
      </c>
    </row>
    <row r="25" spans="1:10">
      <c r="A25" s="1144" t="s">
        <v>253</v>
      </c>
      <c r="B25" s="1105">
        <v>3.5309631499999998</v>
      </c>
      <c r="C25" s="1105">
        <v>3038.2985658300004</v>
      </c>
      <c r="D25" s="1105">
        <v>4.3214687400000003</v>
      </c>
      <c r="E25" s="1105"/>
      <c r="F25" s="1105"/>
      <c r="G25" s="1105"/>
      <c r="H25" s="1105">
        <v>3037.5080602400003</v>
      </c>
      <c r="I25" s="1064">
        <v>10303.885274006789</v>
      </c>
    </row>
    <row r="26" spans="1:10">
      <c r="A26" s="1069" t="s">
        <v>359</v>
      </c>
      <c r="B26" s="1105">
        <v>7.2191399199999999</v>
      </c>
      <c r="C26" s="1105">
        <v>21238.19555461</v>
      </c>
      <c r="D26" s="1105">
        <v>3.6961301200000003</v>
      </c>
      <c r="E26" s="1105"/>
      <c r="F26" s="1105"/>
      <c r="G26" s="1105"/>
      <c r="H26" s="1105">
        <v>21241.718564409999</v>
      </c>
      <c r="I26" s="1064">
        <v>26812.584979882831</v>
      </c>
    </row>
    <row r="27" spans="1:10">
      <c r="A27" s="1144" t="s">
        <v>254</v>
      </c>
      <c r="B27" s="1105">
        <v>42.896793889999998</v>
      </c>
      <c r="C27" s="1105">
        <v>1551.1645532100001</v>
      </c>
      <c r="D27" s="1105">
        <v>29.272266640000002</v>
      </c>
      <c r="E27" s="1105"/>
      <c r="F27" s="1105"/>
      <c r="G27" s="1105">
        <v>15.49445321</v>
      </c>
      <c r="H27" s="1105">
        <v>1564.7890804600002</v>
      </c>
      <c r="I27" s="1064">
        <v>148.82471810233295</v>
      </c>
    </row>
    <row r="28" spans="1:10">
      <c r="A28" s="1144" t="s">
        <v>102</v>
      </c>
      <c r="B28" s="1105">
        <v>1010.5744525900009</v>
      </c>
      <c r="C28" s="1105">
        <v>30622.746904130094</v>
      </c>
      <c r="D28" s="1105">
        <v>350.21185128000025</v>
      </c>
      <c r="E28" s="1105"/>
      <c r="F28" s="1105">
        <v>-0.65807164000012497</v>
      </c>
      <c r="G28" s="1105">
        <v>-16</v>
      </c>
      <c r="H28" s="1105">
        <v>31283.109505440094</v>
      </c>
      <c r="I28" s="1064">
        <v>2035.7160283522601</v>
      </c>
    </row>
    <row r="29" spans="1:10">
      <c r="A29" s="1152" t="s">
        <v>51</v>
      </c>
      <c r="B29" s="1153">
        <v>6189.3636619300005</v>
      </c>
      <c r="C29" s="1153">
        <v>485073.29629284004</v>
      </c>
      <c r="D29" s="1153">
        <v>2331.4040190200003</v>
      </c>
      <c r="E29" s="1153"/>
      <c r="F29" s="1153">
        <v>-81.633678240000023</v>
      </c>
      <c r="G29" s="1153">
        <v>-454.36572065000001</v>
      </c>
      <c r="H29" s="1153">
        <v>488931.25593575009</v>
      </c>
      <c r="I29" s="1064">
        <v>34325.849535818998</v>
      </c>
    </row>
    <row r="30" spans="1:10">
      <c r="A30" s="2693"/>
      <c r="I30" s="1064">
        <v>493841.52716586704</v>
      </c>
    </row>
    <row r="110" spans="8:8" ht="15">
      <c r="H110" s="1122"/>
    </row>
  </sheetData>
  <mergeCells count="14">
    <mergeCell ref="A1:H1"/>
    <mergeCell ref="B3:C3"/>
    <mergeCell ref="D3:D4"/>
    <mergeCell ref="E3:E4"/>
    <mergeCell ref="F3:F4"/>
    <mergeCell ref="G3:G4"/>
    <mergeCell ref="H3:H4"/>
    <mergeCell ref="K3:S6"/>
    <mergeCell ref="B18:C18"/>
    <mergeCell ref="D18:D19"/>
    <mergeCell ref="E18:E19"/>
    <mergeCell ref="F18:F19"/>
    <mergeCell ref="G18:G19"/>
    <mergeCell ref="H18:H19"/>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388A4B-0BE9-41D7-BC24-C54FDB33D370}">
  <sheetPr>
    <tabColor rgb="FF002060"/>
  </sheetPr>
  <dimension ref="A1:L54"/>
  <sheetViews>
    <sheetView showGridLines="0" zoomScale="90" zoomScaleNormal="90" workbookViewId="0">
      <selection activeCell="A2" sqref="A2:C10"/>
    </sheetView>
  </sheetViews>
  <sheetFormatPr defaultColWidth="8.7109375" defaultRowHeight="15"/>
  <cols>
    <col min="1" max="1" width="69" style="392" bestFit="1" customWidth="1"/>
    <col min="2" max="16384" width="8.7109375" style="392"/>
  </cols>
  <sheetData>
    <row r="1" spans="1:12">
      <c r="A1" s="700" t="s">
        <v>6</v>
      </c>
      <c r="B1" s="700"/>
      <c r="C1" s="700"/>
      <c r="D1" s="701"/>
      <c r="E1" s="2513"/>
      <c r="F1" s="2513"/>
      <c r="G1" s="2513"/>
      <c r="H1" s="2513"/>
      <c r="I1" s="2513"/>
      <c r="J1" s="2513"/>
      <c r="K1" s="2513"/>
      <c r="L1" s="2513"/>
    </row>
    <row r="2" spans="1:12">
      <c r="A2" s="2786" t="s">
        <v>7</v>
      </c>
      <c r="B2" s="2786"/>
      <c r="C2" s="2786"/>
      <c r="D2" s="702"/>
      <c r="E2" s="2513"/>
      <c r="F2" s="2513"/>
      <c r="G2" s="2513"/>
      <c r="H2" s="2513"/>
      <c r="I2" s="2513"/>
      <c r="J2" s="2513"/>
      <c r="K2" s="2513"/>
      <c r="L2" s="2513"/>
    </row>
    <row r="3" spans="1:12">
      <c r="A3" s="2786"/>
      <c r="B3" s="2786"/>
      <c r="C3" s="2786"/>
      <c r="D3" s="702"/>
      <c r="E3" s="2513"/>
      <c r="F3" s="2513"/>
      <c r="G3" s="2513"/>
      <c r="H3" s="2513"/>
      <c r="I3" s="2513"/>
      <c r="J3" s="2513"/>
      <c r="K3" s="2513"/>
      <c r="L3" s="2513"/>
    </row>
    <row r="4" spans="1:12">
      <c r="A4" s="2786"/>
      <c r="B4" s="2786"/>
      <c r="C4" s="2786"/>
      <c r="D4" s="702"/>
      <c r="E4" s="2513"/>
      <c r="F4" s="2513"/>
      <c r="G4" s="2513"/>
      <c r="H4" s="2513"/>
      <c r="I4" s="2513"/>
      <c r="J4" s="2513"/>
      <c r="K4" s="2513"/>
      <c r="L4" s="2513"/>
    </row>
    <row r="5" spans="1:12">
      <c r="A5" s="2786"/>
      <c r="B5" s="2786"/>
      <c r="C5" s="2786"/>
      <c r="D5" s="702"/>
      <c r="E5" s="2513"/>
      <c r="F5" s="2513"/>
      <c r="G5" s="2513"/>
      <c r="H5" s="2513"/>
      <c r="I5" s="2513"/>
      <c r="J5" s="2513"/>
      <c r="K5" s="2513"/>
      <c r="L5" s="2513"/>
    </row>
    <row r="6" spans="1:12">
      <c r="A6" s="2786"/>
      <c r="B6" s="2786"/>
      <c r="C6" s="2786"/>
      <c r="D6" s="702"/>
      <c r="E6" s="2513"/>
      <c r="F6" s="2513"/>
      <c r="G6" s="703"/>
      <c r="H6" s="2513"/>
      <c r="I6" s="2513"/>
      <c r="J6" s="2513"/>
      <c r="K6" s="2513"/>
      <c r="L6" s="2513"/>
    </row>
    <row r="7" spans="1:12">
      <c r="A7" s="2786"/>
      <c r="B7" s="2786"/>
      <c r="C7" s="2786"/>
      <c r="D7" s="702"/>
      <c r="E7" s="2513"/>
      <c r="F7" s="2513"/>
      <c r="G7" s="703"/>
      <c r="H7" s="2513"/>
      <c r="I7" s="2513"/>
      <c r="J7" s="2513"/>
      <c r="K7" s="2513"/>
      <c r="L7" s="2513"/>
    </row>
    <row r="8" spans="1:12" ht="11.1" customHeight="1">
      <c r="A8" s="2786"/>
      <c r="B8" s="2786"/>
      <c r="C8" s="2786"/>
      <c r="D8" s="702"/>
      <c r="E8" s="2513"/>
      <c r="F8" s="2513"/>
      <c r="G8" s="2513"/>
      <c r="H8" s="2513"/>
      <c r="I8" s="2513"/>
      <c r="J8" s="2513"/>
      <c r="K8" s="2513"/>
      <c r="L8" s="2513"/>
    </row>
    <row r="9" spans="1:12" hidden="1">
      <c r="A9" s="2786"/>
      <c r="B9" s="2786"/>
      <c r="C9" s="2786"/>
      <c r="D9" s="702"/>
      <c r="E9" s="704"/>
      <c r="F9" s="704"/>
      <c r="G9" s="2513"/>
      <c r="H9" s="2513"/>
      <c r="I9" s="2513"/>
      <c r="J9" s="2513"/>
      <c r="K9" s="2513"/>
      <c r="L9" s="2513"/>
    </row>
    <row r="10" spans="1:12" ht="1.5" customHeight="1">
      <c r="A10" s="2786"/>
      <c r="B10" s="2786"/>
      <c r="C10" s="2786"/>
      <c r="D10" s="702"/>
      <c r="E10" s="2513"/>
      <c r="F10" s="2513"/>
      <c r="G10" s="2513"/>
      <c r="H10" s="2513"/>
      <c r="I10" s="2513"/>
      <c r="J10" s="2513"/>
      <c r="K10" s="2513"/>
      <c r="L10" s="2513"/>
    </row>
    <row r="11" spans="1:12">
      <c r="A11" s="2787"/>
      <c r="B11" s="2787"/>
      <c r="C11" s="2787"/>
      <c r="D11" s="702"/>
      <c r="E11" s="2513"/>
      <c r="F11" s="2513"/>
      <c r="G11" s="2513"/>
      <c r="H11" s="2513"/>
      <c r="I11" s="2513"/>
      <c r="J11" s="2513"/>
      <c r="K11" s="2513"/>
      <c r="L11" s="2513"/>
    </row>
    <row r="12" spans="1:12" s="705" customFormat="1">
      <c r="A12" s="2220" t="s">
        <v>8</v>
      </c>
      <c r="B12" s="2221">
        <v>2020</v>
      </c>
      <c r="C12" s="2221">
        <v>2019</v>
      </c>
      <c r="G12" s="2513"/>
      <c r="H12" s="2513"/>
    </row>
    <row r="13" spans="1:12" s="705" customFormat="1">
      <c r="A13" s="706" t="s">
        <v>9</v>
      </c>
      <c r="B13" s="2210">
        <v>26553.436762833353</v>
      </c>
      <c r="C13" s="2206">
        <v>24420.629246711484</v>
      </c>
      <c r="G13" s="2513"/>
      <c r="H13" s="2513"/>
    </row>
    <row r="14" spans="1:12" s="705" customFormat="1">
      <c r="A14" s="706" t="s">
        <v>10</v>
      </c>
      <c r="B14" s="2210">
        <v>29141.066165303353</v>
      </c>
      <c r="C14" s="2206">
        <v>27518.146270791483</v>
      </c>
      <c r="G14" s="2513"/>
      <c r="H14" s="2513"/>
    </row>
    <row r="15" spans="1:12" s="705" customFormat="1">
      <c r="A15" s="708" t="s">
        <v>11</v>
      </c>
      <c r="B15" s="2211">
        <v>31801.437150047204</v>
      </c>
      <c r="C15" s="2207">
        <v>31235.613434706298</v>
      </c>
      <c r="G15" s="2513"/>
      <c r="H15" s="2513"/>
    </row>
    <row r="16" spans="1:12" s="705" customFormat="1">
      <c r="A16" s="709"/>
      <c r="B16" s="707"/>
      <c r="C16" s="707"/>
      <c r="G16" s="2513"/>
      <c r="H16" s="2513"/>
      <c r="J16" s="2788"/>
      <c r="K16" s="2788"/>
      <c r="L16" s="2788"/>
    </row>
    <row r="17" spans="1:8" s="705" customFormat="1">
      <c r="A17" s="700" t="s">
        <v>12</v>
      </c>
      <c r="B17" s="700"/>
      <c r="C17" s="700"/>
      <c r="G17" s="2513"/>
      <c r="H17" s="2513"/>
    </row>
    <row r="18" spans="1:8" s="705" customFormat="1">
      <c r="A18" s="2222" t="s">
        <v>13</v>
      </c>
      <c r="B18" s="2212">
        <v>155439.90454664684</v>
      </c>
      <c r="C18" s="2208">
        <v>150214.77385851688</v>
      </c>
      <c r="G18" s="2513"/>
      <c r="H18" s="2513"/>
    </row>
    <row r="19" spans="1:8" s="705" customFormat="1">
      <c r="A19" s="709"/>
      <c r="B19" s="707"/>
      <c r="C19" s="707"/>
      <c r="G19" s="2513"/>
      <c r="H19" s="2513"/>
    </row>
    <row r="20" spans="1:8" s="705" customFormat="1">
      <c r="A20" s="700" t="s">
        <v>14</v>
      </c>
      <c r="B20" s="700"/>
      <c r="C20" s="700"/>
      <c r="G20" s="2513"/>
      <c r="H20" s="2513"/>
    </row>
    <row r="21" spans="1:8" s="705" customFormat="1">
      <c r="A21" s="710" t="s">
        <v>15</v>
      </c>
      <c r="B21" s="2213">
        <v>0.170827670283758</v>
      </c>
      <c r="C21" s="2202">
        <v>0.1625714210355407</v>
      </c>
      <c r="G21" s="2513"/>
      <c r="H21" s="2513"/>
    </row>
    <row r="22" spans="1:8" s="705" customFormat="1">
      <c r="A22" s="706" t="s">
        <v>16</v>
      </c>
      <c r="B22" s="2214">
        <v>0.18747480738807501</v>
      </c>
      <c r="C22" s="2203">
        <v>0.18319200944049657</v>
      </c>
      <c r="G22" s="2513"/>
      <c r="H22" s="2513"/>
    </row>
    <row r="23" spans="1:8" s="705" customFormat="1">
      <c r="A23" s="708" t="s">
        <v>17</v>
      </c>
      <c r="B23" s="2215">
        <v>0.20458991687365399</v>
      </c>
      <c r="C23" s="2205">
        <v>0.20793968950168812</v>
      </c>
      <c r="G23" s="2513"/>
      <c r="H23" s="2513"/>
    </row>
    <row r="24" spans="1:8" s="705" customFormat="1">
      <c r="A24" s="2789"/>
      <c r="B24" s="2789"/>
      <c r="C24" s="2789"/>
      <c r="G24" s="2513"/>
      <c r="H24" s="2513"/>
    </row>
    <row r="25" spans="1:8" s="705" customFormat="1">
      <c r="A25" s="700" t="s">
        <v>18</v>
      </c>
      <c r="B25" s="700"/>
      <c r="C25" s="700"/>
      <c r="G25" s="2513"/>
      <c r="H25" s="2513"/>
    </row>
    <row r="26" spans="1:8" s="705" customFormat="1">
      <c r="A26" s="710" t="s">
        <v>19</v>
      </c>
      <c r="B26" s="2213">
        <v>4.4999999999999998E-2</v>
      </c>
      <c r="C26" s="2202">
        <v>4.4999999999999998E-2</v>
      </c>
      <c r="G26" s="2513"/>
      <c r="H26" s="2513"/>
    </row>
    <row r="27" spans="1:8" s="705" customFormat="1">
      <c r="A27" s="706" t="s">
        <v>20</v>
      </c>
      <c r="B27" s="2214">
        <v>0.01</v>
      </c>
      <c r="C27" s="2203">
        <v>0</v>
      </c>
      <c r="G27" s="2513"/>
      <c r="H27" s="2513"/>
    </row>
    <row r="28" spans="1:8" s="705" customFormat="1">
      <c r="A28" s="706" t="s">
        <v>21</v>
      </c>
      <c r="B28" s="2216">
        <v>2.5000000000000001E-2</v>
      </c>
      <c r="C28" s="2204">
        <v>2.5000000000000001E-2</v>
      </c>
      <c r="G28" s="2513"/>
      <c r="H28" s="2513"/>
    </row>
    <row r="29" spans="1:8" s="705" customFormat="1">
      <c r="A29" s="706" t="s">
        <v>22</v>
      </c>
      <c r="B29" s="2216">
        <v>2.1191266900196298E-3</v>
      </c>
      <c r="C29" s="2204">
        <v>1.38798705051397E-2</v>
      </c>
      <c r="G29" s="2513"/>
      <c r="H29" s="2513"/>
    </row>
    <row r="30" spans="1:8" s="705" customFormat="1">
      <c r="A30" s="706" t="s">
        <v>23</v>
      </c>
      <c r="B30" s="2216">
        <v>0</v>
      </c>
      <c r="C30" s="2204">
        <v>0.03</v>
      </c>
      <c r="G30" s="2513"/>
      <c r="H30" s="2513"/>
    </row>
    <row r="31" spans="1:8" s="705" customFormat="1">
      <c r="A31" s="706" t="s">
        <v>24</v>
      </c>
      <c r="B31" s="2216">
        <v>0.02</v>
      </c>
      <c r="C31" s="2204">
        <v>0.02</v>
      </c>
      <c r="G31" s="2513"/>
      <c r="H31" s="2513"/>
    </row>
    <row r="32" spans="1:8" s="705" customFormat="1">
      <c r="A32" s="706" t="s">
        <v>25</v>
      </c>
      <c r="B32" s="2214">
        <f>SUM(B28:B29)+MAX(B30,B31)</f>
        <v>4.7119126690019636E-2</v>
      </c>
      <c r="C32" s="2203">
        <f>SUM(C28:C29)+MAX(C30,C31)</f>
        <v>6.8879870505139704E-2</v>
      </c>
      <c r="G32" s="2513"/>
      <c r="H32" s="2513"/>
    </row>
    <row r="33" spans="1:8" s="705" customFormat="1">
      <c r="A33" s="706" t="s">
        <v>26</v>
      </c>
      <c r="B33" s="2214">
        <v>0.10199999999999999</v>
      </c>
      <c r="C33" s="2203">
        <v>0.11387987050513999</v>
      </c>
      <c r="G33" s="2513"/>
      <c r="H33" s="2513"/>
    </row>
    <row r="34" spans="1:8" s="705" customFormat="1">
      <c r="A34" s="708" t="s">
        <v>27</v>
      </c>
      <c r="B34" s="2215">
        <v>0.107089916873654</v>
      </c>
      <c r="C34" s="2205">
        <v>0.11757142103554072</v>
      </c>
      <c r="G34" s="2513"/>
      <c r="H34" s="2513"/>
    </row>
    <row r="35" spans="1:8" s="705" customFormat="1">
      <c r="A35" s="712" t="s">
        <v>28</v>
      </c>
      <c r="B35" s="711"/>
      <c r="C35" s="711"/>
      <c r="G35" s="2513"/>
      <c r="H35" s="2513"/>
    </row>
    <row r="36" spans="1:8" s="705" customFormat="1">
      <c r="A36" s="709"/>
      <c r="B36" s="711"/>
      <c r="C36" s="711"/>
      <c r="G36" s="2513"/>
      <c r="H36" s="2513"/>
    </row>
    <row r="37" spans="1:8" s="705" customFormat="1">
      <c r="A37" s="700" t="s">
        <v>29</v>
      </c>
      <c r="B37" s="700"/>
      <c r="C37" s="700"/>
      <c r="G37" s="2513"/>
      <c r="H37" s="2513"/>
    </row>
    <row r="38" spans="1:8" s="705" customFormat="1">
      <c r="A38" s="710" t="s">
        <v>30</v>
      </c>
      <c r="B38" s="2217">
        <v>5.6232416710378E-2</v>
      </c>
      <c r="C38" s="2209">
        <v>5.2707253660316325E-2</v>
      </c>
      <c r="G38" s="2513"/>
      <c r="H38" s="2513"/>
    </row>
    <row r="39" spans="1:8" s="705" customFormat="1">
      <c r="A39" s="708" t="s">
        <v>31</v>
      </c>
      <c r="B39" s="2218">
        <v>5.9032860671348303E-2</v>
      </c>
      <c r="C39" s="2219"/>
      <c r="G39" s="2513"/>
      <c r="H39" s="2513"/>
    </row>
    <row r="41" spans="1:8" s="705" customFormat="1" ht="34.5">
      <c r="A41" s="713" t="s">
        <v>32</v>
      </c>
      <c r="B41" s="714"/>
      <c r="C41" s="714"/>
      <c r="G41" s="2513"/>
      <c r="H41" s="2513"/>
    </row>
    <row r="42" spans="1:8" s="705" customFormat="1">
      <c r="H42" s="2513"/>
    </row>
    <row r="43" spans="1:8" s="705" customFormat="1">
      <c r="H43" s="2513"/>
    </row>
    <row r="44" spans="1:8" s="705" customFormat="1">
      <c r="H44" s="2513"/>
    </row>
    <row r="45" spans="1:8" s="705" customFormat="1">
      <c r="H45" s="2513"/>
    </row>
    <row r="46" spans="1:8" s="705" customFormat="1"/>
    <row r="47" spans="1:8" s="705" customFormat="1"/>
    <row r="48" spans="1:8" s="705" customFormat="1"/>
    <row r="49" spans="2:3" s="705" customFormat="1"/>
    <row r="50" spans="2:3" s="705" customFormat="1"/>
    <row r="51" spans="2:3" s="705" customFormat="1"/>
    <row r="52" spans="2:3" s="705" customFormat="1"/>
    <row r="53" spans="2:3" s="705" customFormat="1">
      <c r="B53" s="715"/>
      <c r="C53" s="716"/>
    </row>
    <row r="54" spans="2:3" s="705" customFormat="1"/>
  </sheetData>
  <mergeCells count="4">
    <mergeCell ref="A2:C10"/>
    <mergeCell ref="A11:C11"/>
    <mergeCell ref="J16:L16"/>
    <mergeCell ref="A24:C24"/>
  </mergeCells>
  <pageMargins left="0.7" right="0.7" top="0.75" bottom="0.75" header="0.3" footer="0.3"/>
  <pageSetup paperSize="9" orientation="portrait" r:id="rId1"/>
  <headerFooter>
    <oddFooter>&amp;C&amp;1#&amp;"Calibri"&amp;10&amp;K000000Confidential</oddFooter>
  </headerFooter>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932A1A-7D5A-4CD5-A5C8-A01B3111C1CF}">
  <dimension ref="A1:F40"/>
  <sheetViews>
    <sheetView showGridLines="0" view="pageBreakPreview" topLeftCell="B1" zoomScaleNormal="100" zoomScaleSheetLayoutView="100" workbookViewId="0">
      <selection activeCell="B1" sqref="B1:D1"/>
    </sheetView>
  </sheetViews>
  <sheetFormatPr defaultColWidth="10.42578125" defaultRowHeight="12"/>
  <cols>
    <col min="1" max="1" width="3.7109375" style="7" customWidth="1"/>
    <col min="2" max="2" width="67.140625" style="9" customWidth="1"/>
    <col min="3" max="3" width="16.7109375" style="174" customWidth="1"/>
    <col min="4" max="4" width="13.85546875" style="160" customWidth="1"/>
    <col min="5" max="5" width="7" style="9" customWidth="1"/>
    <col min="6" max="6" width="48.5703125" style="7" customWidth="1"/>
    <col min="7" max="7" width="10.28515625" style="7" customWidth="1"/>
    <col min="8" max="8" width="9.140625" style="7" customWidth="1"/>
    <col min="9" max="16384" width="10.42578125" style="7"/>
  </cols>
  <sheetData>
    <row r="1" spans="1:6" s="1" customFormat="1" ht="18" customHeight="1">
      <c r="B1" s="2854" t="s">
        <v>362</v>
      </c>
      <c r="C1" s="2854"/>
      <c r="D1" s="2854"/>
      <c r="E1" s="2"/>
    </row>
    <row r="2" spans="1:6" s="1" customFormat="1" ht="60.6" customHeight="1">
      <c r="A2" s="176"/>
      <c r="B2" s="2855" t="s">
        <v>363</v>
      </c>
      <c r="C2" s="2856"/>
      <c r="D2" s="2856"/>
      <c r="E2" s="2"/>
    </row>
    <row r="3" spans="1:6" s="6" customFormat="1" ht="16.5" customHeight="1">
      <c r="A3" s="4"/>
      <c r="B3" s="190" t="s">
        <v>153</v>
      </c>
      <c r="C3" s="238" t="s">
        <v>204</v>
      </c>
      <c r="D3" s="191" t="s">
        <v>205</v>
      </c>
      <c r="E3" s="5"/>
    </row>
    <row r="4" spans="1:6" ht="42" customHeight="1">
      <c r="B4" s="192" t="s">
        <v>59</v>
      </c>
      <c r="C4" s="197" t="s">
        <v>364</v>
      </c>
      <c r="D4" s="193" t="s">
        <v>365</v>
      </c>
    </row>
    <row r="5" spans="1:6" ht="12" customHeight="1">
      <c r="A5" s="10">
        <v>1</v>
      </c>
      <c r="B5" s="11" t="s">
        <v>366</v>
      </c>
      <c r="C5" s="239">
        <v>-2182.8748356369219</v>
      </c>
      <c r="D5" s="156"/>
      <c r="F5" s="33"/>
    </row>
    <row r="6" spans="1:6" s="13" customFormat="1" ht="12" customHeight="1">
      <c r="A6" s="100">
        <v>2</v>
      </c>
      <c r="B6" s="2707" t="s">
        <v>367</v>
      </c>
      <c r="C6" s="240">
        <v>-590.41321455999991</v>
      </c>
      <c r="D6" s="157"/>
      <c r="F6" s="33"/>
    </row>
    <row r="7" spans="1:6" s="13" customFormat="1" ht="12" customHeight="1">
      <c r="A7" s="100">
        <v>3</v>
      </c>
      <c r="B7" s="2707" t="s">
        <v>368</v>
      </c>
      <c r="C7" s="240">
        <v>304.72811068999999</v>
      </c>
      <c r="D7" s="157"/>
      <c r="F7" s="33"/>
    </row>
    <row r="8" spans="1:6" s="13" customFormat="1" ht="12" customHeight="1">
      <c r="A8" s="13">
        <v>4</v>
      </c>
      <c r="B8" s="14" t="s">
        <v>369</v>
      </c>
      <c r="C8" s="240">
        <v>-255.05302956000003</v>
      </c>
      <c r="D8" s="157"/>
      <c r="F8" s="33"/>
    </row>
    <row r="9" spans="1:6" s="13" customFormat="1" ht="12" customHeight="1">
      <c r="A9" s="13">
        <v>5</v>
      </c>
      <c r="B9" s="14" t="s">
        <v>370</v>
      </c>
      <c r="C9" s="240">
        <v>-121.00101286</v>
      </c>
      <c r="D9" s="157"/>
      <c r="F9" s="7"/>
    </row>
    <row r="10" spans="1:6" s="13" customFormat="1" ht="12" customHeight="1">
      <c r="A10" s="100">
        <v>6</v>
      </c>
      <c r="B10" s="2707" t="s">
        <v>371</v>
      </c>
      <c r="C10" s="240">
        <v>368.69203625</v>
      </c>
      <c r="D10" s="157"/>
      <c r="E10" s="2707"/>
    </row>
    <row r="11" spans="1:6" s="13" customFormat="1" ht="12" customHeight="1">
      <c r="A11" s="100">
        <v>7</v>
      </c>
      <c r="B11" s="2707" t="s">
        <v>372</v>
      </c>
      <c r="C11" s="241">
        <v>0</v>
      </c>
      <c r="D11" s="162"/>
      <c r="E11" s="2707"/>
    </row>
    <row r="12" spans="1:6" s="13" customFormat="1" ht="12" customHeight="1">
      <c r="A12" s="100">
        <v>8</v>
      </c>
      <c r="B12" s="2707" t="s">
        <v>373</v>
      </c>
      <c r="C12" s="240">
        <v>0</v>
      </c>
      <c r="D12" s="157"/>
      <c r="E12" s="2707"/>
    </row>
    <row r="13" spans="1:6" ht="12" customHeight="1">
      <c r="A13" s="118">
        <v>9</v>
      </c>
      <c r="B13" s="9" t="s">
        <v>374</v>
      </c>
      <c r="C13" s="240">
        <v>0</v>
      </c>
      <c r="D13" s="157"/>
    </row>
    <row r="14" spans="1:6" ht="12" customHeight="1">
      <c r="A14" s="100">
        <v>10</v>
      </c>
      <c r="B14" s="9" t="s">
        <v>109</v>
      </c>
      <c r="C14" s="242">
        <f>+C15-C5-C6-C7-C8-C9-C10</f>
        <v>27.451403588802293</v>
      </c>
      <c r="D14" s="158"/>
    </row>
    <row r="15" spans="1:6" ht="12" customHeight="1">
      <c r="A15" s="117">
        <v>11</v>
      </c>
      <c r="B15" s="15" t="s">
        <v>375</v>
      </c>
      <c r="C15" s="243">
        <v>-2448.4705420881196</v>
      </c>
      <c r="D15" s="159"/>
      <c r="E15" s="50"/>
    </row>
    <row r="16" spans="1:6" ht="12" customHeight="1">
      <c r="A16" s="155">
        <v>12</v>
      </c>
      <c r="B16" s="9" t="s">
        <v>376</v>
      </c>
      <c r="C16" s="54">
        <v>50.419723500000003</v>
      </c>
      <c r="D16" s="2729"/>
      <c r="F16" s="7">
        <f>+F6</f>
        <v>0</v>
      </c>
    </row>
    <row r="17" spans="1:6" ht="12" customHeight="1">
      <c r="A17" s="100">
        <v>13</v>
      </c>
      <c r="B17" s="9" t="s">
        <v>377</v>
      </c>
      <c r="C17" s="54">
        <v>-566.47799999999995</v>
      </c>
      <c r="D17" s="231"/>
    </row>
    <row r="18" spans="1:6" ht="12" customHeight="1">
      <c r="A18" s="155">
        <v>14</v>
      </c>
      <c r="B18" s="7" t="s">
        <v>378</v>
      </c>
      <c r="C18" s="54">
        <v>12.153960790000001</v>
      </c>
      <c r="F18" s="1"/>
    </row>
    <row r="19" spans="1:6">
      <c r="B19" s="7"/>
      <c r="E19" s="12"/>
      <c r="F19" s="1"/>
    </row>
    <row r="20" spans="1:6">
      <c r="E20" s="2"/>
    </row>
    <row r="21" spans="1:6" ht="16.5" customHeight="1">
      <c r="A21" s="16"/>
      <c r="B21" s="17" t="s">
        <v>379</v>
      </c>
      <c r="C21" s="244" t="s">
        <v>204</v>
      </c>
      <c r="D21" s="161" t="s">
        <v>205</v>
      </c>
    </row>
    <row r="22" spans="1:6" ht="36">
      <c r="B22" s="2744" t="s">
        <v>59</v>
      </c>
      <c r="C22" s="18" t="s">
        <v>364</v>
      </c>
      <c r="D22" s="1961" t="s">
        <v>365</v>
      </c>
    </row>
    <row r="23" spans="1:6">
      <c r="A23" s="2008">
        <v>1</v>
      </c>
      <c r="B23" s="2009" t="s">
        <v>366</v>
      </c>
      <c r="C23" s="2010">
        <v>-2162.31593238</v>
      </c>
      <c r="D23" s="2011"/>
    </row>
    <row r="24" spans="1:6">
      <c r="A24" s="100">
        <v>2</v>
      </c>
      <c r="B24" s="2707" t="s">
        <v>367</v>
      </c>
      <c r="C24" s="240">
        <v>-555.39663557999995</v>
      </c>
      <c r="D24" s="157"/>
    </row>
    <row r="25" spans="1:6">
      <c r="A25" s="100">
        <v>3</v>
      </c>
      <c r="B25" s="2707" t="s">
        <v>368</v>
      </c>
      <c r="C25" s="240">
        <v>222.97195200999997</v>
      </c>
      <c r="D25" s="157"/>
      <c r="E25" s="50"/>
    </row>
    <row r="26" spans="1:6">
      <c r="A26" s="100">
        <v>4</v>
      </c>
      <c r="B26" s="14" t="s">
        <v>369</v>
      </c>
      <c r="C26" s="240">
        <v>-44.119351559999991</v>
      </c>
      <c r="D26" s="157"/>
    </row>
    <row r="27" spans="1:6">
      <c r="A27" s="100">
        <v>5</v>
      </c>
      <c r="B27" s="14" t="s">
        <v>370</v>
      </c>
      <c r="C27" s="240">
        <v>-46.594529049999998</v>
      </c>
      <c r="D27" s="157"/>
    </row>
    <row r="28" spans="1:6">
      <c r="A28" s="100">
        <v>6</v>
      </c>
      <c r="B28" s="2707" t="s">
        <v>371</v>
      </c>
      <c r="C28" s="240">
        <v>312.11916603000003</v>
      </c>
      <c r="D28" s="157"/>
    </row>
    <row r="29" spans="1:6">
      <c r="A29" s="100">
        <v>7</v>
      </c>
      <c r="B29" s="2707" t="s">
        <v>372</v>
      </c>
      <c r="C29" s="241">
        <v>0</v>
      </c>
      <c r="D29" s="162"/>
    </row>
    <row r="30" spans="1:6">
      <c r="A30" s="100">
        <v>8</v>
      </c>
      <c r="B30" s="2707" t="s">
        <v>373</v>
      </c>
      <c r="C30" s="240">
        <v>0</v>
      </c>
      <c r="D30" s="157"/>
    </row>
    <row r="31" spans="1:6">
      <c r="A31" s="100">
        <v>9</v>
      </c>
      <c r="B31" s="9" t="s">
        <v>380</v>
      </c>
      <c r="C31" s="240">
        <v>0</v>
      </c>
      <c r="D31" s="157"/>
    </row>
    <row r="32" spans="1:6">
      <c r="A32" s="7">
        <v>10</v>
      </c>
      <c r="B32" s="9" t="s">
        <v>109</v>
      </c>
      <c r="C32" s="242">
        <v>90.460494893078021</v>
      </c>
      <c r="D32" s="158"/>
    </row>
    <row r="33" spans="1:5">
      <c r="A33" s="2009">
        <v>11</v>
      </c>
      <c r="B33" s="2009" t="s">
        <v>375</v>
      </c>
      <c r="C33" s="2010">
        <v>-2182.8748356369219</v>
      </c>
      <c r="D33" s="2011"/>
      <c r="E33" s="50"/>
    </row>
    <row r="34" spans="1:5" ht="18" customHeight="1">
      <c r="A34" s="155">
        <v>12</v>
      </c>
      <c r="B34" s="9" t="s">
        <v>376</v>
      </c>
      <c r="C34" s="54">
        <v>47.002414160000001</v>
      </c>
      <c r="D34" s="2729"/>
    </row>
    <row r="35" spans="1:5">
      <c r="A35" s="100">
        <v>13</v>
      </c>
      <c r="B35" s="9" t="s">
        <v>377</v>
      </c>
      <c r="C35" s="54">
        <v>-443.82725842999997</v>
      </c>
      <c r="D35" s="2729"/>
    </row>
    <row r="38" spans="1:5">
      <c r="E38" s="2"/>
    </row>
    <row r="40" spans="1:5">
      <c r="C40" s="54"/>
    </row>
  </sheetData>
  <mergeCells count="2">
    <mergeCell ref="B1:D1"/>
    <mergeCell ref="B2:D2"/>
  </mergeCells>
  <pageMargins left="0.17222222222222222" right="0.23622047244094491" top="0.51666666666666672"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775AB-25C3-4F1E-B8A4-3B5012330E30}">
  <dimension ref="A1:H41"/>
  <sheetViews>
    <sheetView showGridLines="0" showWhiteSpace="0" view="pageBreakPreview" zoomScaleNormal="110" zoomScaleSheetLayoutView="100" zoomScalePageLayoutView="120" workbookViewId="0">
      <selection activeCell="D19" sqref="D19"/>
    </sheetView>
  </sheetViews>
  <sheetFormatPr defaultColWidth="5.28515625" defaultRowHeight="12"/>
  <cols>
    <col min="1" max="1" width="2.5703125" style="7" customWidth="1"/>
    <col min="2" max="2" width="49.5703125" style="9" customWidth="1"/>
    <col min="3" max="3" width="10.28515625" style="7" customWidth="1"/>
    <col min="4" max="4" width="25.140625" style="174" customWidth="1"/>
    <col min="5" max="5" width="13.140625" style="7" customWidth="1"/>
    <col min="6" max="6" width="37.85546875" style="7" customWidth="1"/>
    <col min="7" max="16384" width="5.28515625" style="7"/>
  </cols>
  <sheetData>
    <row r="1" spans="1:8" s="1" customFormat="1" ht="17.25" customHeight="1">
      <c r="B1" s="2857" t="s">
        <v>381</v>
      </c>
      <c r="C1" s="2858"/>
      <c r="D1" s="2858"/>
      <c r="F1" s="2"/>
    </row>
    <row r="2" spans="1:8" s="1" customFormat="1" ht="57.75" customHeight="1">
      <c r="B2" s="2859" t="s">
        <v>382</v>
      </c>
      <c r="C2" s="2860"/>
      <c r="D2" s="2860"/>
      <c r="F2" s="2"/>
    </row>
    <row r="3" spans="1:8" s="1" customFormat="1" ht="13.5" customHeight="1">
      <c r="B3" s="194" t="s">
        <v>153</v>
      </c>
      <c r="C3" s="195"/>
      <c r="D3" s="196" t="s">
        <v>204</v>
      </c>
    </row>
    <row r="4" spans="1:8" ht="24">
      <c r="A4" s="16"/>
      <c r="B4" s="192" t="s">
        <v>59</v>
      </c>
      <c r="C4" s="192"/>
      <c r="D4" s="197" t="s">
        <v>383</v>
      </c>
    </row>
    <row r="5" spans="1:8" s="13" customFormat="1" ht="13.5" customHeight="1">
      <c r="A5" s="15">
        <v>1</v>
      </c>
      <c r="B5" s="15" t="s">
        <v>384</v>
      </c>
      <c r="C5" s="19"/>
      <c r="D5" s="232">
        <v>4609.7538672500004</v>
      </c>
      <c r="F5" s="20"/>
      <c r="G5" s="21"/>
      <c r="H5" s="22"/>
    </row>
    <row r="6" spans="1:8" s="13" customFormat="1" ht="20.100000000000001" customHeight="1">
      <c r="A6" s="2707">
        <v>2</v>
      </c>
      <c r="B6" s="2707" t="s">
        <v>385</v>
      </c>
      <c r="D6" s="233">
        <v>607.31278295504467</v>
      </c>
    </row>
    <row r="7" spans="1:8" s="13" customFormat="1" ht="14.45" customHeight="1">
      <c r="A7" s="2707">
        <v>3</v>
      </c>
      <c r="B7" s="2707" t="s">
        <v>386</v>
      </c>
      <c r="D7" s="233">
        <v>-358.58083934429226</v>
      </c>
    </row>
    <row r="8" spans="1:8" s="13" customFormat="1">
      <c r="A8" s="2707">
        <v>4</v>
      </c>
      <c r="B8" s="2707" t="s">
        <v>387</v>
      </c>
      <c r="D8" s="234">
        <v>-566.47799999999995</v>
      </c>
      <c r="E8" s="164"/>
    </row>
    <row r="9" spans="1:8" s="13" customFormat="1" ht="16.5" customHeight="1">
      <c r="A9" s="2707">
        <v>5</v>
      </c>
      <c r="B9" s="2707" t="s">
        <v>388</v>
      </c>
      <c r="D9" s="233">
        <v>-312.83957769075323</v>
      </c>
    </row>
    <row r="10" spans="1:8" s="13" customFormat="1" ht="15.6" customHeight="1">
      <c r="A10" s="15">
        <v>6</v>
      </c>
      <c r="B10" s="15" t="s">
        <v>375</v>
      </c>
      <c r="C10" s="19"/>
      <c r="D10" s="235">
        <v>3979.1682331699999</v>
      </c>
      <c r="F10" s="23"/>
    </row>
    <row r="14" spans="1:8">
      <c r="B14" s="7"/>
    </row>
    <row r="15" spans="1:8">
      <c r="B15" s="7"/>
    </row>
    <row r="16" spans="1:8">
      <c r="B16" s="7"/>
    </row>
    <row r="18" spans="1:6" ht="6.6" customHeight="1"/>
    <row r="19" spans="1:6" ht="11.1" customHeight="1">
      <c r="A19" s="24"/>
      <c r="B19" s="25" t="s">
        <v>379</v>
      </c>
      <c r="C19" s="26"/>
      <c r="D19" s="236" t="s">
        <v>167</v>
      </c>
    </row>
    <row r="20" spans="1:6" ht="24">
      <c r="A20" s="24"/>
      <c r="B20" s="2744" t="s">
        <v>59</v>
      </c>
      <c r="C20" s="8"/>
      <c r="D20" s="18" t="s">
        <v>383</v>
      </c>
    </row>
    <row r="21" spans="1:6" ht="15" customHeight="1">
      <c r="A21" s="2009">
        <v>1</v>
      </c>
      <c r="B21" s="2009" t="s">
        <v>384</v>
      </c>
      <c r="C21" s="2010"/>
      <c r="D21" s="2012">
        <v>5052</v>
      </c>
    </row>
    <row r="22" spans="1:6" ht="24">
      <c r="A22" s="13">
        <v>2</v>
      </c>
      <c r="B22" s="2707" t="s">
        <v>385</v>
      </c>
      <c r="C22" s="13"/>
      <c r="D22" s="233">
        <v>581.9672185819968</v>
      </c>
    </row>
    <row r="23" spans="1:6" ht="13.5" customHeight="1">
      <c r="A23" s="13">
        <v>3</v>
      </c>
      <c r="B23" s="2707" t="s">
        <v>386</v>
      </c>
      <c r="C23" s="13"/>
      <c r="D23" s="233">
        <v>-227.63130147371001</v>
      </c>
    </row>
    <row r="24" spans="1:6" ht="13.5" customHeight="1">
      <c r="A24" s="13">
        <v>4</v>
      </c>
      <c r="B24" s="2707" t="s">
        <v>387</v>
      </c>
      <c r="C24" s="13"/>
      <c r="D24" s="233">
        <v>-443.81099999999998</v>
      </c>
    </row>
    <row r="25" spans="1:6" ht="14.45" customHeight="1">
      <c r="A25" s="13">
        <v>5</v>
      </c>
      <c r="B25" s="2707" t="s">
        <v>388</v>
      </c>
      <c r="C25" s="13"/>
      <c r="D25" s="233">
        <v>-352.77091710828699</v>
      </c>
    </row>
    <row r="26" spans="1:6" ht="15.95" customHeight="1">
      <c r="A26" s="2009">
        <v>6</v>
      </c>
      <c r="B26" s="2009" t="s">
        <v>375</v>
      </c>
      <c r="C26" s="2010"/>
      <c r="D26" s="2012">
        <v>4609.7539999999999</v>
      </c>
      <c r="F26" s="1"/>
    </row>
    <row r="29" spans="1:6">
      <c r="D29" s="54"/>
    </row>
    <row r="30" spans="1:6">
      <c r="D30" s="237"/>
    </row>
    <row r="37" spans="2:2" ht="12.75">
      <c r="B37" s="27"/>
    </row>
    <row r="38" spans="2:2" ht="12.75">
      <c r="B38" s="28"/>
    </row>
    <row r="39" spans="2:2" ht="15.75">
      <c r="B39" s="29"/>
    </row>
    <row r="40" spans="2:2">
      <c r="B40" s="30"/>
    </row>
    <row r="41" spans="2:2">
      <c r="B41" s="13"/>
    </row>
  </sheetData>
  <mergeCells count="2">
    <mergeCell ref="B1:D1"/>
    <mergeCell ref="B2:D2"/>
  </mergeCells>
  <pageMargins left="0.43307086614173229" right="0.23622047244094491" top="0.74803149606299213" bottom="0.74803149606299213" header="0.31496062992125984" footer="0.31496062992125984"/>
  <pageSetup paperSize="9" scale="88" orientation="portrait" r:id="rId1"/>
  <headerFooter>
    <oddFooter>&amp;C&amp;1#&amp;"Calibri"&amp;10&amp;K000000Confidential</oddFooter>
  </headerFooter>
  <customProperties>
    <customPr name="_pios_id" r:id="rId2"/>
  </customProperties>
  <drawing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E740F1-0EB0-4496-A8D0-B951456F245F}">
  <dimension ref="A1:W113"/>
  <sheetViews>
    <sheetView showGridLines="0" view="pageBreakPreview" zoomScale="60" zoomScaleNormal="100" workbookViewId="0">
      <selection sqref="A1:C1"/>
    </sheetView>
  </sheetViews>
  <sheetFormatPr defaultColWidth="0" defaultRowHeight="21.75" customHeight="1"/>
  <cols>
    <col min="1" max="1" width="18.42578125" style="1155" customWidth="1"/>
    <col min="2" max="6" width="15.140625" style="743" customWidth="1"/>
    <col min="7" max="16" width="9.140625" style="743" hidden="1" customWidth="1"/>
    <col min="17" max="17" width="10.85546875" style="743" hidden="1" customWidth="1"/>
    <col min="18" max="18" width="13.140625" style="743" hidden="1" customWidth="1"/>
    <col min="19" max="19" width="11.7109375" style="743" hidden="1" customWidth="1"/>
    <col min="20" max="20" width="11.42578125" style="743" hidden="1" customWidth="1"/>
    <col min="21" max="21" width="13.5703125" style="743" hidden="1" customWidth="1"/>
    <col min="22" max="23" width="0" style="743" hidden="1" customWidth="1"/>
    <col min="24" max="16384" width="9.140625" style="743" hidden="1"/>
  </cols>
  <sheetData>
    <row r="1" spans="1:23" ht="15.75" customHeight="1">
      <c r="A1" s="2857" t="s">
        <v>2061</v>
      </c>
      <c r="B1" s="2858"/>
      <c r="C1" s="2858"/>
      <c r="D1" s="2857"/>
      <c r="E1" s="2858"/>
      <c r="F1" s="2858"/>
    </row>
    <row r="2" spans="1:23" s="772" customFormat="1" ht="48.75" customHeight="1">
      <c r="A2" s="2861" t="s">
        <v>2062</v>
      </c>
      <c r="B2" s="2862"/>
      <c r="C2" s="2862"/>
      <c r="D2" s="2862"/>
      <c r="E2" s="2862"/>
      <c r="F2" s="2862"/>
    </row>
    <row r="3" spans="1:23" s="772" customFormat="1" ht="14.45" customHeight="1">
      <c r="A3" s="1154" t="s">
        <v>153</v>
      </c>
      <c r="B3" s="2633"/>
      <c r="C3" s="2633"/>
      <c r="D3" s="2634"/>
      <c r="E3" s="2634"/>
      <c r="F3" s="2634"/>
    </row>
    <row r="4" spans="1:23" ht="55.5" customHeight="1">
      <c r="A4" s="2635" t="s">
        <v>59</v>
      </c>
      <c r="B4" s="2636" t="s">
        <v>389</v>
      </c>
      <c r="C4" s="2636" t="s">
        <v>390</v>
      </c>
      <c r="D4" s="2636" t="s">
        <v>391</v>
      </c>
      <c r="E4" s="2636" t="s">
        <v>392</v>
      </c>
      <c r="F4" s="2636" t="s">
        <v>393</v>
      </c>
    </row>
    <row r="5" spans="1:23" ht="15" customHeight="1">
      <c r="A5" s="2637" t="s">
        <v>394</v>
      </c>
      <c r="B5" s="2638">
        <v>117552.71335109499</v>
      </c>
      <c r="C5" s="2638">
        <v>236041.896614575</v>
      </c>
      <c r="D5" s="2638">
        <v>224188.141389825</v>
      </c>
      <c r="E5" s="2638">
        <v>11853.7552247495</v>
      </c>
      <c r="F5" s="2639"/>
      <c r="H5" s="772"/>
    </row>
    <row r="6" spans="1:23" s="797" customFormat="1" ht="22.9" customHeight="1">
      <c r="A6" s="2637" t="s">
        <v>395</v>
      </c>
      <c r="B6" s="2638">
        <v>505976.05410215602</v>
      </c>
      <c r="C6" s="2638"/>
      <c r="D6" s="2638"/>
      <c r="E6" s="2638"/>
      <c r="F6" s="2640"/>
      <c r="O6" s="743"/>
      <c r="P6" s="743"/>
      <c r="Q6" s="743"/>
      <c r="R6" s="743"/>
      <c r="S6" s="743"/>
      <c r="T6" s="743"/>
      <c r="U6" s="743"/>
      <c r="V6" s="743"/>
      <c r="W6" s="743"/>
    </row>
    <row r="7" spans="1:23" s="797" customFormat="1" ht="15" customHeight="1">
      <c r="A7" s="2641" t="s">
        <v>396</v>
      </c>
      <c r="B7" s="2642">
        <v>168150.31876130999</v>
      </c>
      <c r="C7" s="2642">
        <v>236041.896614575</v>
      </c>
      <c r="D7" s="2642">
        <v>224188.14138982524</v>
      </c>
      <c r="E7" s="2642">
        <v>11853.755224749475</v>
      </c>
      <c r="F7" s="2642"/>
      <c r="O7" s="743"/>
      <c r="P7" s="743"/>
      <c r="Q7" s="743"/>
      <c r="R7" s="743"/>
      <c r="S7" s="743"/>
      <c r="T7" s="743"/>
      <c r="U7" s="743"/>
      <c r="V7" s="743"/>
      <c r="W7" s="743"/>
    </row>
    <row r="8" spans="1:23" s="797" customFormat="1" ht="22.9" customHeight="1">
      <c r="A8" s="2643" t="s">
        <v>397</v>
      </c>
      <c r="B8" s="2638">
        <v>3168.98176898069</v>
      </c>
      <c r="C8" s="2638">
        <v>1830.4049189409291</v>
      </c>
      <c r="D8" s="2638">
        <v>1517.8641226708714</v>
      </c>
      <c r="E8" s="2638">
        <v>312.54079627005757</v>
      </c>
      <c r="F8" s="2640"/>
      <c r="O8" s="743"/>
      <c r="P8" s="743"/>
      <c r="Q8" s="743"/>
      <c r="R8" s="743"/>
      <c r="S8" s="743"/>
      <c r="T8" s="743"/>
      <c r="U8" s="743"/>
      <c r="V8" s="743"/>
      <c r="W8" s="743"/>
    </row>
    <row r="9" spans="1:23" s="797" customFormat="1" ht="22.9" customHeight="1">
      <c r="A9" s="2643"/>
      <c r="B9" s="2638"/>
      <c r="C9" s="2638"/>
      <c r="D9" s="2638"/>
      <c r="E9" s="2638"/>
      <c r="F9" s="2640"/>
      <c r="O9" s="743"/>
      <c r="P9" s="743"/>
      <c r="Q9" s="743"/>
      <c r="R9" s="743"/>
      <c r="S9" s="743"/>
      <c r="T9" s="743"/>
      <c r="U9" s="743"/>
      <c r="V9" s="743"/>
      <c r="W9" s="743"/>
    </row>
    <row r="10" spans="1:23" ht="12">
      <c r="D10" s="475"/>
      <c r="E10" s="772"/>
    </row>
    <row r="11" spans="1:23" ht="12"/>
    <row r="12" spans="1:23" ht="14.45" customHeight="1">
      <c r="A12" s="2644" t="s">
        <v>398</v>
      </c>
      <c r="B12" s="2645"/>
      <c r="C12" s="2645"/>
      <c r="D12" s="2645"/>
      <c r="E12" s="2645"/>
      <c r="F12" s="2645"/>
    </row>
    <row r="13" spans="1:23" ht="36">
      <c r="A13" s="2646" t="s">
        <v>59</v>
      </c>
      <c r="B13" s="2647" t="s">
        <v>389</v>
      </c>
      <c r="C13" s="2647" t="s">
        <v>399</v>
      </c>
      <c r="D13" s="2647" t="s">
        <v>391</v>
      </c>
      <c r="E13" s="2647" t="s">
        <v>392</v>
      </c>
      <c r="F13" s="2647" t="s">
        <v>393</v>
      </c>
    </row>
    <row r="14" spans="1:23" ht="13.5" customHeight="1">
      <c r="A14" s="2637" t="s">
        <v>394</v>
      </c>
      <c r="B14" s="2648">
        <v>130839.01818102697</v>
      </c>
      <c r="C14" s="2648">
        <v>227664.81617700003</v>
      </c>
      <c r="D14" s="2648">
        <v>215558.70311400003</v>
      </c>
      <c r="E14" s="2648">
        <v>12106.113063000001</v>
      </c>
      <c r="F14" s="2648"/>
    </row>
    <row r="15" spans="1:23" ht="19.899999999999999" customHeight="1">
      <c r="A15" s="2637" t="s">
        <v>395</v>
      </c>
      <c r="B15" s="1131">
        <v>58400.123119303717</v>
      </c>
      <c r="C15" s="1131"/>
      <c r="D15" s="1131"/>
      <c r="E15" s="1131"/>
      <c r="F15" s="1131"/>
    </row>
    <row r="16" spans="1:23" ht="12">
      <c r="A16" s="2649" t="s">
        <v>396</v>
      </c>
      <c r="B16" s="2650">
        <v>189239.1413003307</v>
      </c>
      <c r="C16" s="2650">
        <v>227664.81617700003</v>
      </c>
      <c r="D16" s="2650">
        <v>215558.70311400003</v>
      </c>
      <c r="E16" s="2650">
        <v>12106.113063000001</v>
      </c>
      <c r="F16" s="2650"/>
    </row>
    <row r="17" spans="1:23" ht="21.6" customHeight="1">
      <c r="A17" s="2643" t="s">
        <v>397</v>
      </c>
      <c r="B17" s="1131">
        <v>3259.6747311620779</v>
      </c>
      <c r="C17" s="1131">
        <v>2194.9314846656516</v>
      </c>
      <c r="D17" s="1131">
        <v>1884.1963456656515</v>
      </c>
      <c r="E17" s="1131">
        <v>310.735139</v>
      </c>
      <c r="F17" s="1131"/>
    </row>
    <row r="19" spans="1:23" s="1155" customFormat="1" ht="12">
      <c r="B19" s="743"/>
      <c r="C19" s="743"/>
      <c r="D19" s="743"/>
      <c r="E19" s="743"/>
      <c r="F19" s="743"/>
      <c r="G19" s="743"/>
      <c r="H19" s="743"/>
      <c r="I19" s="743"/>
      <c r="J19" s="743"/>
      <c r="K19" s="743"/>
      <c r="L19" s="743"/>
      <c r="M19" s="743"/>
      <c r="N19" s="743"/>
      <c r="O19" s="743"/>
      <c r="P19" s="743"/>
      <c r="Q19" s="743"/>
      <c r="R19" s="743"/>
      <c r="S19" s="743"/>
      <c r="T19" s="743"/>
      <c r="U19" s="743"/>
      <c r="V19" s="743"/>
      <c r="W19" s="743"/>
    </row>
    <row r="20" spans="1:23" s="1155" customFormat="1" ht="12">
      <c r="B20" s="743"/>
      <c r="C20" s="743"/>
      <c r="D20" s="743"/>
      <c r="E20" s="743"/>
      <c r="F20" s="743"/>
      <c r="G20" s="743"/>
      <c r="H20" s="743"/>
      <c r="I20" s="743"/>
      <c r="J20" s="743"/>
      <c r="K20" s="743"/>
      <c r="L20" s="743"/>
      <c r="M20" s="743"/>
      <c r="N20" s="743"/>
      <c r="O20" s="743"/>
      <c r="P20" s="743"/>
      <c r="Q20" s="743"/>
      <c r="R20" s="743"/>
      <c r="S20" s="743"/>
      <c r="T20" s="743"/>
      <c r="U20" s="743"/>
      <c r="V20" s="743"/>
      <c r="W20" s="743"/>
    </row>
    <row r="21" spans="1:23" s="1155" customFormat="1" ht="12">
      <c r="B21" s="743"/>
      <c r="C21" s="743"/>
      <c r="D21" s="743"/>
      <c r="E21" s="743"/>
      <c r="F21" s="743"/>
      <c r="G21" s="743"/>
      <c r="H21" s="743"/>
      <c r="I21" s="743"/>
      <c r="J21" s="743"/>
      <c r="K21" s="743"/>
      <c r="L21" s="743"/>
      <c r="M21" s="743"/>
      <c r="N21" s="743"/>
      <c r="O21" s="743"/>
      <c r="P21" s="743"/>
      <c r="Q21" s="743"/>
      <c r="R21" s="743"/>
      <c r="S21" s="743"/>
      <c r="T21" s="743"/>
      <c r="U21" s="743"/>
      <c r="V21" s="743"/>
      <c r="W21" s="743"/>
    </row>
    <row r="22" spans="1:23" s="1155" customFormat="1" ht="12">
      <c r="B22" s="743"/>
      <c r="C22" s="743"/>
      <c r="D22" s="743"/>
      <c r="E22" s="743"/>
      <c r="F22" s="743"/>
      <c r="G22" s="743"/>
      <c r="H22" s="743"/>
      <c r="I22" s="743"/>
      <c r="J22" s="743"/>
      <c r="K22" s="743"/>
      <c r="L22" s="743"/>
      <c r="M22" s="743"/>
      <c r="N22" s="743"/>
      <c r="O22" s="743"/>
      <c r="P22" s="743"/>
      <c r="Q22" s="743"/>
      <c r="R22" s="743"/>
      <c r="S22" s="743"/>
      <c r="T22" s="743"/>
      <c r="U22" s="743"/>
      <c r="V22" s="743"/>
      <c r="W22" s="743"/>
    </row>
    <row r="23" spans="1:23" s="1155" customFormat="1" ht="12">
      <c r="B23" s="743"/>
      <c r="C23" s="743"/>
      <c r="D23" s="743"/>
      <c r="E23" s="743"/>
      <c r="F23" s="743"/>
      <c r="G23" s="743"/>
      <c r="H23" s="743"/>
      <c r="I23" s="743"/>
      <c r="J23" s="743"/>
      <c r="K23" s="743"/>
      <c r="L23" s="743"/>
      <c r="M23" s="743"/>
      <c r="N23" s="743"/>
      <c r="O23" s="743"/>
      <c r="P23" s="743"/>
      <c r="Q23" s="743"/>
      <c r="R23" s="743"/>
      <c r="S23" s="743"/>
      <c r="T23" s="743"/>
      <c r="U23" s="743"/>
      <c r="V23" s="743"/>
      <c r="W23" s="743"/>
    </row>
    <row r="113" spans="7:7" ht="21.75" customHeight="1">
      <c r="G113" s="777"/>
    </row>
  </sheetData>
  <mergeCells count="3">
    <mergeCell ref="A2:F2"/>
    <mergeCell ref="A1:C1"/>
    <mergeCell ref="D1:F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E32242-BEE8-4781-8AAB-9F6715667B27}">
  <dimension ref="A1:AA116"/>
  <sheetViews>
    <sheetView showGridLines="0" showWhiteSpace="0" view="pageLayout" zoomScaleNormal="100" workbookViewId="0">
      <selection activeCell="F10" sqref="F10"/>
    </sheetView>
  </sheetViews>
  <sheetFormatPr defaultColWidth="0" defaultRowHeight="12"/>
  <cols>
    <col min="1" max="1" width="2.140625" style="1200" customWidth="1"/>
    <col min="2" max="2" width="34.140625" style="894" customWidth="1"/>
    <col min="3" max="5" width="10.140625" style="894" customWidth="1"/>
    <col min="6" max="6" width="9.42578125" style="894" customWidth="1"/>
    <col min="7" max="8" width="10.140625" style="894" customWidth="1"/>
    <col min="9" max="27" width="17.85546875" style="894" hidden="1" customWidth="1"/>
    <col min="28" max="16384" width="8.85546875" style="894" hidden="1"/>
  </cols>
  <sheetData>
    <row r="1" spans="1:10" ht="16.5" customHeight="1">
      <c r="B1" s="2865" t="s">
        <v>2063</v>
      </c>
      <c r="C1" s="2865"/>
      <c r="D1" s="2865"/>
      <c r="E1" s="2865"/>
      <c r="F1" s="2865"/>
      <c r="G1" s="2865"/>
      <c r="H1" s="2865"/>
    </row>
    <row r="2" spans="1:10" ht="63.75" customHeight="1">
      <c r="B2" s="2866" t="s">
        <v>2064</v>
      </c>
      <c r="C2" s="2867"/>
      <c r="D2" s="2867"/>
      <c r="E2" s="2867"/>
      <c r="F2" s="2867"/>
      <c r="G2" s="2867"/>
      <c r="H2" s="2867"/>
    </row>
    <row r="3" spans="1:10" ht="14.45" customHeight="1">
      <c r="B3" s="1154" t="s">
        <v>316</v>
      </c>
      <c r="C3" s="1156" t="s">
        <v>204</v>
      </c>
      <c r="D3" s="1156" t="s">
        <v>205</v>
      </c>
      <c r="E3" s="1156" t="s">
        <v>239</v>
      </c>
      <c r="F3" s="1156" t="s">
        <v>240</v>
      </c>
      <c r="G3" s="1156" t="s">
        <v>241</v>
      </c>
      <c r="H3" s="1157" t="s">
        <v>242</v>
      </c>
    </row>
    <row r="4" spans="1:10" ht="36.75" customHeight="1">
      <c r="B4" s="1158" t="s">
        <v>59</v>
      </c>
      <c r="C4" s="2863" t="s">
        <v>400</v>
      </c>
      <c r="D4" s="2863"/>
      <c r="E4" s="2863" t="s">
        <v>401</v>
      </c>
      <c r="F4" s="2863"/>
      <c r="G4" s="2868"/>
      <c r="H4" s="2868"/>
    </row>
    <row r="5" spans="1:10" ht="33.75">
      <c r="B5" s="1159" t="s">
        <v>402</v>
      </c>
      <c r="C5" s="1160" t="s">
        <v>403</v>
      </c>
      <c r="D5" s="1160" t="s">
        <v>404</v>
      </c>
      <c r="E5" s="1160" t="s">
        <v>403</v>
      </c>
      <c r="F5" s="1160" t="s">
        <v>404</v>
      </c>
      <c r="G5" s="1160" t="s">
        <v>37</v>
      </c>
      <c r="H5" s="1160" t="s">
        <v>405</v>
      </c>
    </row>
    <row r="6" spans="1:10" ht="20.25" customHeight="1">
      <c r="A6" s="1200">
        <v>1</v>
      </c>
      <c r="B6" s="1161" t="s">
        <v>210</v>
      </c>
      <c r="C6" s="1162">
        <v>59644.001432730001</v>
      </c>
      <c r="D6" s="1162">
        <v>970.06994686000007</v>
      </c>
      <c r="E6" s="1162">
        <v>63122.627386069995</v>
      </c>
      <c r="F6" s="1162">
        <v>1718.4394974070001</v>
      </c>
      <c r="G6" s="1162">
        <v>433.76402977000004</v>
      </c>
      <c r="H6" s="1163">
        <v>6.6896497947743225E-3</v>
      </c>
    </row>
    <row r="7" spans="1:10" ht="14.1" customHeight="1">
      <c r="A7" s="1200">
        <v>2</v>
      </c>
      <c r="B7" s="1161" t="s">
        <v>223</v>
      </c>
      <c r="C7" s="1162">
        <v>3378.9064312699998</v>
      </c>
      <c r="D7" s="1162">
        <v>5735.2944238999999</v>
      </c>
      <c r="E7" s="1162">
        <v>4569.8239529600005</v>
      </c>
      <c r="F7" s="1162">
        <v>720.44912089100001</v>
      </c>
      <c r="G7" s="1162">
        <v>21.809663520000001</v>
      </c>
      <c r="H7" s="1163">
        <v>4.1225969275200149E-3</v>
      </c>
      <c r="I7" s="2693"/>
      <c r="J7" s="1064"/>
    </row>
    <row r="8" spans="1:10" ht="14.1" customHeight="1">
      <c r="A8" s="1200">
        <v>3</v>
      </c>
      <c r="B8" s="1161" t="s">
        <v>224</v>
      </c>
      <c r="C8" s="1162">
        <v>25.192092730000002</v>
      </c>
      <c r="D8" s="1162">
        <v>250.04757006</v>
      </c>
      <c r="E8" s="1162">
        <v>25.192092729999999</v>
      </c>
      <c r="F8" s="1162">
        <v>124.99679752999999</v>
      </c>
      <c r="G8" s="1162" t="s">
        <v>44</v>
      </c>
      <c r="H8" s="1163" t="s">
        <v>44</v>
      </c>
      <c r="I8" s="1064"/>
      <c r="J8" s="1064"/>
    </row>
    <row r="9" spans="1:10" ht="14.1" customHeight="1">
      <c r="A9" s="1200">
        <v>4</v>
      </c>
      <c r="B9" s="1161" t="s">
        <v>406</v>
      </c>
      <c r="C9" s="1162">
        <v>1202.8727079299999</v>
      </c>
      <c r="D9" s="1162">
        <v>19.99997029</v>
      </c>
      <c r="E9" s="1162">
        <v>1204.14089846</v>
      </c>
      <c r="F9" s="1162">
        <v>2.404350735</v>
      </c>
      <c r="G9" s="1162" t="s">
        <v>44</v>
      </c>
      <c r="H9" s="1163" t="s">
        <v>44</v>
      </c>
      <c r="I9" s="1064"/>
      <c r="J9" s="1064"/>
    </row>
    <row r="10" spans="1:10" ht="14.1" customHeight="1">
      <c r="A10" s="1200">
        <v>5</v>
      </c>
      <c r="B10" s="1161" t="s">
        <v>407</v>
      </c>
      <c r="C10" s="1162">
        <v>73.747236940000008</v>
      </c>
      <c r="D10" s="1162" t="s">
        <v>44</v>
      </c>
      <c r="E10" s="1162">
        <v>73.747236940000008</v>
      </c>
      <c r="F10" s="1162" t="s">
        <v>44</v>
      </c>
      <c r="G10" s="1162" t="s">
        <v>44</v>
      </c>
      <c r="H10" s="1163" t="s">
        <v>44</v>
      </c>
      <c r="I10" s="1064"/>
      <c r="J10" s="1064"/>
    </row>
    <row r="11" spans="1:10" ht="14.1" customHeight="1">
      <c r="A11" s="1200">
        <v>6</v>
      </c>
      <c r="B11" s="1161" t="s">
        <v>211</v>
      </c>
      <c r="C11" s="1162">
        <v>145.24574565</v>
      </c>
      <c r="D11" s="1162">
        <v>7.4182010000000007E-2</v>
      </c>
      <c r="E11" s="1162">
        <v>145.24574565</v>
      </c>
      <c r="F11" s="1162">
        <v>6.0495999999999996E-3</v>
      </c>
      <c r="G11" s="1162">
        <v>29.055198730000001</v>
      </c>
      <c r="H11" s="1163">
        <v>0.20003331924394924</v>
      </c>
      <c r="I11" s="1069"/>
      <c r="J11" s="1069"/>
    </row>
    <row r="12" spans="1:10" ht="14.1" customHeight="1">
      <c r="A12" s="1200">
        <v>7</v>
      </c>
      <c r="B12" s="1161" t="s">
        <v>408</v>
      </c>
      <c r="C12" s="1162">
        <v>2386.4809651499995</v>
      </c>
      <c r="D12" s="1162">
        <v>482.23154103000002</v>
      </c>
      <c r="E12" s="1162">
        <v>2380.8257747300004</v>
      </c>
      <c r="F12" s="1162">
        <v>81.427378623999999</v>
      </c>
      <c r="G12" s="1162">
        <v>2214.5429835099999</v>
      </c>
      <c r="H12" s="1163">
        <v>0.8993969529467033</v>
      </c>
    </row>
    <row r="13" spans="1:10" ht="14.1" customHeight="1">
      <c r="A13" s="1200">
        <v>8</v>
      </c>
      <c r="B13" s="1161" t="s">
        <v>215</v>
      </c>
      <c r="C13" s="1162">
        <v>4593.9777424599997</v>
      </c>
      <c r="D13" s="1162">
        <v>1342.7407415300002</v>
      </c>
      <c r="E13" s="1162">
        <v>4563.83184609</v>
      </c>
      <c r="F13" s="1162">
        <v>489.04065256800004</v>
      </c>
      <c r="G13" s="1162">
        <v>3747.2451847399998</v>
      </c>
      <c r="H13" s="1163">
        <v>0.74160691482621743</v>
      </c>
    </row>
    <row r="14" spans="1:10" ht="14.1" customHeight="1">
      <c r="A14" s="1200">
        <v>9</v>
      </c>
      <c r="B14" s="1161" t="s">
        <v>227</v>
      </c>
      <c r="C14" s="1162">
        <v>4549.5829965100002</v>
      </c>
      <c r="D14" s="1162">
        <v>632.96677723000005</v>
      </c>
      <c r="E14" s="1162">
        <v>4549.5829965100002</v>
      </c>
      <c r="F14" s="1162">
        <v>93.141789089</v>
      </c>
      <c r="G14" s="1162">
        <v>1626.0135227700002</v>
      </c>
      <c r="H14" s="1163">
        <v>0.35022828142078066</v>
      </c>
    </row>
    <row r="15" spans="1:10" ht="14.1" customHeight="1">
      <c r="A15" s="1200">
        <v>10</v>
      </c>
      <c r="B15" s="1161" t="s">
        <v>228</v>
      </c>
      <c r="C15" s="1162">
        <v>77.229943570000003</v>
      </c>
      <c r="D15" s="1162">
        <v>2.9343264600000003</v>
      </c>
      <c r="E15" s="1162">
        <v>76.800410979999995</v>
      </c>
      <c r="F15" s="1162">
        <v>0.15547128299999999</v>
      </c>
      <c r="G15" s="1162">
        <v>95.847737309999999</v>
      </c>
      <c r="H15" s="1163">
        <v>1.2454894218798804</v>
      </c>
    </row>
    <row r="16" spans="1:10" ht="15" customHeight="1">
      <c r="A16" s="1200">
        <v>11</v>
      </c>
      <c r="B16" s="1164" t="s">
        <v>409</v>
      </c>
      <c r="C16" s="1162">
        <v>544.00350427000001</v>
      </c>
      <c r="D16" s="1162">
        <v>438.65688793000004</v>
      </c>
      <c r="E16" s="1162">
        <v>544.00350427000001</v>
      </c>
      <c r="F16" s="1162">
        <v>219.32844396500002</v>
      </c>
      <c r="G16" s="1162">
        <v>1144.99792235</v>
      </c>
      <c r="H16" s="1163">
        <v>1.4999999999967248</v>
      </c>
    </row>
    <row r="17" spans="1:8" ht="14.1" customHeight="1">
      <c r="A17" s="1200">
        <v>12</v>
      </c>
      <c r="B17" s="1161" t="s">
        <v>230</v>
      </c>
      <c r="C17" s="1162">
        <v>297.05883734000003</v>
      </c>
      <c r="D17" s="1162" t="s">
        <v>44</v>
      </c>
      <c r="E17" s="1162">
        <v>297.05883734000003</v>
      </c>
      <c r="F17" s="1162" t="s">
        <v>44</v>
      </c>
      <c r="G17" s="1162">
        <v>29.705883759999999</v>
      </c>
      <c r="H17" s="1163">
        <v>0.10000000008752474</v>
      </c>
    </row>
    <row r="18" spans="1:8">
      <c r="A18" s="1200">
        <v>13</v>
      </c>
      <c r="B18" s="1164" t="s">
        <v>232</v>
      </c>
      <c r="C18" s="1162">
        <v>205.25217576</v>
      </c>
      <c r="D18" s="1162">
        <v>254.86780673000001</v>
      </c>
      <c r="E18" s="1162">
        <v>205.25217576</v>
      </c>
      <c r="F18" s="1162">
        <v>127.43390336500001</v>
      </c>
      <c r="G18" s="1162">
        <v>332.68607914000006</v>
      </c>
      <c r="H18" s="1163">
        <v>1.0000000000450877</v>
      </c>
    </row>
    <row r="19" spans="1:8" ht="14.1" customHeight="1">
      <c r="A19" s="1200">
        <v>14</v>
      </c>
      <c r="B19" s="1161" t="s">
        <v>219</v>
      </c>
      <c r="C19" s="1162">
        <v>2351.0440253299998</v>
      </c>
      <c r="D19" s="1162" t="s">
        <v>44</v>
      </c>
      <c r="E19" s="1162">
        <v>2351.0440253300003</v>
      </c>
      <c r="F19" s="1162" t="s">
        <v>44</v>
      </c>
      <c r="G19" s="1162">
        <v>5155.88427383</v>
      </c>
      <c r="H19" s="1163">
        <v>2.1930190240084095</v>
      </c>
    </row>
    <row r="20" spans="1:8" ht="14.1" customHeight="1">
      <c r="A20" s="1200">
        <v>15</v>
      </c>
      <c r="B20" s="1161" t="s">
        <v>410</v>
      </c>
      <c r="C20" s="1165">
        <v>906.46516206000001</v>
      </c>
      <c r="D20" s="1165" t="s">
        <v>44</v>
      </c>
      <c r="E20" s="1165">
        <v>904.11699395999995</v>
      </c>
      <c r="F20" s="1165" t="s">
        <v>44</v>
      </c>
      <c r="G20" s="1165">
        <v>745.09871121000003</v>
      </c>
      <c r="H20" s="1166">
        <v>0.82411758233466492</v>
      </c>
    </row>
    <row r="21" spans="1:8">
      <c r="B21" s="2350" t="s">
        <v>51</v>
      </c>
      <c r="C21" s="2351">
        <v>80381.060999700014</v>
      </c>
      <c r="D21" s="2351">
        <v>10129.884174029999</v>
      </c>
      <c r="E21" s="2351">
        <v>85013.293877779986</v>
      </c>
      <c r="F21" s="2351">
        <v>3576.823455057001</v>
      </c>
      <c r="G21" s="2351">
        <v>15576.651190639999</v>
      </c>
      <c r="H21" s="2352">
        <v>0.17582831651659103</v>
      </c>
    </row>
    <row r="22" spans="1:8">
      <c r="C22" s="895"/>
      <c r="D22" s="895"/>
      <c r="E22" s="895"/>
    </row>
    <row r="23" spans="1:8" ht="14.45" customHeight="1">
      <c r="B23" s="1167" t="s">
        <v>398</v>
      </c>
      <c r="C23" s="1168"/>
      <c r="D23" s="1168"/>
      <c r="E23" s="1168"/>
      <c r="F23" s="1168"/>
      <c r="G23" s="1168"/>
      <c r="H23" s="1168"/>
    </row>
    <row r="24" spans="1:8" ht="29.25" customHeight="1">
      <c r="B24" s="1169" t="s">
        <v>59</v>
      </c>
      <c r="C24" s="2863" t="s">
        <v>400</v>
      </c>
      <c r="D24" s="2863"/>
      <c r="E24" s="2863" t="s">
        <v>401</v>
      </c>
      <c r="F24" s="2863"/>
      <c r="G24" s="2864"/>
      <c r="H24" s="2864"/>
    </row>
    <row r="25" spans="1:8" ht="33.75">
      <c r="B25" s="1170" t="s">
        <v>402</v>
      </c>
      <c r="C25" s="1171" t="s">
        <v>403</v>
      </c>
      <c r="D25" s="1171" t="s">
        <v>404</v>
      </c>
      <c r="E25" s="1171" t="s">
        <v>403</v>
      </c>
      <c r="F25" s="1171" t="s">
        <v>404</v>
      </c>
      <c r="G25" s="1171" t="s">
        <v>37</v>
      </c>
      <c r="H25" s="1171" t="s">
        <v>405</v>
      </c>
    </row>
    <row r="26" spans="1:8">
      <c r="A26" s="1200">
        <v>1</v>
      </c>
      <c r="B26" s="1161" t="s">
        <v>210</v>
      </c>
      <c r="C26" s="1172">
        <v>82888.822698720018</v>
      </c>
      <c r="D26" s="1172">
        <v>630.27653052000005</v>
      </c>
      <c r="E26" s="1172">
        <v>86514.813418670004</v>
      </c>
      <c r="F26" s="1172">
        <v>1104.4164928999999</v>
      </c>
      <c r="G26" s="1172">
        <v>711.74897776</v>
      </c>
      <c r="H26" s="1173">
        <v>8.1232051283529321E-3</v>
      </c>
    </row>
    <row r="27" spans="1:8">
      <c r="A27" s="1200">
        <v>2</v>
      </c>
      <c r="B27" s="1161" t="s">
        <v>223</v>
      </c>
      <c r="C27" s="1172">
        <v>3254.0183350100001</v>
      </c>
      <c r="D27" s="1172">
        <v>5755.6153817299992</v>
      </c>
      <c r="E27" s="1172">
        <v>4375.0026709200001</v>
      </c>
      <c r="F27" s="1172">
        <v>681.06984948800005</v>
      </c>
      <c r="G27" s="1172">
        <v>9.2990639699999988</v>
      </c>
      <c r="H27" s="1173">
        <v>1.8391872213987964E-3</v>
      </c>
    </row>
    <row r="28" spans="1:8">
      <c r="A28" s="1200">
        <v>3</v>
      </c>
      <c r="B28" s="1161" t="s">
        <v>224</v>
      </c>
      <c r="C28" s="1172">
        <v>25.200638780000002</v>
      </c>
      <c r="D28" s="1172">
        <v>250.06129694999998</v>
      </c>
      <c r="E28" s="1172">
        <v>25.200638780000002</v>
      </c>
      <c r="F28" s="1172">
        <v>124.991441475</v>
      </c>
      <c r="G28" s="1172" t="s">
        <v>44</v>
      </c>
      <c r="H28" s="1173" t="s">
        <v>44</v>
      </c>
    </row>
    <row r="29" spans="1:8">
      <c r="A29" s="1200">
        <v>4</v>
      </c>
      <c r="B29" s="1161" t="s">
        <v>406</v>
      </c>
      <c r="C29" s="1172">
        <v>1397.80224559</v>
      </c>
      <c r="D29" s="1172" t="s">
        <v>44</v>
      </c>
      <c r="E29" s="1172">
        <v>1399.6305098099999</v>
      </c>
      <c r="F29" s="1172" t="s">
        <v>44</v>
      </c>
      <c r="G29" s="1172" t="s">
        <v>44</v>
      </c>
      <c r="H29" s="1173" t="s">
        <v>44</v>
      </c>
    </row>
    <row r="30" spans="1:8">
      <c r="A30" s="1200">
        <v>5</v>
      </c>
      <c r="B30" s="1161" t="s">
        <v>407</v>
      </c>
      <c r="C30" s="1172" t="s">
        <v>44</v>
      </c>
      <c r="D30" s="1172" t="s">
        <v>44</v>
      </c>
      <c r="E30" s="1172" t="s">
        <v>44</v>
      </c>
      <c r="F30" s="1172" t="s">
        <v>44</v>
      </c>
      <c r="G30" s="1172" t="s">
        <v>44</v>
      </c>
      <c r="H30" s="1173" t="s">
        <v>44</v>
      </c>
    </row>
    <row r="31" spans="1:8">
      <c r="A31" s="1200">
        <v>6</v>
      </c>
      <c r="B31" s="1161" t="s">
        <v>211</v>
      </c>
      <c r="C31" s="1172">
        <v>234.10974211999999</v>
      </c>
      <c r="D31" s="1172">
        <v>4.2277459999999996E-2</v>
      </c>
      <c r="E31" s="1172">
        <v>235.43899358000002</v>
      </c>
      <c r="F31" s="1172">
        <v>0.2651829</v>
      </c>
      <c r="G31" s="1172">
        <v>47.140835299999999</v>
      </c>
      <c r="H31" s="1173">
        <v>0.20000000001697041</v>
      </c>
    </row>
    <row r="32" spans="1:8">
      <c r="A32" s="1200">
        <v>7</v>
      </c>
      <c r="B32" s="1164" t="s">
        <v>408</v>
      </c>
      <c r="C32" s="1172">
        <v>1478.3992423</v>
      </c>
      <c r="D32" s="1172">
        <v>729.71236724999994</v>
      </c>
      <c r="E32" s="1172">
        <v>1476.57179294</v>
      </c>
      <c r="F32" s="1172">
        <v>114.54242465899999</v>
      </c>
      <c r="G32" s="1172">
        <v>1545.10283628</v>
      </c>
      <c r="H32" s="1173">
        <v>0.97108228887022863</v>
      </c>
    </row>
    <row r="33" spans="1:8">
      <c r="A33" s="1200">
        <v>8</v>
      </c>
      <c r="B33" s="1161" t="s">
        <v>215</v>
      </c>
      <c r="C33" s="1172">
        <v>4387.20131743</v>
      </c>
      <c r="D33" s="1172">
        <v>1354.5025804500001</v>
      </c>
      <c r="E33" s="1172">
        <v>4354.3114175300007</v>
      </c>
      <c r="F33" s="1172">
        <v>502.20966530800001</v>
      </c>
      <c r="G33" s="1172">
        <v>3599.9474207599997</v>
      </c>
      <c r="H33" s="1173">
        <v>0.7412605359588601</v>
      </c>
    </row>
    <row r="34" spans="1:8">
      <c r="A34" s="1200">
        <v>9</v>
      </c>
      <c r="B34" s="1164" t="s">
        <v>227</v>
      </c>
      <c r="C34" s="1172">
        <v>4050.8613744499999</v>
      </c>
      <c r="D34" s="1172">
        <v>950.32852233999995</v>
      </c>
      <c r="E34" s="1172">
        <v>4050.8613744499999</v>
      </c>
      <c r="F34" s="1172">
        <v>266.15081403100004</v>
      </c>
      <c r="G34" s="1172">
        <v>1514.77101206</v>
      </c>
      <c r="H34" s="1173">
        <v>0.35088411751577497</v>
      </c>
    </row>
    <row r="35" spans="1:8">
      <c r="A35" s="1200">
        <v>10</v>
      </c>
      <c r="B35" s="1161" t="s">
        <v>228</v>
      </c>
      <c r="C35" s="1172">
        <v>87.283787209999986</v>
      </c>
      <c r="D35" s="1172">
        <v>2.5353788499999999</v>
      </c>
      <c r="E35" s="1172">
        <v>86.965883919999996</v>
      </c>
      <c r="F35" s="1172">
        <v>1.7549999999999998E-4</v>
      </c>
      <c r="G35" s="1172">
        <v>110.76859327000001</v>
      </c>
      <c r="H35" s="1173">
        <v>1.2736991190442053</v>
      </c>
    </row>
    <row r="36" spans="1:8">
      <c r="A36" s="1200">
        <v>11</v>
      </c>
      <c r="B36" s="1161" t="s">
        <v>409</v>
      </c>
      <c r="C36" s="1172">
        <v>444.03365861999998</v>
      </c>
      <c r="D36" s="1172">
        <v>412.72013499000002</v>
      </c>
      <c r="E36" s="1172">
        <v>444.03365861999998</v>
      </c>
      <c r="F36" s="1172">
        <v>206.36006749500001</v>
      </c>
      <c r="G36" s="1172">
        <v>975.59058913000001</v>
      </c>
      <c r="H36" s="1173">
        <v>1.4999999999346552</v>
      </c>
    </row>
    <row r="37" spans="1:8">
      <c r="A37" s="1200">
        <v>12</v>
      </c>
      <c r="B37" s="1174" t="s">
        <v>230</v>
      </c>
      <c r="C37" s="1175">
        <v>317.66642245000003</v>
      </c>
      <c r="D37" s="1175" t="s">
        <v>44</v>
      </c>
      <c r="E37" s="1175">
        <v>317.66642245000003</v>
      </c>
      <c r="F37" s="1175" t="s">
        <v>44</v>
      </c>
      <c r="G37" s="1175">
        <v>31.766642260000001</v>
      </c>
      <c r="H37" s="1176">
        <v>0.10000000004721935</v>
      </c>
    </row>
    <row r="38" spans="1:8">
      <c r="A38" s="1200">
        <v>13</v>
      </c>
      <c r="B38" s="894" t="s">
        <v>232</v>
      </c>
      <c r="C38" s="1177">
        <v>202.64055398999997</v>
      </c>
      <c r="D38" s="1177">
        <v>262.82048982000003</v>
      </c>
      <c r="E38" s="1177">
        <v>202.64055398999997</v>
      </c>
      <c r="F38" s="1177">
        <v>131.41024491000002</v>
      </c>
      <c r="G38" s="1177">
        <v>334.05079891000003</v>
      </c>
      <c r="H38" s="1177">
        <v>1.0000000000299356</v>
      </c>
    </row>
    <row r="39" spans="1:8">
      <c r="A39" s="1200">
        <v>14</v>
      </c>
      <c r="B39" s="894" t="s">
        <v>219</v>
      </c>
      <c r="C39" s="1177">
        <v>1700.2636611</v>
      </c>
      <c r="D39" s="1177" t="s">
        <v>44</v>
      </c>
      <c r="E39" s="1177">
        <v>1700.2636610999998</v>
      </c>
      <c r="F39" s="1177" t="s">
        <v>44</v>
      </c>
      <c r="G39" s="1177">
        <v>3520.5452004600002</v>
      </c>
      <c r="H39" s="1177">
        <v>2.0705878041187766</v>
      </c>
    </row>
    <row r="40" spans="1:8">
      <c r="A40" s="1200">
        <v>15</v>
      </c>
      <c r="B40" s="894" t="s">
        <v>410</v>
      </c>
      <c r="C40" s="1177">
        <v>881.44373429999996</v>
      </c>
      <c r="D40" s="1177" t="s">
        <v>44</v>
      </c>
      <c r="E40" s="1177">
        <v>880.70370768999999</v>
      </c>
      <c r="F40" s="1177" t="s">
        <v>44</v>
      </c>
      <c r="G40" s="1177">
        <v>727.93256710999992</v>
      </c>
      <c r="H40" s="1177">
        <v>0.826535145422853</v>
      </c>
    </row>
    <row r="41" spans="1:8">
      <c r="B41" s="1133" t="s">
        <v>51</v>
      </c>
      <c r="C41" s="1134">
        <v>101349.74741207004</v>
      </c>
      <c r="D41" s="1134">
        <v>10348.614960360001</v>
      </c>
      <c r="E41" s="1134">
        <v>106064.10470445002</v>
      </c>
      <c r="F41" s="1134">
        <v>3131.4163586660002</v>
      </c>
      <c r="G41" s="1134">
        <v>13128.664537269999</v>
      </c>
      <c r="H41" s="2353">
        <v>0.12023079710093154</v>
      </c>
    </row>
    <row r="116" spans="8:8" ht="15">
      <c r="H116" s="1178"/>
    </row>
  </sheetData>
  <mergeCells count="8">
    <mergeCell ref="C24:D24"/>
    <mergeCell ref="E24:F24"/>
    <mergeCell ref="G24:H24"/>
    <mergeCell ref="B1:H1"/>
    <mergeCell ref="B2:H2"/>
    <mergeCell ref="C4:D4"/>
    <mergeCell ref="E4:F4"/>
    <mergeCell ref="G4:H4"/>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D83754-D719-4728-AC50-C2CBE8E31926}">
  <dimension ref="A1:AA114"/>
  <sheetViews>
    <sheetView showGridLines="0" showWhiteSpace="0" view="pageLayout" zoomScale="120" zoomScaleNormal="115" zoomScalePageLayoutView="120" workbookViewId="0">
      <selection activeCell="K23" sqref="K23"/>
    </sheetView>
  </sheetViews>
  <sheetFormatPr defaultColWidth="0" defaultRowHeight="12"/>
  <cols>
    <col min="1" max="1" width="25.7109375" style="894" customWidth="1"/>
    <col min="2" max="2" width="5.85546875" style="894" bestFit="1" customWidth="1"/>
    <col min="3" max="4" width="2.5703125" style="894" bestFit="1" customWidth="1"/>
    <col min="5" max="6" width="3.28515625" style="894" bestFit="1" customWidth="1"/>
    <col min="7" max="7" width="5" style="894" bestFit="1" customWidth="1"/>
    <col min="8" max="9" width="3.28515625" style="894" bestFit="1" customWidth="1"/>
    <col min="10" max="11" width="5" style="894" bestFit="1" customWidth="1"/>
    <col min="12" max="12" width="4.140625" style="894" bestFit="1" customWidth="1"/>
    <col min="13" max="13" width="5" style="894" bestFit="1" customWidth="1"/>
    <col min="14" max="14" width="4.140625" style="894" bestFit="1" customWidth="1"/>
    <col min="15" max="16" width="5" style="894" bestFit="1" customWidth="1"/>
    <col min="17" max="17" width="6.5703125" style="894" bestFit="1" customWidth="1"/>
    <col min="18" max="27" width="17.85546875" style="894" hidden="1" customWidth="1"/>
    <col min="28" max="16384" width="9.140625" style="894" hidden="1"/>
  </cols>
  <sheetData>
    <row r="1" spans="1:19" ht="95.25" customHeight="1">
      <c r="A1" s="2869" t="s">
        <v>411</v>
      </c>
      <c r="B1" s="2869"/>
      <c r="C1" s="2869"/>
      <c r="D1" s="2869"/>
      <c r="E1" s="2869"/>
      <c r="F1" s="2869"/>
      <c r="G1" s="2869"/>
      <c r="H1" s="2869"/>
      <c r="I1" s="2869"/>
      <c r="J1" s="2869"/>
      <c r="K1" s="2869"/>
      <c r="L1" s="2869"/>
      <c r="M1" s="2869"/>
      <c r="N1" s="2869"/>
      <c r="O1" s="2869"/>
      <c r="P1" s="2869"/>
      <c r="Q1" s="2869"/>
    </row>
    <row r="2" spans="1:19" ht="11.25" customHeight="1">
      <c r="A2" s="1179" t="s">
        <v>412</v>
      </c>
      <c r="B2" s="1180"/>
      <c r="C2" s="1180"/>
      <c r="D2" s="1180"/>
      <c r="E2" s="1180"/>
      <c r="F2" s="1180"/>
      <c r="G2" s="1180"/>
      <c r="H2" s="1180"/>
      <c r="I2" s="1180"/>
      <c r="J2" s="1180"/>
      <c r="K2" s="1180"/>
      <c r="L2" s="1180"/>
      <c r="M2" s="1180"/>
      <c r="N2" s="1180"/>
      <c r="O2" s="1180"/>
      <c r="P2" s="1180"/>
      <c r="Q2" s="1180"/>
    </row>
    <row r="3" spans="1:19" ht="18" customHeight="1">
      <c r="A3" s="1181" t="s">
        <v>413</v>
      </c>
      <c r="B3" s="2870" t="s">
        <v>414</v>
      </c>
      <c r="C3" s="2870"/>
      <c r="D3" s="2870"/>
      <c r="E3" s="2870"/>
      <c r="F3" s="2870"/>
      <c r="G3" s="2870"/>
      <c r="H3" s="2870"/>
      <c r="I3" s="2870"/>
      <c r="J3" s="2870"/>
      <c r="K3" s="2870"/>
      <c r="L3" s="2870"/>
      <c r="M3" s="2870"/>
      <c r="N3" s="2870"/>
      <c r="O3" s="2870"/>
      <c r="P3" s="2870"/>
      <c r="Q3" s="1182"/>
    </row>
    <row r="4" spans="1:19">
      <c r="A4" s="1183" t="s">
        <v>415</v>
      </c>
      <c r="B4" s="1184" t="s">
        <v>416</v>
      </c>
      <c r="C4" s="1184">
        <v>0.02</v>
      </c>
      <c r="D4" s="1184">
        <v>0.04</v>
      </c>
      <c r="E4" s="1184">
        <v>0.1</v>
      </c>
      <c r="F4" s="1184">
        <v>0.2</v>
      </c>
      <c r="G4" s="1184">
        <v>0.35</v>
      </c>
      <c r="H4" s="1184">
        <v>0.5</v>
      </c>
      <c r="I4" s="1184">
        <v>0.7</v>
      </c>
      <c r="J4" s="1184">
        <v>0.75</v>
      </c>
      <c r="K4" s="1184">
        <v>1</v>
      </c>
      <c r="L4" s="1184">
        <v>1.5</v>
      </c>
      <c r="M4" s="1184">
        <v>2.5</v>
      </c>
      <c r="N4" s="1184">
        <v>3.7</v>
      </c>
      <c r="O4" s="1184">
        <v>12.5</v>
      </c>
      <c r="P4" s="1185" t="s">
        <v>102</v>
      </c>
      <c r="Q4" s="1185" t="s">
        <v>51</v>
      </c>
    </row>
    <row r="5" spans="1:19">
      <c r="A5" s="1186" t="s">
        <v>210</v>
      </c>
      <c r="B5" s="1187">
        <v>64590.515412803004</v>
      </c>
      <c r="C5" s="1187" t="s">
        <v>44</v>
      </c>
      <c r="D5" s="1187" t="s">
        <v>44</v>
      </c>
      <c r="E5" s="1187" t="s">
        <v>44</v>
      </c>
      <c r="F5" s="1187">
        <v>5.0879229089999995</v>
      </c>
      <c r="G5" s="1187" t="s">
        <v>44</v>
      </c>
      <c r="H5" s="1187">
        <v>85.051027919999996</v>
      </c>
      <c r="I5" s="1187" t="s">
        <v>44</v>
      </c>
      <c r="J5" s="1187" t="s">
        <v>44</v>
      </c>
      <c r="K5" s="1187">
        <v>7.2069122349999999</v>
      </c>
      <c r="L5" s="1187" t="s">
        <v>44</v>
      </c>
      <c r="M5" s="1187">
        <v>153.20560761000002</v>
      </c>
      <c r="N5" s="1187" t="s">
        <v>44</v>
      </c>
      <c r="O5" s="1187" t="s">
        <v>44</v>
      </c>
      <c r="P5" s="1187" t="s">
        <v>44</v>
      </c>
      <c r="Q5" s="1187">
        <v>64841.066883477004</v>
      </c>
      <c r="R5" s="2693"/>
      <c r="S5" s="1064"/>
    </row>
    <row r="6" spans="1:19" ht="18">
      <c r="A6" s="1188" t="s">
        <v>223</v>
      </c>
      <c r="B6" s="1187">
        <v>5181.2247562729999</v>
      </c>
      <c r="C6" s="1187" t="s">
        <v>44</v>
      </c>
      <c r="D6" s="1187" t="s">
        <v>44</v>
      </c>
      <c r="E6" s="1189" t="s">
        <v>44</v>
      </c>
      <c r="F6" s="1187">
        <v>109.048317578</v>
      </c>
      <c r="G6" s="1187" t="s">
        <v>44</v>
      </c>
      <c r="H6" s="1187" t="s">
        <v>44</v>
      </c>
      <c r="I6" s="1187" t="s">
        <v>44</v>
      </c>
      <c r="J6" s="1187" t="s">
        <v>44</v>
      </c>
      <c r="K6" s="1187" t="s">
        <v>44</v>
      </c>
      <c r="L6" s="1187" t="s">
        <v>44</v>
      </c>
      <c r="M6" s="1187" t="s">
        <v>44</v>
      </c>
      <c r="N6" s="1187" t="s">
        <v>44</v>
      </c>
      <c r="O6" s="1187" t="s">
        <v>44</v>
      </c>
      <c r="P6" s="1187" t="s">
        <v>44</v>
      </c>
      <c r="Q6" s="1187">
        <v>5290.2730738509999</v>
      </c>
      <c r="R6" s="1064"/>
      <c r="S6" s="1064"/>
    </row>
    <row r="7" spans="1:19">
      <c r="A7" s="1186" t="s">
        <v>224</v>
      </c>
      <c r="B7" s="1187">
        <v>150.18889025999999</v>
      </c>
      <c r="C7" s="1187" t="s">
        <v>44</v>
      </c>
      <c r="D7" s="1187" t="s">
        <v>44</v>
      </c>
      <c r="E7" s="1187" t="s">
        <v>44</v>
      </c>
      <c r="F7" s="1187" t="s">
        <v>44</v>
      </c>
      <c r="G7" s="1187" t="s">
        <v>44</v>
      </c>
      <c r="H7" s="1187" t="s">
        <v>44</v>
      </c>
      <c r="I7" s="1187" t="s">
        <v>44</v>
      </c>
      <c r="J7" s="1187" t="s">
        <v>44</v>
      </c>
      <c r="K7" s="1187" t="s">
        <v>44</v>
      </c>
      <c r="L7" s="1187" t="s">
        <v>44</v>
      </c>
      <c r="M7" s="1187" t="s">
        <v>44</v>
      </c>
      <c r="N7" s="1187" t="s">
        <v>44</v>
      </c>
      <c r="O7" s="1187" t="s">
        <v>44</v>
      </c>
      <c r="P7" s="1187" t="s">
        <v>44</v>
      </c>
      <c r="Q7" s="1187">
        <v>150.18889025999999</v>
      </c>
    </row>
    <row r="8" spans="1:19">
      <c r="A8" s="1186" t="s">
        <v>406</v>
      </c>
      <c r="B8" s="1187">
        <v>1206.545249195</v>
      </c>
      <c r="C8" s="1187" t="s">
        <v>44</v>
      </c>
      <c r="D8" s="1187" t="s">
        <v>44</v>
      </c>
      <c r="E8" s="1187" t="s">
        <v>44</v>
      </c>
      <c r="F8" s="1187" t="s">
        <v>44</v>
      </c>
      <c r="G8" s="1187" t="s">
        <v>44</v>
      </c>
      <c r="H8" s="1187" t="s">
        <v>44</v>
      </c>
      <c r="I8" s="1187" t="s">
        <v>44</v>
      </c>
      <c r="J8" s="1187" t="s">
        <v>44</v>
      </c>
      <c r="K8" s="1187" t="s">
        <v>44</v>
      </c>
      <c r="L8" s="1187" t="s">
        <v>44</v>
      </c>
      <c r="M8" s="1187" t="s">
        <v>44</v>
      </c>
      <c r="N8" s="1187" t="s">
        <v>44</v>
      </c>
      <c r="O8" s="1187" t="s">
        <v>44</v>
      </c>
      <c r="P8" s="1187" t="s">
        <v>44</v>
      </c>
      <c r="Q8" s="1187">
        <v>1206.545249195</v>
      </c>
    </row>
    <row r="9" spans="1:19">
      <c r="A9" s="1186" t="s">
        <v>407</v>
      </c>
      <c r="B9" s="1187">
        <v>73.747236940000008</v>
      </c>
      <c r="C9" s="1187" t="s">
        <v>44</v>
      </c>
      <c r="D9" s="1187" t="s">
        <v>44</v>
      </c>
      <c r="E9" s="1187" t="s">
        <v>44</v>
      </c>
      <c r="F9" s="1187" t="s">
        <v>44</v>
      </c>
      <c r="G9" s="1187" t="s">
        <v>44</v>
      </c>
      <c r="H9" s="1187" t="s">
        <v>44</v>
      </c>
      <c r="I9" s="1187" t="s">
        <v>44</v>
      </c>
      <c r="J9" s="1187" t="s">
        <v>44</v>
      </c>
      <c r="K9" s="1187" t="s">
        <v>44</v>
      </c>
      <c r="L9" s="1187" t="s">
        <v>44</v>
      </c>
      <c r="M9" s="1187" t="s">
        <v>44</v>
      </c>
      <c r="N9" s="1187" t="s">
        <v>44</v>
      </c>
      <c r="O9" s="1187" t="s">
        <v>44</v>
      </c>
      <c r="P9" s="1187" t="s">
        <v>44</v>
      </c>
      <c r="Q9" s="1187">
        <v>73.747236940000008</v>
      </c>
    </row>
    <row r="10" spans="1:19">
      <c r="A10" s="1186" t="s">
        <v>211</v>
      </c>
      <c r="B10" s="1187" t="s">
        <v>44</v>
      </c>
      <c r="C10" s="1187" t="s">
        <v>44</v>
      </c>
      <c r="D10" s="1187" t="s">
        <v>44</v>
      </c>
      <c r="E10" s="1187" t="s">
        <v>44</v>
      </c>
      <c r="F10" s="1187">
        <v>145.24574565</v>
      </c>
      <c r="G10" s="1187" t="s">
        <v>44</v>
      </c>
      <c r="H10" s="1187" t="s">
        <v>44</v>
      </c>
      <c r="I10" s="1187" t="s">
        <v>44</v>
      </c>
      <c r="J10" s="1187" t="s">
        <v>44</v>
      </c>
      <c r="K10" s="1187">
        <v>6.0495999999999996E-3</v>
      </c>
      <c r="L10" s="1187" t="s">
        <v>44</v>
      </c>
      <c r="M10" s="1187" t="s">
        <v>44</v>
      </c>
      <c r="N10" s="1187" t="s">
        <v>44</v>
      </c>
      <c r="O10" s="1187" t="s">
        <v>44</v>
      </c>
      <c r="P10" s="1187" t="s">
        <v>44</v>
      </c>
      <c r="Q10" s="1187">
        <v>145.25179524999999</v>
      </c>
    </row>
    <row r="11" spans="1:19">
      <c r="A11" s="1186" t="s">
        <v>408</v>
      </c>
      <c r="B11" s="1187" t="s">
        <v>44</v>
      </c>
      <c r="C11" s="1187" t="s">
        <v>44</v>
      </c>
      <c r="D11" s="1187" t="s">
        <v>44</v>
      </c>
      <c r="E11" s="1187" t="s">
        <v>44</v>
      </c>
      <c r="F11" s="1187" t="s">
        <v>44</v>
      </c>
      <c r="G11" s="1187" t="s">
        <v>44</v>
      </c>
      <c r="H11" s="1187" t="s">
        <v>44</v>
      </c>
      <c r="I11" s="1187" t="s">
        <v>44</v>
      </c>
      <c r="J11" s="1187" t="s">
        <v>44</v>
      </c>
      <c r="K11" s="1187">
        <v>2462.253153354</v>
      </c>
      <c r="L11" s="1187" t="s">
        <v>44</v>
      </c>
      <c r="M11" s="1187" t="s">
        <v>44</v>
      </c>
      <c r="N11" s="1187" t="s">
        <v>44</v>
      </c>
      <c r="O11" s="1187" t="s">
        <v>44</v>
      </c>
      <c r="P11" s="1187" t="s">
        <v>44</v>
      </c>
      <c r="Q11" s="1187">
        <v>2462.253153354</v>
      </c>
    </row>
    <row r="12" spans="1:19">
      <c r="A12" s="1190" t="s">
        <v>215</v>
      </c>
      <c r="B12" s="1187" t="s">
        <v>44</v>
      </c>
      <c r="C12" s="1187" t="s">
        <v>44</v>
      </c>
      <c r="D12" s="1187" t="s">
        <v>44</v>
      </c>
      <c r="E12" s="1187" t="s">
        <v>44</v>
      </c>
      <c r="F12" s="1187" t="s">
        <v>44</v>
      </c>
      <c r="G12" s="1187" t="s">
        <v>44</v>
      </c>
      <c r="H12" s="1187" t="s">
        <v>44</v>
      </c>
      <c r="I12" s="1187" t="s">
        <v>44</v>
      </c>
      <c r="J12" s="1187">
        <v>5052.8724986579991</v>
      </c>
      <c r="K12" s="1187" t="s">
        <v>44</v>
      </c>
      <c r="L12" s="1187" t="s">
        <v>44</v>
      </c>
      <c r="M12" s="1187" t="s">
        <v>44</v>
      </c>
      <c r="N12" s="1187" t="s">
        <v>44</v>
      </c>
      <c r="O12" s="1187" t="s">
        <v>44</v>
      </c>
      <c r="P12" s="1187" t="s">
        <v>44</v>
      </c>
      <c r="Q12" s="1187">
        <v>5052.8724986579991</v>
      </c>
    </row>
    <row r="13" spans="1:19" ht="18">
      <c r="A13" s="1190" t="s">
        <v>227</v>
      </c>
      <c r="B13" s="1187" t="s">
        <v>44</v>
      </c>
      <c r="C13" s="1187" t="s">
        <v>44</v>
      </c>
      <c r="D13" s="1187" t="s">
        <v>44</v>
      </c>
      <c r="E13" s="1187" t="s">
        <v>44</v>
      </c>
      <c r="F13" s="1187" t="s">
        <v>44</v>
      </c>
      <c r="G13" s="1187">
        <v>4608.7461902390005</v>
      </c>
      <c r="H13" s="1187">
        <v>33.97859536</v>
      </c>
      <c r="I13" s="1187" t="s">
        <v>44</v>
      </c>
      <c r="J13" s="1187" t="s">
        <v>44</v>
      </c>
      <c r="K13" s="1187" t="s">
        <v>44</v>
      </c>
      <c r="L13" s="1187" t="s">
        <v>44</v>
      </c>
      <c r="M13" s="1187" t="s">
        <v>44</v>
      </c>
      <c r="N13" s="1187" t="s">
        <v>44</v>
      </c>
      <c r="O13" s="1187" t="s">
        <v>44</v>
      </c>
      <c r="P13" s="1187" t="s">
        <v>44</v>
      </c>
      <c r="Q13" s="1187">
        <v>4642.7247855989999</v>
      </c>
    </row>
    <row r="14" spans="1:19">
      <c r="A14" s="1190" t="s">
        <v>228</v>
      </c>
      <c r="B14" s="1187" t="s">
        <v>44</v>
      </c>
      <c r="C14" s="1187" t="s">
        <v>44</v>
      </c>
      <c r="D14" s="1187" t="s">
        <v>44</v>
      </c>
      <c r="E14" s="1187" t="s">
        <v>44</v>
      </c>
      <c r="F14" s="1187" t="s">
        <v>44</v>
      </c>
      <c r="G14" s="1187" t="s">
        <v>44</v>
      </c>
      <c r="H14" s="1187" t="s">
        <v>44</v>
      </c>
      <c r="I14" s="1187" t="s">
        <v>44</v>
      </c>
      <c r="J14" s="1187" t="s">
        <v>44</v>
      </c>
      <c r="K14" s="1187">
        <v>39.172236904999998</v>
      </c>
      <c r="L14" s="1187">
        <v>37.783645358000001</v>
      </c>
      <c r="M14" s="1187" t="s">
        <v>44</v>
      </c>
      <c r="N14" s="1187" t="s">
        <v>44</v>
      </c>
      <c r="O14" s="1187" t="s">
        <v>44</v>
      </c>
      <c r="P14" s="1187" t="s">
        <v>44</v>
      </c>
      <c r="Q14" s="1187">
        <v>76.955882263000007</v>
      </c>
    </row>
    <row r="15" spans="1:19" s="1191" customFormat="1">
      <c r="A15" s="1186" t="s">
        <v>417</v>
      </c>
      <c r="B15" s="1187" t="s">
        <v>44</v>
      </c>
      <c r="C15" s="1187" t="s">
        <v>44</v>
      </c>
      <c r="D15" s="1187" t="s">
        <v>44</v>
      </c>
      <c r="E15" s="1187"/>
      <c r="F15" s="1187" t="s">
        <v>44</v>
      </c>
      <c r="G15" s="1187" t="s">
        <v>44</v>
      </c>
      <c r="H15" s="1187" t="s">
        <v>44</v>
      </c>
      <c r="I15" s="1187" t="s">
        <v>44</v>
      </c>
      <c r="J15" s="1187" t="s">
        <v>44</v>
      </c>
      <c r="K15" s="1187" t="s">
        <v>44</v>
      </c>
      <c r="L15" s="1187">
        <v>763.33194823500003</v>
      </c>
      <c r="M15" s="1187" t="s">
        <v>44</v>
      </c>
      <c r="N15" s="1187" t="s">
        <v>44</v>
      </c>
      <c r="O15" s="1187" t="s">
        <v>44</v>
      </c>
      <c r="P15" s="1187" t="s">
        <v>44</v>
      </c>
      <c r="Q15" s="1187">
        <v>763.33194823500003</v>
      </c>
    </row>
    <row r="16" spans="1:19">
      <c r="A16" s="1186" t="s">
        <v>230</v>
      </c>
      <c r="B16" s="1187" t="s">
        <v>44</v>
      </c>
      <c r="C16" s="1187" t="s">
        <v>44</v>
      </c>
      <c r="D16" s="1187" t="s">
        <v>44</v>
      </c>
      <c r="E16" s="1187">
        <v>297.05883734000003</v>
      </c>
      <c r="F16" s="1187" t="s">
        <v>44</v>
      </c>
      <c r="G16" s="1187" t="s">
        <v>44</v>
      </c>
      <c r="H16" s="1187" t="s">
        <v>44</v>
      </c>
      <c r="I16" s="1187" t="s">
        <v>44</v>
      </c>
      <c r="J16" s="1187" t="s">
        <v>44</v>
      </c>
      <c r="K16" s="1187" t="s">
        <v>44</v>
      </c>
      <c r="L16" s="1187" t="s">
        <v>44</v>
      </c>
      <c r="M16" s="1187" t="s">
        <v>44</v>
      </c>
      <c r="N16" s="1187" t="s">
        <v>44</v>
      </c>
      <c r="O16" s="1187" t="s">
        <v>44</v>
      </c>
      <c r="P16" s="1187" t="s">
        <v>44</v>
      </c>
      <c r="Q16" s="1187">
        <v>297.05883734000003</v>
      </c>
    </row>
    <row r="17" spans="1:17" ht="18">
      <c r="A17" s="1186" t="s">
        <v>418</v>
      </c>
      <c r="B17" s="1187" t="s">
        <v>44</v>
      </c>
      <c r="C17" s="1187" t="s">
        <v>44</v>
      </c>
      <c r="D17" s="1187" t="s">
        <v>44</v>
      </c>
      <c r="E17" s="1187" t="s">
        <v>44</v>
      </c>
      <c r="F17" s="1187" t="s">
        <v>44</v>
      </c>
      <c r="G17" s="1187" t="s">
        <v>44</v>
      </c>
      <c r="H17" s="1187" t="s">
        <v>44</v>
      </c>
      <c r="I17" s="1187" t="s">
        <v>44</v>
      </c>
      <c r="J17" s="1187" t="s">
        <v>44</v>
      </c>
      <c r="K17" s="1187" t="s">
        <v>44</v>
      </c>
      <c r="L17" s="1187" t="s">
        <v>44</v>
      </c>
      <c r="M17" s="1187" t="s">
        <v>44</v>
      </c>
      <c r="N17" s="1187" t="s">
        <v>44</v>
      </c>
      <c r="O17" s="1187" t="s">
        <v>44</v>
      </c>
      <c r="P17" s="1187" t="s">
        <v>44</v>
      </c>
      <c r="Q17" s="1187" t="s">
        <v>44</v>
      </c>
    </row>
    <row r="18" spans="1:17" ht="18">
      <c r="A18" s="1186" t="s">
        <v>232</v>
      </c>
      <c r="B18" s="1187" t="s">
        <v>44</v>
      </c>
      <c r="C18" s="1187" t="s">
        <v>44</v>
      </c>
      <c r="D18" s="1187" t="s">
        <v>44</v>
      </c>
      <c r="E18" s="1187" t="s">
        <v>44</v>
      </c>
      <c r="F18" s="1187" t="s">
        <v>44</v>
      </c>
      <c r="G18" s="1187" t="s">
        <v>44</v>
      </c>
      <c r="H18" s="1187" t="s">
        <v>44</v>
      </c>
      <c r="I18" s="1187" t="s">
        <v>44</v>
      </c>
      <c r="J18" s="1187" t="s">
        <v>44</v>
      </c>
      <c r="K18" s="1187">
        <v>332.68607912499999</v>
      </c>
      <c r="L18" s="1187" t="s">
        <v>44</v>
      </c>
      <c r="M18" s="1187" t="s">
        <v>44</v>
      </c>
      <c r="N18" s="1187" t="s">
        <v>44</v>
      </c>
      <c r="O18" s="1187" t="s">
        <v>44</v>
      </c>
      <c r="P18" s="1187" t="s">
        <v>44</v>
      </c>
      <c r="Q18" s="1187">
        <v>332.68607912499999</v>
      </c>
    </row>
    <row r="19" spans="1:17">
      <c r="A19" s="1186" t="s">
        <v>219</v>
      </c>
      <c r="B19" s="1187" t="s">
        <v>44</v>
      </c>
      <c r="C19" s="1187" t="s">
        <v>44</v>
      </c>
      <c r="D19" s="1187" t="s">
        <v>44</v>
      </c>
      <c r="E19" s="1187" t="s">
        <v>44</v>
      </c>
      <c r="F19" s="1187" t="s">
        <v>44</v>
      </c>
      <c r="G19" s="1187" t="s">
        <v>44</v>
      </c>
      <c r="H19" s="1187" t="s">
        <v>44</v>
      </c>
      <c r="I19" s="1187" t="s">
        <v>44</v>
      </c>
      <c r="J19" s="1187" t="s">
        <v>44</v>
      </c>
      <c r="K19" s="1187">
        <v>481.15052633000005</v>
      </c>
      <c r="L19" s="1187" t="s">
        <v>44</v>
      </c>
      <c r="M19" s="1187">
        <v>1869.893499</v>
      </c>
      <c r="N19" s="1187" t="s">
        <v>44</v>
      </c>
      <c r="O19" s="1187" t="s">
        <v>44</v>
      </c>
      <c r="P19" s="1187" t="s">
        <v>44</v>
      </c>
      <c r="Q19" s="1187">
        <v>2351.0440253300003</v>
      </c>
    </row>
    <row r="20" spans="1:17">
      <c r="A20" s="1186" t="s">
        <v>410</v>
      </c>
      <c r="B20" s="1187" t="s">
        <v>44</v>
      </c>
      <c r="C20" s="1187" t="s">
        <v>44</v>
      </c>
      <c r="D20" s="1187" t="s">
        <v>44</v>
      </c>
      <c r="E20" s="1187" t="s">
        <v>44</v>
      </c>
      <c r="F20" s="1187" t="s">
        <v>44</v>
      </c>
      <c r="G20" s="1187" t="s">
        <v>44</v>
      </c>
      <c r="H20" s="1187" t="s">
        <v>44</v>
      </c>
      <c r="I20" s="1187" t="s">
        <v>44</v>
      </c>
      <c r="J20" s="1187" t="s">
        <v>44</v>
      </c>
      <c r="K20" s="1187">
        <v>329.78684062999997</v>
      </c>
      <c r="L20" s="1187" t="s">
        <v>44</v>
      </c>
      <c r="M20" s="1187" t="s">
        <v>44</v>
      </c>
      <c r="N20" s="1187" t="s">
        <v>44</v>
      </c>
      <c r="O20" s="1187" t="s">
        <v>44</v>
      </c>
      <c r="P20" s="1187">
        <v>574.33015333000003</v>
      </c>
      <c r="Q20" s="1187">
        <v>904.11699395999995</v>
      </c>
    </row>
    <row r="21" spans="1:17">
      <c r="A21" s="2346" t="s">
        <v>51</v>
      </c>
      <c r="B21" s="2347">
        <v>71202.221545471009</v>
      </c>
      <c r="C21" s="2347" t="s">
        <v>44</v>
      </c>
      <c r="D21" s="2347" t="s">
        <v>44</v>
      </c>
      <c r="E21" s="2347">
        <v>297.05883734000003</v>
      </c>
      <c r="F21" s="2347">
        <v>259.38198613700001</v>
      </c>
      <c r="G21" s="2347">
        <v>4608.7461902390005</v>
      </c>
      <c r="H21" s="2347">
        <v>119.02962328</v>
      </c>
      <c r="I21" s="2347" t="s">
        <v>44</v>
      </c>
      <c r="J21" s="2347">
        <v>5052.8724986579991</v>
      </c>
      <c r="K21" s="2347">
        <v>3652.2617981789999</v>
      </c>
      <c r="L21" s="2347">
        <v>801.11559359300009</v>
      </c>
      <c r="M21" s="2347">
        <v>2023.09910661</v>
      </c>
      <c r="N21" s="2347" t="s">
        <v>44</v>
      </c>
      <c r="O21" s="2347" t="s">
        <v>44</v>
      </c>
      <c r="P21" s="2347">
        <v>574.33015333000003</v>
      </c>
      <c r="Q21" s="2347">
        <v>88590.117332837021</v>
      </c>
    </row>
    <row r="22" spans="1:17">
      <c r="A22" s="1192"/>
      <c r="B22" s="1192"/>
      <c r="C22" s="1192"/>
      <c r="D22" s="1192"/>
      <c r="E22" s="1192"/>
      <c r="F22" s="1192"/>
      <c r="G22" s="1192"/>
      <c r="H22" s="1192"/>
      <c r="I22" s="1192"/>
      <c r="J22" s="1192"/>
      <c r="K22" s="1192"/>
      <c r="L22" s="1192"/>
      <c r="M22" s="1192"/>
      <c r="N22" s="1192"/>
      <c r="O22" s="1192"/>
      <c r="P22" s="1192"/>
      <c r="Q22" s="1193"/>
    </row>
    <row r="23" spans="1:17">
      <c r="A23" s="2356"/>
      <c r="B23" s="2356"/>
      <c r="C23" s="2356"/>
      <c r="D23" s="2356"/>
      <c r="E23" s="2356"/>
      <c r="F23" s="2356"/>
      <c r="G23" s="2356"/>
      <c r="H23" s="2356"/>
      <c r="I23" s="2356"/>
      <c r="J23" s="2356"/>
      <c r="K23" s="2356"/>
      <c r="L23" s="2356"/>
      <c r="M23" s="2356"/>
      <c r="N23" s="2356"/>
      <c r="O23" s="2356"/>
      <c r="P23" s="2356"/>
      <c r="Q23" s="2356"/>
    </row>
    <row r="24" spans="1:17" ht="14.45" customHeight="1">
      <c r="A24" s="2354" t="s">
        <v>419</v>
      </c>
      <c r="B24" s="2355"/>
      <c r="C24" s="2355"/>
      <c r="D24" s="2355"/>
      <c r="E24" s="2355"/>
      <c r="F24" s="2355"/>
      <c r="G24" s="2355"/>
      <c r="H24" s="2355"/>
      <c r="I24" s="2355"/>
      <c r="J24" s="2355"/>
      <c r="K24" s="2355"/>
      <c r="L24" s="2355"/>
      <c r="M24" s="2355"/>
      <c r="N24" s="2355"/>
      <c r="O24" s="2355"/>
      <c r="P24" s="2355"/>
      <c r="Q24" s="2355"/>
    </row>
    <row r="25" spans="1:17" ht="18" customHeight="1">
      <c r="A25" s="1194" t="s">
        <v>413</v>
      </c>
      <c r="B25" s="2871" t="s">
        <v>414</v>
      </c>
      <c r="C25" s="2871"/>
      <c r="D25" s="2871"/>
      <c r="E25" s="2871"/>
      <c r="F25" s="2871"/>
      <c r="G25" s="2871"/>
      <c r="H25" s="2871"/>
      <c r="I25" s="2871"/>
      <c r="J25" s="2871"/>
      <c r="K25" s="2871"/>
      <c r="L25" s="2871"/>
      <c r="M25" s="2871"/>
      <c r="N25" s="2871"/>
      <c r="O25" s="2871"/>
      <c r="P25" s="2871"/>
      <c r="Q25" s="1195"/>
    </row>
    <row r="26" spans="1:17">
      <c r="A26" s="1196" t="s">
        <v>415</v>
      </c>
      <c r="B26" s="1197" t="s">
        <v>416</v>
      </c>
      <c r="C26" s="1197">
        <v>0.02</v>
      </c>
      <c r="D26" s="1197">
        <v>0.04</v>
      </c>
      <c r="E26" s="1197">
        <v>0.1</v>
      </c>
      <c r="F26" s="1197">
        <v>0.2</v>
      </c>
      <c r="G26" s="1197">
        <v>0.35</v>
      </c>
      <c r="H26" s="1197">
        <v>0.5</v>
      </c>
      <c r="I26" s="1197">
        <v>0.7</v>
      </c>
      <c r="J26" s="1197">
        <v>0.75</v>
      </c>
      <c r="K26" s="1197">
        <v>1</v>
      </c>
      <c r="L26" s="1197">
        <v>1.5</v>
      </c>
      <c r="M26" s="1197">
        <v>2.5</v>
      </c>
      <c r="N26" s="1197">
        <v>3.7</v>
      </c>
      <c r="O26" s="1197">
        <v>12.5</v>
      </c>
      <c r="P26" s="1195" t="s">
        <v>102</v>
      </c>
      <c r="Q26" s="1195" t="s">
        <v>51</v>
      </c>
    </row>
    <row r="27" spans="1:17">
      <c r="A27" s="1186" t="s">
        <v>210</v>
      </c>
      <c r="B27" s="1198">
        <v>87238.049013657001</v>
      </c>
      <c r="C27" s="1198" t="s">
        <v>44</v>
      </c>
      <c r="D27" s="1198" t="s">
        <v>44</v>
      </c>
      <c r="E27" s="1198" t="s">
        <v>44</v>
      </c>
      <c r="F27" s="1198">
        <v>5.0234138499999998</v>
      </c>
      <c r="G27" s="1198" t="s">
        <v>44</v>
      </c>
      <c r="H27" s="1198">
        <v>90.582781130000001</v>
      </c>
      <c r="I27" s="1198" t="s">
        <v>44</v>
      </c>
      <c r="J27" s="1198" t="s">
        <v>44</v>
      </c>
      <c r="K27" s="1198">
        <v>24.277356163</v>
      </c>
      <c r="L27" s="1198">
        <v>12.067818730000001</v>
      </c>
      <c r="M27" s="1198">
        <v>249.22952803999999</v>
      </c>
      <c r="N27" s="1198" t="s">
        <v>44</v>
      </c>
      <c r="O27" s="1198" t="s">
        <v>44</v>
      </c>
      <c r="P27" s="1198" t="s">
        <v>44</v>
      </c>
      <c r="Q27" s="1198">
        <v>87619.229911570001</v>
      </c>
    </row>
    <row r="28" spans="1:17" ht="18">
      <c r="A28" s="1186" t="s">
        <v>223</v>
      </c>
      <c r="B28" s="1198">
        <v>5020.6658402330004</v>
      </c>
      <c r="C28" s="1198" t="s">
        <v>44</v>
      </c>
      <c r="D28" s="1198" t="s">
        <v>44</v>
      </c>
      <c r="E28" s="1198" t="s">
        <v>44</v>
      </c>
      <c r="F28" s="1198">
        <v>28.014253775</v>
      </c>
      <c r="G28" s="1198" t="s">
        <v>44</v>
      </c>
      <c r="H28" s="1198">
        <v>7.3924264000000006</v>
      </c>
      <c r="I28" s="1198" t="s">
        <v>44</v>
      </c>
      <c r="J28" s="1198" t="s">
        <v>44</v>
      </c>
      <c r="K28" s="1198" t="s">
        <v>44</v>
      </c>
      <c r="L28" s="1198" t="s">
        <v>44</v>
      </c>
      <c r="M28" s="1198" t="s">
        <v>44</v>
      </c>
      <c r="N28" s="1198" t="s">
        <v>44</v>
      </c>
      <c r="O28" s="1198" t="s">
        <v>44</v>
      </c>
      <c r="P28" s="1198" t="s">
        <v>44</v>
      </c>
      <c r="Q28" s="1198">
        <v>5056.0725204079999</v>
      </c>
    </row>
    <row r="29" spans="1:17">
      <c r="A29" s="1186" t="s">
        <v>224</v>
      </c>
      <c r="B29" s="1198">
        <v>150.19208025500001</v>
      </c>
      <c r="C29" s="1198" t="s">
        <v>44</v>
      </c>
      <c r="D29" s="1198" t="s">
        <v>44</v>
      </c>
      <c r="E29" s="1198" t="s">
        <v>44</v>
      </c>
      <c r="F29" s="1198" t="s">
        <v>44</v>
      </c>
      <c r="G29" s="1198" t="s">
        <v>44</v>
      </c>
      <c r="H29" s="1198" t="s">
        <v>44</v>
      </c>
      <c r="I29" s="1198" t="s">
        <v>44</v>
      </c>
      <c r="J29" s="1198" t="s">
        <v>44</v>
      </c>
      <c r="K29" s="1198" t="s">
        <v>44</v>
      </c>
      <c r="L29" s="1198" t="s">
        <v>44</v>
      </c>
      <c r="M29" s="1198" t="s">
        <v>44</v>
      </c>
      <c r="N29" s="1198" t="s">
        <v>44</v>
      </c>
      <c r="O29" s="1198" t="s">
        <v>44</v>
      </c>
      <c r="P29" s="1198" t="s">
        <v>44</v>
      </c>
      <c r="Q29" s="1198">
        <v>150.19208025500001</v>
      </c>
    </row>
    <row r="30" spans="1:17">
      <c r="A30" s="1186" t="s">
        <v>406</v>
      </c>
      <c r="B30" s="1198">
        <v>1399.6305098099999</v>
      </c>
      <c r="C30" s="1198" t="s">
        <v>44</v>
      </c>
      <c r="D30" s="1198" t="s">
        <v>44</v>
      </c>
      <c r="E30" s="1198" t="s">
        <v>44</v>
      </c>
      <c r="F30" s="1198" t="s">
        <v>44</v>
      </c>
      <c r="G30" s="1198" t="s">
        <v>44</v>
      </c>
      <c r="H30" s="1198" t="s">
        <v>44</v>
      </c>
      <c r="I30" s="1198" t="s">
        <v>44</v>
      </c>
      <c r="J30" s="1198" t="s">
        <v>44</v>
      </c>
      <c r="K30" s="1198" t="s">
        <v>44</v>
      </c>
      <c r="L30" s="1198" t="s">
        <v>44</v>
      </c>
      <c r="M30" s="1198" t="s">
        <v>44</v>
      </c>
      <c r="N30" s="1198" t="s">
        <v>44</v>
      </c>
      <c r="O30" s="1198" t="s">
        <v>44</v>
      </c>
      <c r="P30" s="1198" t="s">
        <v>44</v>
      </c>
      <c r="Q30" s="1198">
        <v>1399.6305098099999</v>
      </c>
    </row>
    <row r="31" spans="1:17">
      <c r="A31" s="1186" t="s">
        <v>407</v>
      </c>
      <c r="B31" s="1198" t="s">
        <v>44</v>
      </c>
      <c r="C31" s="1198" t="s">
        <v>44</v>
      </c>
      <c r="D31" s="1198" t="s">
        <v>44</v>
      </c>
      <c r="E31" s="1198" t="s">
        <v>44</v>
      </c>
      <c r="F31" s="1198" t="s">
        <v>44</v>
      </c>
      <c r="G31" s="1198" t="s">
        <v>44</v>
      </c>
      <c r="H31" s="1198" t="s">
        <v>44</v>
      </c>
      <c r="I31" s="1198" t="s">
        <v>44</v>
      </c>
      <c r="J31" s="1198" t="s">
        <v>44</v>
      </c>
      <c r="K31" s="1198" t="s">
        <v>44</v>
      </c>
      <c r="L31" s="1198" t="s">
        <v>44</v>
      </c>
      <c r="M31" s="1198" t="s">
        <v>44</v>
      </c>
      <c r="N31" s="1198" t="s">
        <v>44</v>
      </c>
      <c r="O31" s="1198" t="s">
        <v>44</v>
      </c>
      <c r="P31" s="1198" t="s">
        <v>44</v>
      </c>
      <c r="Q31" s="1198" t="s">
        <v>44</v>
      </c>
    </row>
    <row r="32" spans="1:17">
      <c r="A32" s="1186" t="s">
        <v>211</v>
      </c>
      <c r="B32" s="1198" t="s">
        <v>44</v>
      </c>
      <c r="C32" s="1198" t="s">
        <v>44</v>
      </c>
      <c r="D32" s="1198" t="s">
        <v>44</v>
      </c>
      <c r="E32" s="1198" t="s">
        <v>44</v>
      </c>
      <c r="F32" s="1198">
        <v>235.70417648</v>
      </c>
      <c r="G32" s="1198" t="s">
        <v>44</v>
      </c>
      <c r="H32" s="1198" t="s">
        <v>44</v>
      </c>
      <c r="I32" s="1198" t="s">
        <v>44</v>
      </c>
      <c r="J32" s="1198" t="s">
        <v>44</v>
      </c>
      <c r="K32" s="1198" t="s">
        <v>44</v>
      </c>
      <c r="L32" s="1198" t="s">
        <v>44</v>
      </c>
      <c r="M32" s="1198" t="s">
        <v>44</v>
      </c>
      <c r="N32" s="1198" t="s">
        <v>44</v>
      </c>
      <c r="O32" s="1198" t="s">
        <v>44</v>
      </c>
      <c r="P32" s="1198" t="s">
        <v>44</v>
      </c>
      <c r="Q32" s="1198">
        <v>235.70417648</v>
      </c>
    </row>
    <row r="33" spans="1:17">
      <c r="A33" s="1190" t="s">
        <v>408</v>
      </c>
      <c r="B33" s="1198" t="s">
        <v>44</v>
      </c>
      <c r="C33" s="1198" t="s">
        <v>44</v>
      </c>
      <c r="D33" s="1198" t="s">
        <v>44</v>
      </c>
      <c r="E33" s="1198" t="s">
        <v>44</v>
      </c>
      <c r="F33" s="1198" t="s">
        <v>44</v>
      </c>
      <c r="G33" s="1198" t="s">
        <v>44</v>
      </c>
      <c r="H33" s="1198" t="s">
        <v>44</v>
      </c>
      <c r="I33" s="1198" t="s">
        <v>44</v>
      </c>
      <c r="J33" s="1198" t="s">
        <v>44</v>
      </c>
      <c r="K33" s="1198">
        <v>1591.1142175990001</v>
      </c>
      <c r="L33" s="1198" t="s">
        <v>44</v>
      </c>
      <c r="M33" s="1198" t="s">
        <v>44</v>
      </c>
      <c r="N33" s="1198" t="s">
        <v>44</v>
      </c>
      <c r="O33" s="1198" t="s">
        <v>44</v>
      </c>
      <c r="P33" s="1198" t="s">
        <v>44</v>
      </c>
      <c r="Q33" s="1198">
        <v>1591.1142175990001</v>
      </c>
    </row>
    <row r="34" spans="1:17">
      <c r="A34" s="1190" t="s">
        <v>215</v>
      </c>
      <c r="B34" s="1198" t="s">
        <v>44</v>
      </c>
      <c r="C34" s="1198" t="s">
        <v>44</v>
      </c>
      <c r="D34" s="1198" t="s">
        <v>44</v>
      </c>
      <c r="E34" s="1198" t="s">
        <v>44</v>
      </c>
      <c r="F34" s="1198" t="s">
        <v>44</v>
      </c>
      <c r="G34" s="1198" t="s">
        <v>44</v>
      </c>
      <c r="H34" s="1198" t="s">
        <v>44</v>
      </c>
      <c r="I34" s="1198" t="s">
        <v>44</v>
      </c>
      <c r="J34" s="1198">
        <v>4856.5210828379995</v>
      </c>
      <c r="K34" s="1198" t="s">
        <v>44</v>
      </c>
      <c r="L34" s="1198" t="s">
        <v>44</v>
      </c>
      <c r="M34" s="1198" t="s">
        <v>44</v>
      </c>
      <c r="N34" s="1198" t="s">
        <v>44</v>
      </c>
      <c r="O34" s="1198" t="s">
        <v>44</v>
      </c>
      <c r="P34" s="1198" t="s">
        <v>44</v>
      </c>
      <c r="Q34" s="1198">
        <v>4856.5210828379995</v>
      </c>
    </row>
    <row r="35" spans="1:17" ht="18">
      <c r="A35" s="1190" t="s">
        <v>227</v>
      </c>
      <c r="B35" s="1198" t="s">
        <v>44</v>
      </c>
      <c r="C35" s="1198" t="s">
        <v>44</v>
      </c>
      <c r="D35" s="1198" t="s">
        <v>44</v>
      </c>
      <c r="E35" s="1198" t="s">
        <v>44</v>
      </c>
      <c r="F35" s="1198" t="s">
        <v>44</v>
      </c>
      <c r="G35" s="1198">
        <v>4276.9031983409996</v>
      </c>
      <c r="H35" s="1198">
        <v>40.108990140000003</v>
      </c>
      <c r="I35" s="1198" t="s">
        <v>44</v>
      </c>
      <c r="J35" s="1198" t="s">
        <v>44</v>
      </c>
      <c r="K35" s="1198" t="s">
        <v>44</v>
      </c>
      <c r="L35" s="1198" t="s">
        <v>44</v>
      </c>
      <c r="M35" s="1198" t="s">
        <v>44</v>
      </c>
      <c r="N35" s="1198" t="s">
        <v>44</v>
      </c>
      <c r="O35" s="1198" t="s">
        <v>44</v>
      </c>
      <c r="P35" s="1198" t="s">
        <v>44</v>
      </c>
      <c r="Q35" s="1198">
        <v>4317.0121884810005</v>
      </c>
    </row>
    <row r="36" spans="1:17">
      <c r="A36" s="1190" t="s">
        <v>228</v>
      </c>
      <c r="B36" s="1198" t="s">
        <v>44</v>
      </c>
      <c r="C36" s="1198" t="s">
        <v>44</v>
      </c>
      <c r="D36" s="1198" t="s">
        <v>44</v>
      </c>
      <c r="E36" s="1198" t="s">
        <v>44</v>
      </c>
      <c r="F36" s="1198" t="s">
        <v>44</v>
      </c>
      <c r="G36" s="1198" t="s">
        <v>44</v>
      </c>
      <c r="H36" s="1198" t="s">
        <v>44</v>
      </c>
      <c r="I36" s="1198" t="s">
        <v>44</v>
      </c>
      <c r="J36" s="1198" t="s">
        <v>44</v>
      </c>
      <c r="K36" s="1198">
        <v>39.361108460000004</v>
      </c>
      <c r="L36" s="1198">
        <v>47.604950960000004</v>
      </c>
      <c r="M36" s="1198" t="s">
        <v>44</v>
      </c>
      <c r="N36" s="1198" t="s">
        <v>44</v>
      </c>
      <c r="O36" s="1198" t="s">
        <v>44</v>
      </c>
      <c r="P36" s="1198" t="s">
        <v>44</v>
      </c>
      <c r="Q36" s="1198">
        <v>86.966059420000008</v>
      </c>
    </row>
    <row r="37" spans="1:17">
      <c r="A37" s="1186" t="s">
        <v>417</v>
      </c>
      <c r="B37" s="1198" t="s">
        <v>44</v>
      </c>
      <c r="C37" s="1198" t="s">
        <v>44</v>
      </c>
      <c r="D37" s="1198" t="s">
        <v>44</v>
      </c>
      <c r="E37" s="1198"/>
      <c r="F37" s="1198" t="s">
        <v>44</v>
      </c>
      <c r="G37" s="1198" t="s">
        <v>44</v>
      </c>
      <c r="H37" s="1198" t="s">
        <v>44</v>
      </c>
      <c r="I37" s="1198" t="s">
        <v>44</v>
      </c>
      <c r="J37" s="1198" t="s">
        <v>44</v>
      </c>
      <c r="K37" s="1198" t="s">
        <v>44</v>
      </c>
      <c r="L37" s="1198">
        <v>650.39372611499994</v>
      </c>
      <c r="M37" s="1198" t="s">
        <v>44</v>
      </c>
      <c r="N37" s="1198" t="s">
        <v>44</v>
      </c>
      <c r="O37" s="1198" t="s">
        <v>44</v>
      </c>
      <c r="P37" s="1198" t="s">
        <v>44</v>
      </c>
      <c r="Q37" s="1198">
        <v>650.39372611499994</v>
      </c>
    </row>
    <row r="38" spans="1:17">
      <c r="A38" s="1199" t="s">
        <v>230</v>
      </c>
      <c r="B38" s="1198" t="s">
        <v>44</v>
      </c>
      <c r="C38" s="1198" t="s">
        <v>44</v>
      </c>
      <c r="D38" s="1198" t="s">
        <v>44</v>
      </c>
      <c r="E38" s="1198">
        <v>317.66642245000003</v>
      </c>
      <c r="F38" s="1198" t="s">
        <v>44</v>
      </c>
      <c r="G38" s="1198" t="s">
        <v>44</v>
      </c>
      <c r="H38" s="1198" t="s">
        <v>44</v>
      </c>
      <c r="I38" s="1198" t="s">
        <v>44</v>
      </c>
      <c r="J38" s="1198" t="s">
        <v>44</v>
      </c>
      <c r="K38" s="1198" t="s">
        <v>44</v>
      </c>
      <c r="L38" s="1198" t="s">
        <v>44</v>
      </c>
      <c r="M38" s="1198" t="s">
        <v>44</v>
      </c>
      <c r="N38" s="1198" t="s">
        <v>44</v>
      </c>
      <c r="O38" s="1198" t="s">
        <v>44</v>
      </c>
      <c r="P38" s="1198" t="s">
        <v>44</v>
      </c>
      <c r="Q38" s="1198">
        <v>317.66642245000003</v>
      </c>
    </row>
    <row r="39" spans="1:17" ht="18">
      <c r="A39" s="1186" t="s">
        <v>418</v>
      </c>
      <c r="B39" s="1198" t="s">
        <v>44</v>
      </c>
      <c r="C39" s="1198" t="s">
        <v>44</v>
      </c>
      <c r="D39" s="1198" t="s">
        <v>44</v>
      </c>
      <c r="E39" s="1198" t="s">
        <v>44</v>
      </c>
      <c r="F39" s="1198" t="s">
        <v>44</v>
      </c>
      <c r="G39" s="1198" t="s">
        <v>44</v>
      </c>
      <c r="H39" s="1198" t="s">
        <v>44</v>
      </c>
      <c r="I39" s="1198" t="s">
        <v>44</v>
      </c>
      <c r="J39" s="1198" t="s">
        <v>44</v>
      </c>
      <c r="K39" s="1198" t="s">
        <v>44</v>
      </c>
      <c r="L39" s="1198" t="s">
        <v>44</v>
      </c>
      <c r="M39" s="1198" t="s">
        <v>44</v>
      </c>
      <c r="N39" s="1198" t="s">
        <v>44</v>
      </c>
      <c r="O39" s="1198" t="s">
        <v>44</v>
      </c>
      <c r="P39" s="1198" t="s">
        <v>44</v>
      </c>
      <c r="Q39" s="1198" t="s">
        <v>44</v>
      </c>
    </row>
    <row r="40" spans="1:17">
      <c r="A40" s="1200" t="s">
        <v>232</v>
      </c>
      <c r="B40" s="1198" t="s">
        <v>44</v>
      </c>
      <c r="C40" s="1198" t="s">
        <v>44</v>
      </c>
      <c r="D40" s="1198" t="s">
        <v>44</v>
      </c>
      <c r="E40" s="1198" t="s">
        <v>44</v>
      </c>
      <c r="F40" s="1198" t="s">
        <v>44</v>
      </c>
      <c r="G40" s="1198" t="s">
        <v>44</v>
      </c>
      <c r="H40" s="1198" t="s">
        <v>44</v>
      </c>
      <c r="I40" s="1198" t="s">
        <v>44</v>
      </c>
      <c r="J40" s="1198" t="s">
        <v>44</v>
      </c>
      <c r="K40" s="1198">
        <v>334.05079890000002</v>
      </c>
      <c r="L40" s="1198" t="s">
        <v>44</v>
      </c>
      <c r="M40" s="1198" t="s">
        <v>44</v>
      </c>
      <c r="N40" s="1198" t="s">
        <v>44</v>
      </c>
      <c r="O40" s="1198" t="s">
        <v>44</v>
      </c>
      <c r="P40" s="1198" t="s">
        <v>44</v>
      </c>
      <c r="Q40" s="1198">
        <v>334.05079890000002</v>
      </c>
    </row>
    <row r="41" spans="1:17">
      <c r="A41" s="1200" t="s">
        <v>219</v>
      </c>
      <c r="B41" s="1198" t="s">
        <v>44</v>
      </c>
      <c r="C41" s="1198" t="s">
        <v>44</v>
      </c>
      <c r="D41" s="1198" t="s">
        <v>44</v>
      </c>
      <c r="E41" s="1198" t="s">
        <v>44</v>
      </c>
      <c r="F41" s="1198" t="s">
        <v>44</v>
      </c>
      <c r="G41" s="1198" t="s">
        <v>44</v>
      </c>
      <c r="H41" s="1198" t="s">
        <v>44</v>
      </c>
      <c r="I41" s="1198" t="s">
        <v>44</v>
      </c>
      <c r="J41" s="1198" t="s">
        <v>44</v>
      </c>
      <c r="K41" s="1198">
        <v>486.74263486000001</v>
      </c>
      <c r="L41" s="1198" t="s">
        <v>44</v>
      </c>
      <c r="M41" s="1198">
        <v>1213.5210262400001</v>
      </c>
      <c r="N41" s="1198" t="s">
        <v>44</v>
      </c>
      <c r="O41" s="1198" t="s">
        <v>44</v>
      </c>
      <c r="P41" s="1198" t="s">
        <v>44</v>
      </c>
      <c r="Q41" s="1198">
        <v>1700.2636611</v>
      </c>
    </row>
    <row r="42" spans="1:17">
      <c r="A42" s="1200" t="s">
        <v>410</v>
      </c>
      <c r="B42" s="1198" t="s">
        <v>44</v>
      </c>
      <c r="C42" s="1198" t="s">
        <v>44</v>
      </c>
      <c r="D42" s="1198" t="s">
        <v>44</v>
      </c>
      <c r="E42" s="1198" t="s">
        <v>44</v>
      </c>
      <c r="F42" s="1198" t="s">
        <v>44</v>
      </c>
      <c r="G42" s="1198" t="s">
        <v>44</v>
      </c>
      <c r="H42" s="1198" t="s">
        <v>44</v>
      </c>
      <c r="I42" s="1198" t="s">
        <v>44</v>
      </c>
      <c r="J42" s="1198" t="s">
        <v>44</v>
      </c>
      <c r="K42" s="1198">
        <v>321.04984655999999</v>
      </c>
      <c r="L42" s="1198" t="s">
        <v>44</v>
      </c>
      <c r="M42" s="1198" t="s">
        <v>44</v>
      </c>
      <c r="N42" s="1198" t="s">
        <v>44</v>
      </c>
      <c r="O42" s="1198" t="s">
        <v>44</v>
      </c>
      <c r="P42" s="1198">
        <v>559.65386113</v>
      </c>
      <c r="Q42" s="1198">
        <v>880.70370768999999</v>
      </c>
    </row>
    <row r="43" spans="1:17">
      <c r="A43" s="2348" t="s">
        <v>51</v>
      </c>
      <c r="B43" s="2349">
        <v>93808.537443955007</v>
      </c>
      <c r="C43" s="2348" t="s">
        <v>44</v>
      </c>
      <c r="D43" s="2348" t="s">
        <v>44</v>
      </c>
      <c r="E43" s="2349">
        <v>317.66642245000003</v>
      </c>
      <c r="F43" s="2349">
        <v>268.74184410499998</v>
      </c>
      <c r="G43" s="2349">
        <v>4276.9031983409996</v>
      </c>
      <c r="H43" s="2349">
        <v>138.08419767000001</v>
      </c>
      <c r="I43" s="2349" t="s">
        <v>44</v>
      </c>
      <c r="J43" s="2349">
        <v>4856.5210828379995</v>
      </c>
      <c r="K43" s="2349">
        <v>2796.5959625420001</v>
      </c>
      <c r="L43" s="2349">
        <v>710.06649580499993</v>
      </c>
      <c r="M43" s="2349">
        <v>1462.75055428</v>
      </c>
      <c r="N43" s="2349" t="s">
        <v>44</v>
      </c>
      <c r="O43" s="2349" t="s">
        <v>44</v>
      </c>
      <c r="P43" s="2349">
        <v>559.65386113</v>
      </c>
      <c r="Q43" s="2349">
        <v>109195.52106311599</v>
      </c>
    </row>
    <row r="44" spans="1:17">
      <c r="A44" s="1192"/>
      <c r="B44" s="1192"/>
      <c r="C44" s="1192"/>
      <c r="D44" s="1192"/>
      <c r="E44" s="1192"/>
      <c r="F44" s="1192"/>
      <c r="G44" s="1192"/>
      <c r="H44" s="1192"/>
      <c r="I44" s="1192"/>
      <c r="J44" s="1192"/>
      <c r="K44" s="1192"/>
      <c r="L44" s="1192"/>
      <c r="M44" s="1192"/>
      <c r="N44" s="1192"/>
      <c r="O44" s="1192"/>
      <c r="P44" s="1192"/>
      <c r="Q44" s="1192"/>
    </row>
    <row r="45" spans="1:17">
      <c r="A45" s="1192"/>
      <c r="B45" s="1192"/>
      <c r="C45" s="1192"/>
      <c r="D45" s="1192"/>
      <c r="E45" s="1192"/>
      <c r="F45" s="1192"/>
      <c r="G45" s="1192"/>
      <c r="H45" s="1192"/>
      <c r="I45" s="1192"/>
      <c r="J45" s="1192"/>
      <c r="K45" s="1192"/>
      <c r="L45" s="1192"/>
      <c r="M45" s="1192"/>
      <c r="N45" s="1192"/>
      <c r="O45" s="1192"/>
      <c r="P45" s="1192"/>
      <c r="Q45" s="1192"/>
    </row>
    <row r="46" spans="1:17">
      <c r="A46" s="1192"/>
      <c r="B46" s="1192"/>
      <c r="C46" s="1192"/>
      <c r="D46" s="1192"/>
      <c r="E46" s="1192"/>
      <c r="F46" s="1192"/>
      <c r="G46" s="1192"/>
      <c r="H46" s="1192"/>
      <c r="I46" s="1192"/>
      <c r="J46" s="1192"/>
      <c r="K46" s="1192"/>
      <c r="L46" s="1192"/>
      <c r="M46" s="1192"/>
      <c r="N46" s="1192"/>
      <c r="O46" s="1192"/>
      <c r="P46" s="1192"/>
      <c r="Q46" s="1192"/>
    </row>
    <row r="47" spans="1:17">
      <c r="A47" s="1192"/>
      <c r="B47" s="1192"/>
      <c r="C47" s="1192"/>
      <c r="D47" s="1192"/>
      <c r="E47" s="1192"/>
      <c r="F47" s="1192"/>
      <c r="G47" s="1192"/>
      <c r="H47" s="1192"/>
      <c r="I47" s="1192"/>
      <c r="J47" s="1192"/>
      <c r="K47" s="1192"/>
      <c r="L47" s="1192"/>
      <c r="M47" s="1192"/>
      <c r="N47" s="1192"/>
      <c r="O47" s="1192"/>
      <c r="P47" s="1192"/>
      <c r="Q47" s="1192"/>
    </row>
    <row r="48" spans="1:17">
      <c r="A48" s="1192"/>
      <c r="B48" s="1192"/>
      <c r="C48" s="1192"/>
      <c r="D48" s="1192"/>
      <c r="E48" s="1192"/>
      <c r="F48" s="1192"/>
      <c r="G48" s="1192"/>
      <c r="H48" s="1192"/>
      <c r="I48" s="1192"/>
      <c r="J48" s="1192"/>
      <c r="K48" s="1192"/>
      <c r="L48" s="1192"/>
      <c r="M48" s="1192"/>
      <c r="N48" s="1192"/>
      <c r="O48" s="1192"/>
      <c r="P48" s="1192"/>
      <c r="Q48" s="1192"/>
    </row>
    <row r="49" spans="1:17">
      <c r="A49" s="1192"/>
      <c r="B49" s="1192"/>
      <c r="C49" s="1192"/>
      <c r="D49" s="1192"/>
      <c r="E49" s="1192"/>
      <c r="F49" s="1192"/>
      <c r="G49" s="1192"/>
      <c r="H49" s="1192"/>
      <c r="I49" s="1192"/>
      <c r="J49" s="1192"/>
      <c r="K49" s="1192"/>
      <c r="L49" s="1192"/>
      <c r="M49" s="1192"/>
      <c r="N49" s="1192"/>
      <c r="O49" s="1192"/>
      <c r="P49" s="1192"/>
      <c r="Q49" s="1192"/>
    </row>
    <row r="50" spans="1:17">
      <c r="A50" s="1192"/>
      <c r="B50" s="1192"/>
      <c r="C50" s="1192"/>
      <c r="D50" s="1192"/>
      <c r="E50" s="1192"/>
      <c r="F50" s="1192"/>
      <c r="G50" s="1192"/>
      <c r="H50" s="1192"/>
      <c r="I50" s="1192"/>
      <c r="J50" s="1192"/>
      <c r="K50" s="1192"/>
      <c r="L50" s="1192"/>
      <c r="M50" s="1192"/>
      <c r="N50" s="1192"/>
      <c r="O50" s="1192"/>
      <c r="P50" s="1192"/>
      <c r="Q50" s="1192"/>
    </row>
    <row r="51" spans="1:17">
      <c r="A51" s="1192"/>
      <c r="B51" s="1192"/>
      <c r="C51" s="1192"/>
      <c r="D51" s="1192"/>
      <c r="E51" s="1192"/>
      <c r="F51" s="1192"/>
      <c r="G51" s="1192"/>
      <c r="H51" s="1192"/>
      <c r="I51" s="1192"/>
      <c r="J51" s="1192"/>
      <c r="K51" s="1192"/>
      <c r="L51" s="1192"/>
      <c r="M51" s="1192"/>
      <c r="N51" s="1192"/>
      <c r="O51" s="1192"/>
      <c r="P51" s="1192"/>
      <c r="Q51" s="1192"/>
    </row>
    <row r="52" spans="1:17">
      <c r="A52" s="1192"/>
      <c r="B52" s="1192"/>
      <c r="C52" s="1192"/>
      <c r="D52" s="1192"/>
      <c r="E52" s="1192"/>
      <c r="F52" s="1192"/>
      <c r="G52" s="1192"/>
      <c r="H52" s="1192"/>
      <c r="I52" s="1192"/>
      <c r="J52" s="1192"/>
      <c r="K52" s="1192"/>
      <c r="L52" s="1192"/>
      <c r="M52" s="1192"/>
      <c r="N52" s="1192"/>
      <c r="O52" s="1192"/>
      <c r="P52" s="1192"/>
      <c r="Q52" s="1192"/>
    </row>
    <row r="53" spans="1:17">
      <c r="A53" s="1192"/>
      <c r="B53" s="1192"/>
      <c r="C53" s="1192"/>
      <c r="D53" s="1192"/>
      <c r="E53" s="1192"/>
      <c r="F53" s="1192"/>
      <c r="G53" s="1192"/>
      <c r="H53" s="1192"/>
      <c r="I53" s="1192"/>
      <c r="J53" s="1192"/>
      <c r="K53" s="1192"/>
      <c r="L53" s="1192"/>
      <c r="M53" s="1192"/>
      <c r="N53" s="1192"/>
      <c r="O53" s="1192"/>
      <c r="P53" s="1192"/>
      <c r="Q53" s="1192"/>
    </row>
    <row r="54" spans="1:17">
      <c r="A54" s="1192"/>
      <c r="B54" s="1192"/>
      <c r="C54" s="1192"/>
      <c r="D54" s="1192"/>
      <c r="E54" s="1192"/>
      <c r="F54" s="1192"/>
      <c r="G54" s="1192"/>
      <c r="H54" s="1192"/>
      <c r="I54" s="1192"/>
      <c r="J54" s="1192"/>
      <c r="K54" s="1192"/>
      <c r="L54" s="1192"/>
      <c r="M54" s="1192"/>
      <c r="N54" s="1192"/>
      <c r="O54" s="1192"/>
      <c r="P54" s="1192"/>
      <c r="Q54" s="1192"/>
    </row>
    <row r="55" spans="1:17">
      <c r="A55" s="1192"/>
      <c r="B55" s="1192"/>
      <c r="C55" s="1192"/>
      <c r="D55" s="1192"/>
      <c r="E55" s="1192"/>
      <c r="F55" s="1192"/>
      <c r="G55" s="1192"/>
      <c r="H55" s="1192"/>
      <c r="I55" s="1192"/>
      <c r="J55" s="1192"/>
      <c r="K55" s="1192"/>
      <c r="L55" s="1192"/>
      <c r="M55" s="1192"/>
      <c r="N55" s="1192"/>
      <c r="O55" s="1192"/>
      <c r="P55" s="1192"/>
      <c r="Q55" s="1192"/>
    </row>
    <row r="56" spans="1:17">
      <c r="A56" s="1192"/>
      <c r="B56" s="1192"/>
      <c r="C56" s="1192"/>
      <c r="D56" s="1192"/>
      <c r="E56" s="1192"/>
      <c r="F56" s="1192"/>
      <c r="G56" s="1192"/>
      <c r="H56" s="1192"/>
      <c r="I56" s="1192"/>
      <c r="J56" s="1192"/>
      <c r="K56" s="1192"/>
      <c r="L56" s="1192"/>
      <c r="M56" s="1192"/>
      <c r="N56" s="1192"/>
      <c r="O56" s="1192"/>
      <c r="P56" s="1192"/>
      <c r="Q56" s="1192"/>
    </row>
    <row r="57" spans="1:17">
      <c r="A57" s="1192"/>
      <c r="B57" s="1192"/>
      <c r="C57" s="1192"/>
      <c r="D57" s="1192"/>
      <c r="E57" s="1192"/>
      <c r="F57" s="1192"/>
      <c r="G57" s="1192"/>
      <c r="H57" s="1192"/>
      <c r="I57" s="1192"/>
      <c r="J57" s="1192"/>
      <c r="K57" s="1192"/>
      <c r="L57" s="1192"/>
      <c r="M57" s="1192"/>
      <c r="N57" s="1192"/>
      <c r="O57" s="1192"/>
      <c r="P57" s="1192"/>
      <c r="Q57" s="1192"/>
    </row>
    <row r="58" spans="1:17">
      <c r="A58" s="1192"/>
      <c r="B58" s="1192"/>
      <c r="C58" s="1192"/>
      <c r="D58" s="1192"/>
      <c r="E58" s="1192"/>
      <c r="F58" s="1192"/>
      <c r="G58" s="1192"/>
      <c r="H58" s="1192"/>
      <c r="I58" s="1192"/>
      <c r="J58" s="1192"/>
      <c r="K58" s="1192"/>
      <c r="L58" s="1192"/>
      <c r="M58" s="1192"/>
      <c r="N58" s="1192"/>
      <c r="O58" s="1192"/>
      <c r="P58" s="1192"/>
      <c r="Q58" s="1192"/>
    </row>
    <row r="59" spans="1:17">
      <c r="A59" s="1192"/>
      <c r="B59" s="1192"/>
      <c r="C59" s="1192"/>
      <c r="D59" s="1192"/>
      <c r="E59" s="1192"/>
      <c r="F59" s="1192"/>
      <c r="G59" s="1192"/>
      <c r="H59" s="1192"/>
      <c r="I59" s="1192"/>
      <c r="J59" s="1192"/>
      <c r="K59" s="1192"/>
      <c r="L59" s="1192"/>
      <c r="M59" s="1192"/>
      <c r="N59" s="1192"/>
      <c r="O59" s="1192"/>
      <c r="P59" s="1192"/>
      <c r="Q59" s="1192"/>
    </row>
    <row r="60" spans="1:17">
      <c r="A60" s="1192"/>
      <c r="B60" s="1192"/>
      <c r="C60" s="1192"/>
      <c r="D60" s="1192"/>
      <c r="E60" s="1192"/>
      <c r="F60" s="1192"/>
      <c r="G60" s="1192"/>
      <c r="H60" s="1192"/>
      <c r="I60" s="1192"/>
      <c r="J60" s="1192"/>
      <c r="K60" s="1192"/>
      <c r="L60" s="1192"/>
      <c r="M60" s="1192"/>
      <c r="N60" s="1192"/>
      <c r="O60" s="1192"/>
      <c r="P60" s="1192"/>
      <c r="Q60" s="1192"/>
    </row>
    <row r="61" spans="1:17">
      <c r="A61" s="1192"/>
      <c r="B61" s="1192"/>
      <c r="C61" s="1192"/>
      <c r="D61" s="1192"/>
      <c r="E61" s="1192"/>
      <c r="F61" s="1192"/>
      <c r="G61" s="1192"/>
      <c r="H61" s="1192"/>
      <c r="I61" s="1192"/>
      <c r="J61" s="1192"/>
      <c r="K61" s="1192"/>
      <c r="L61" s="1192"/>
      <c r="M61" s="1192"/>
      <c r="N61" s="1192"/>
      <c r="O61" s="1192"/>
      <c r="P61" s="1192"/>
      <c r="Q61" s="1192"/>
    </row>
    <row r="62" spans="1:17">
      <c r="A62" s="1192"/>
      <c r="B62" s="1192"/>
      <c r="C62" s="1192"/>
      <c r="D62" s="1192"/>
      <c r="E62" s="1192"/>
      <c r="F62" s="1192"/>
      <c r="G62" s="1192"/>
      <c r="H62" s="1192"/>
      <c r="I62" s="1192"/>
      <c r="J62" s="1192"/>
      <c r="K62" s="1192"/>
      <c r="L62" s="1192"/>
      <c r="M62" s="1192"/>
      <c r="N62" s="1192"/>
      <c r="O62" s="1192"/>
      <c r="P62" s="1192"/>
      <c r="Q62" s="1192"/>
    </row>
    <row r="63" spans="1:17">
      <c r="A63" s="1192"/>
      <c r="B63" s="1192"/>
      <c r="C63" s="1192"/>
      <c r="D63" s="1192"/>
      <c r="E63" s="1192"/>
      <c r="F63" s="1192"/>
      <c r="G63" s="1192"/>
      <c r="H63" s="1192"/>
      <c r="I63" s="1192"/>
      <c r="J63" s="1192"/>
      <c r="K63" s="1192"/>
      <c r="L63" s="1192"/>
      <c r="M63" s="1192"/>
      <c r="N63" s="1192"/>
      <c r="O63" s="1192"/>
      <c r="P63" s="1192"/>
      <c r="Q63" s="1192"/>
    </row>
    <row r="64" spans="1:17">
      <c r="A64" s="1192"/>
      <c r="B64" s="1192"/>
      <c r="C64" s="1192"/>
      <c r="D64" s="1192"/>
      <c r="E64" s="1192"/>
      <c r="F64" s="1192"/>
      <c r="G64" s="1192"/>
      <c r="H64" s="1192"/>
      <c r="I64" s="1192"/>
      <c r="J64" s="1192"/>
      <c r="K64" s="1192"/>
      <c r="L64" s="1192"/>
      <c r="M64" s="1192"/>
      <c r="N64" s="1192"/>
      <c r="O64" s="1192"/>
      <c r="P64" s="1192"/>
      <c r="Q64" s="1192"/>
    </row>
    <row r="65" spans="1:17">
      <c r="A65" s="1192"/>
      <c r="B65" s="1192"/>
      <c r="C65" s="1192"/>
      <c r="D65" s="1192"/>
      <c r="E65" s="1192"/>
      <c r="F65" s="1192"/>
      <c r="G65" s="1192"/>
      <c r="H65" s="1192"/>
      <c r="I65" s="1192"/>
      <c r="J65" s="1192"/>
      <c r="K65" s="1192"/>
      <c r="L65" s="1192"/>
      <c r="M65" s="1192"/>
      <c r="N65" s="1192"/>
      <c r="O65" s="1192"/>
      <c r="P65" s="1192"/>
      <c r="Q65" s="1192"/>
    </row>
    <row r="66" spans="1:17">
      <c r="A66" s="1192"/>
      <c r="B66" s="1192"/>
      <c r="C66" s="1192"/>
      <c r="D66" s="1192"/>
      <c r="E66" s="1192"/>
      <c r="F66" s="1192"/>
      <c r="G66" s="1192"/>
      <c r="H66" s="1192"/>
      <c r="I66" s="1192"/>
      <c r="J66" s="1192"/>
      <c r="K66" s="1192"/>
      <c r="L66" s="1192"/>
      <c r="M66" s="1192"/>
      <c r="N66" s="1192"/>
      <c r="O66" s="1192"/>
      <c r="P66" s="1192"/>
      <c r="Q66" s="1192"/>
    </row>
    <row r="67" spans="1:17">
      <c r="A67" s="1192"/>
      <c r="B67" s="1192"/>
      <c r="C67" s="1192"/>
      <c r="D67" s="1192"/>
      <c r="E67" s="1192"/>
      <c r="F67" s="1192"/>
      <c r="G67" s="1192"/>
      <c r="H67" s="1192"/>
      <c r="I67" s="1192"/>
      <c r="J67" s="1192"/>
      <c r="K67" s="1192"/>
      <c r="L67" s="1192"/>
      <c r="M67" s="1192"/>
      <c r="N67" s="1192"/>
      <c r="O67" s="1192"/>
      <c r="P67" s="1192"/>
      <c r="Q67" s="1192"/>
    </row>
    <row r="68" spans="1:17">
      <c r="A68" s="1192"/>
      <c r="B68" s="1192"/>
      <c r="C68" s="1192"/>
      <c r="D68" s="1192"/>
      <c r="E68" s="1192"/>
      <c r="F68" s="1192"/>
      <c r="G68" s="1192"/>
      <c r="H68" s="1192"/>
      <c r="I68" s="1192"/>
      <c r="J68" s="1192"/>
      <c r="K68" s="1192"/>
      <c r="L68" s="1192"/>
      <c r="M68" s="1192"/>
      <c r="N68" s="1192"/>
      <c r="O68" s="1192"/>
      <c r="P68" s="1192"/>
      <c r="Q68" s="1192"/>
    </row>
    <row r="69" spans="1:17">
      <c r="A69" s="1192"/>
      <c r="B69" s="1192"/>
      <c r="C69" s="1192"/>
      <c r="D69" s="1192"/>
      <c r="E69" s="1192"/>
      <c r="F69" s="1192"/>
      <c r="G69" s="1192"/>
      <c r="H69" s="1192"/>
      <c r="I69" s="1192"/>
      <c r="J69" s="1192"/>
      <c r="K69" s="1192"/>
      <c r="L69" s="1192"/>
      <c r="M69" s="1192"/>
      <c r="N69" s="1192"/>
      <c r="O69" s="1192"/>
      <c r="P69" s="1192"/>
      <c r="Q69" s="1192"/>
    </row>
    <row r="114" spans="7:7" ht="15">
      <c r="G114" s="1178"/>
    </row>
  </sheetData>
  <mergeCells count="3">
    <mergeCell ref="A1:Q1"/>
    <mergeCell ref="B3:P3"/>
    <mergeCell ref="B25:P25"/>
  </mergeCells>
  <conditionalFormatting sqref="B5:Q22">
    <cfRule type="cellIs" dxfId="11" priority="7" operator="lessThan">
      <formula>0</formula>
    </cfRule>
  </conditionalFormatting>
  <conditionalFormatting sqref="B27:Q37 Q38:Q42">
    <cfRule type="cellIs" dxfId="10" priority="6" operator="lessThan">
      <formula>0</formula>
    </cfRule>
  </conditionalFormatting>
  <conditionalFormatting sqref="Q38">
    <cfRule type="cellIs" dxfId="9" priority="5" operator="lessThan">
      <formula>0</formula>
    </cfRule>
  </conditionalFormatting>
  <conditionalFormatting sqref="Q42">
    <cfRule type="cellIs" dxfId="8" priority="4" operator="lessThan">
      <formula>0</formula>
    </cfRule>
  </conditionalFormatting>
  <conditionalFormatting sqref="B43">
    <cfRule type="cellIs" dxfId="7" priority="3" operator="lessThan">
      <formula>0</formula>
    </cfRule>
  </conditionalFormatting>
  <conditionalFormatting sqref="E43:Q43">
    <cfRule type="cellIs" dxfId="6" priority="2" operator="lessThan">
      <formula>0</formula>
    </cfRule>
  </conditionalFormatting>
  <conditionalFormatting sqref="B38:P42">
    <cfRule type="cellIs" dxfId="5" priority="1" operator="lessThan">
      <formula>0</formula>
    </cfRule>
  </conditionalFormatting>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olBreaks count="1" manualBreakCount="1">
    <brk id="17" max="1048575" man="1"/>
  </colBreaks>
  <customProperties>
    <customPr name="_pios_id" r:id="rId2"/>
  </customProperties>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1E268E-16DC-493F-AB87-B25EBA4F7138}">
  <dimension ref="A1:V112"/>
  <sheetViews>
    <sheetView showGridLines="0" showWhiteSpace="0" view="pageLayout" zoomScaleNormal="100" zoomScaleSheetLayoutView="100" workbookViewId="0">
      <selection activeCell="A2" sqref="A2:K2"/>
    </sheetView>
  </sheetViews>
  <sheetFormatPr defaultColWidth="0" defaultRowHeight="12"/>
  <cols>
    <col min="1" max="1" width="13.140625" style="1225" customWidth="1"/>
    <col min="2" max="2" width="7.42578125" style="1225" customWidth="1"/>
    <col min="3" max="3" width="6.7109375" style="1225" customWidth="1"/>
    <col min="4" max="5" width="6.42578125" style="1225" customWidth="1"/>
    <col min="6" max="6" width="7.28515625" style="1225" customWidth="1"/>
    <col min="7" max="7" width="10" style="1225" bestFit="1" customWidth="1"/>
    <col min="8" max="9" width="6.5703125" style="1225" customWidth="1"/>
    <col min="10" max="10" width="6.7109375" style="1225" customWidth="1"/>
    <col min="11" max="11" width="6.5703125" style="1225" customWidth="1"/>
    <col min="12" max="12" width="5" style="1225" customWidth="1"/>
    <col min="13" max="13" width="5.42578125" style="1225" customWidth="1"/>
    <col min="14" max="16384" width="9.140625" style="841" hidden="1"/>
  </cols>
  <sheetData>
    <row r="1" spans="1:22" ht="85.5" customHeight="1">
      <c r="A1" s="2872" t="s">
        <v>420</v>
      </c>
      <c r="B1" s="2872"/>
      <c r="C1" s="2872"/>
      <c r="D1" s="2872"/>
      <c r="E1" s="2872"/>
      <c r="F1" s="2872"/>
      <c r="G1" s="2872"/>
      <c r="H1" s="2872"/>
      <c r="I1" s="2872"/>
      <c r="J1" s="2872"/>
      <c r="K1" s="2872"/>
      <c r="L1" s="2872"/>
      <c r="M1" s="2872"/>
    </row>
    <row r="2" spans="1:22" ht="14.45" customHeight="1">
      <c r="A2" s="2405" t="s">
        <v>421</v>
      </c>
      <c r="B2" s="2406"/>
      <c r="C2" s="2406"/>
      <c r="D2" s="2406"/>
      <c r="E2" s="2406"/>
      <c r="F2" s="2406"/>
      <c r="G2" s="2406"/>
      <c r="H2" s="2406"/>
      <c r="I2" s="2406"/>
      <c r="J2" s="2406"/>
      <c r="K2" s="2406"/>
      <c r="L2" s="2406"/>
      <c r="M2" s="2406"/>
    </row>
    <row r="3" spans="1:22" ht="49.5" customHeight="1">
      <c r="A3" s="2407" t="s">
        <v>422</v>
      </c>
      <c r="B3" s="2408" t="s">
        <v>423</v>
      </c>
      <c r="C3" s="2408" t="s">
        <v>424</v>
      </c>
      <c r="D3" s="2409" t="s">
        <v>425</v>
      </c>
      <c r="E3" s="2408" t="s">
        <v>426</v>
      </c>
      <c r="F3" s="2410" t="s">
        <v>427</v>
      </c>
      <c r="G3" s="2408" t="s">
        <v>428</v>
      </c>
      <c r="H3" s="2411" t="s">
        <v>429</v>
      </c>
      <c r="I3" s="2412" t="s">
        <v>430</v>
      </c>
      <c r="J3" s="2408" t="s">
        <v>37</v>
      </c>
      <c r="K3" s="2409" t="s">
        <v>405</v>
      </c>
      <c r="L3" s="2408" t="s">
        <v>431</v>
      </c>
      <c r="M3" s="2408" t="s">
        <v>432</v>
      </c>
      <c r="N3" s="854"/>
      <c r="O3" s="854"/>
      <c r="P3" s="854"/>
      <c r="Q3" s="854"/>
      <c r="R3" s="854"/>
      <c r="S3" s="854"/>
      <c r="T3" s="854"/>
      <c r="U3" s="854"/>
      <c r="V3" s="854"/>
    </row>
    <row r="4" spans="1:22" ht="8.25" hidden="1" customHeight="1">
      <c r="A4" s="1201" t="s">
        <v>422</v>
      </c>
      <c r="B4" s="1202"/>
      <c r="C4" s="1202"/>
      <c r="D4" s="1202"/>
      <c r="E4" s="1202"/>
      <c r="F4" s="1202"/>
      <c r="G4" s="1202"/>
      <c r="H4" s="1202"/>
      <c r="I4" s="1202"/>
      <c r="J4" s="1202"/>
      <c r="K4" s="1202"/>
      <c r="L4" s="1202"/>
      <c r="M4" s="1202"/>
    </row>
    <row r="5" spans="1:22">
      <c r="A5" s="1203" t="s">
        <v>433</v>
      </c>
      <c r="B5" s="1204"/>
      <c r="C5" s="1205"/>
      <c r="D5" s="1203"/>
      <c r="E5" s="1203"/>
      <c r="F5" s="1203"/>
      <c r="G5" s="1203"/>
      <c r="H5" s="1203"/>
      <c r="I5" s="1203"/>
      <c r="J5" s="1203"/>
      <c r="K5" s="1203"/>
      <c r="L5" s="1203"/>
      <c r="M5" s="1202"/>
    </row>
    <row r="6" spans="1:22">
      <c r="A6" s="1206" t="s">
        <v>434</v>
      </c>
      <c r="B6" s="1207">
        <v>157868.92152249001</v>
      </c>
      <c r="C6" s="1207">
        <v>43767.721158650005</v>
      </c>
      <c r="D6" s="1208">
        <v>0.56776977342478852</v>
      </c>
      <c r="E6" s="1207">
        <v>183170.08507985002</v>
      </c>
      <c r="F6" s="1209">
        <v>8.5273972069133857E-4</v>
      </c>
      <c r="G6" s="1207">
        <v>1236710</v>
      </c>
      <c r="H6" s="1210">
        <v>0.18583768921011776</v>
      </c>
      <c r="I6" s="1211">
        <v>2.4568487624180255</v>
      </c>
      <c r="J6" s="1207">
        <v>21375.450996809999</v>
      </c>
      <c r="K6" s="1212">
        <v>0.11669728158662873</v>
      </c>
      <c r="L6" s="1207">
        <v>30.23038639</v>
      </c>
      <c r="M6" s="1207">
        <v>23.124395210000003</v>
      </c>
    </row>
    <row r="7" spans="1:22">
      <c r="A7" s="1206" t="s">
        <v>435</v>
      </c>
      <c r="B7" s="1207">
        <v>44239.674493089995</v>
      </c>
      <c r="C7" s="1207">
        <v>14450.676849099998</v>
      </c>
      <c r="D7" s="1208">
        <v>0.4942452307874719</v>
      </c>
      <c r="E7" s="1207">
        <v>51380.25901519</v>
      </c>
      <c r="F7" s="1209">
        <v>1.9895122589743915E-3</v>
      </c>
      <c r="G7" s="1207">
        <v>591242</v>
      </c>
      <c r="H7" s="1210">
        <v>0.22170827015162092</v>
      </c>
      <c r="I7" s="1211">
        <v>2.4616888639006347</v>
      </c>
      <c r="J7" s="1207">
        <v>10894.651083249999</v>
      </c>
      <c r="K7" s="1212">
        <v>0.21203962946214649</v>
      </c>
      <c r="L7" s="1207">
        <v>23.155050449999997</v>
      </c>
      <c r="M7" s="1207">
        <v>25.556877499999999</v>
      </c>
    </row>
    <row r="8" spans="1:22">
      <c r="A8" s="1206" t="s">
        <v>436</v>
      </c>
      <c r="B8" s="1207">
        <v>57928.570077189994</v>
      </c>
      <c r="C8" s="1207">
        <v>24955.083227579998</v>
      </c>
      <c r="D8" s="1208">
        <v>0.47006215116074818</v>
      </c>
      <c r="E8" s="1207">
        <v>68776.406575610003</v>
      </c>
      <c r="F8" s="1209">
        <v>4.1036423304512673E-3</v>
      </c>
      <c r="G8" s="1207">
        <v>475297</v>
      </c>
      <c r="H8" s="1210">
        <v>0.24773220717832892</v>
      </c>
      <c r="I8" s="1211">
        <v>2.3991213715472766</v>
      </c>
      <c r="J8" s="1207">
        <v>25276.177510029996</v>
      </c>
      <c r="K8" s="1212">
        <v>0.36751233116900911</v>
      </c>
      <c r="L8" s="1207">
        <v>70.877550009999993</v>
      </c>
      <c r="M8" s="1207">
        <v>94.951645420000006</v>
      </c>
    </row>
    <row r="9" spans="1:22">
      <c r="A9" s="1206" t="s">
        <v>437</v>
      </c>
      <c r="B9" s="1213">
        <v>6307.1896938199998</v>
      </c>
      <c r="C9" s="1213">
        <v>1059.5124769399999</v>
      </c>
      <c r="D9" s="1214">
        <v>0.52529775068429008</v>
      </c>
      <c r="E9" s="1213">
        <v>6599.6818948199998</v>
      </c>
      <c r="F9" s="1209">
        <v>5.9729788523504483E-3</v>
      </c>
      <c r="G9" s="1207">
        <v>167855</v>
      </c>
      <c r="H9" s="1210">
        <v>0.19902494965112624</v>
      </c>
      <c r="I9" s="1211">
        <v>2.5206331781488545</v>
      </c>
      <c r="J9" s="1207">
        <v>1324.8528219099999</v>
      </c>
      <c r="K9" s="1212">
        <v>0.20074495150286847</v>
      </c>
      <c r="L9" s="1207">
        <v>7.8000625599999998</v>
      </c>
      <c r="M9" s="1207">
        <v>11.086251390000001</v>
      </c>
    </row>
    <row r="10" spans="1:22">
      <c r="A10" s="1206" t="s">
        <v>438</v>
      </c>
      <c r="B10" s="1207">
        <v>34584.82929483</v>
      </c>
      <c r="C10" s="1207">
        <v>13696.55843017</v>
      </c>
      <c r="D10" s="1208">
        <v>0.49474721098372282</v>
      </c>
      <c r="E10" s="1207">
        <v>38433.306106700002</v>
      </c>
      <c r="F10" s="1209">
        <v>1.1846632454568552E-2</v>
      </c>
      <c r="G10" s="1207">
        <v>414049</v>
      </c>
      <c r="H10" s="1210">
        <v>0.25036207521794679</v>
      </c>
      <c r="I10" s="1211">
        <v>2.4628367411564165</v>
      </c>
      <c r="J10" s="1207">
        <v>18170.787283330003</v>
      </c>
      <c r="K10" s="1212">
        <v>0.47278751489355536</v>
      </c>
      <c r="L10" s="1207">
        <v>112.51882117</v>
      </c>
      <c r="M10" s="1207">
        <v>290.26324011999998</v>
      </c>
    </row>
    <row r="11" spans="1:22">
      <c r="A11" s="1206" t="s">
        <v>439</v>
      </c>
      <c r="B11" s="1207">
        <v>8557.4737943700056</v>
      </c>
      <c r="C11" s="1207">
        <v>2284.7919057899999</v>
      </c>
      <c r="D11" s="1212">
        <v>0.37031853832808131</v>
      </c>
      <c r="E11" s="2767">
        <v>8735.2750188600075</v>
      </c>
      <c r="F11" s="1209">
        <v>4.3731064981380859E-2</v>
      </c>
      <c r="G11" s="1207">
        <v>204062</v>
      </c>
      <c r="H11" s="1210">
        <v>0.24724015416767631</v>
      </c>
      <c r="I11" s="1211">
        <v>2.6473999824505876</v>
      </c>
      <c r="J11" s="1207">
        <v>4729.894673869997</v>
      </c>
      <c r="K11" s="1212">
        <v>0.54147060781233081</v>
      </c>
      <c r="L11" s="1207">
        <v>83.202934100000022</v>
      </c>
      <c r="M11" s="1207">
        <v>200.28675309000002</v>
      </c>
    </row>
    <row r="12" spans="1:22">
      <c r="A12" s="1206" t="s">
        <v>440</v>
      </c>
      <c r="B12" s="1207">
        <v>5707.4004251099996</v>
      </c>
      <c r="C12" s="1207">
        <v>2026.0801362499999</v>
      </c>
      <c r="D12" s="1212">
        <v>0.3155023548620105</v>
      </c>
      <c r="E12" s="2767">
        <v>5545.31745271</v>
      </c>
      <c r="F12" s="1209">
        <v>0.2172039950663919</v>
      </c>
      <c r="G12" s="1207">
        <v>96090</v>
      </c>
      <c r="H12" s="1210">
        <v>0.26415513962039094</v>
      </c>
      <c r="I12" s="1211">
        <v>2.5884755586585055</v>
      </c>
      <c r="J12" s="1207">
        <v>5634.0505321500023</v>
      </c>
      <c r="K12" s="1212">
        <v>1.0160014426940767</v>
      </c>
      <c r="L12" s="1207">
        <v>294.34093307000001</v>
      </c>
      <c r="M12" s="1207">
        <v>308.2669775</v>
      </c>
    </row>
    <row r="13" spans="1:22">
      <c r="A13" s="1206" t="s">
        <v>441</v>
      </c>
      <c r="B13" s="1207">
        <v>4674.4353497000002</v>
      </c>
      <c r="C13" s="1207">
        <v>712.54321675000006</v>
      </c>
      <c r="D13" s="1212">
        <v>0.11480682331917916</v>
      </c>
      <c r="E13" s="1207">
        <v>4389.5929418300002</v>
      </c>
      <c r="F13" s="1209">
        <v>1</v>
      </c>
      <c r="G13" s="1207">
        <v>102244</v>
      </c>
      <c r="H13" s="1210">
        <v>0.2660115173101219</v>
      </c>
      <c r="I13" s="1211">
        <v>2.5156182255642028</v>
      </c>
      <c r="J13" s="1207">
        <v>6678.5808244200007</v>
      </c>
      <c r="K13" s="1212">
        <v>1.5214578920923207</v>
      </c>
      <c r="L13" s="1207">
        <v>1297.31493342</v>
      </c>
      <c r="M13" s="1207">
        <v>1665.5833924500002</v>
      </c>
    </row>
    <row r="14" spans="1:22">
      <c r="A14" s="2334" t="s">
        <v>48</v>
      </c>
      <c r="B14" s="2335">
        <v>319868.49465059995</v>
      </c>
      <c r="C14" s="2335">
        <v>102952.96740122999</v>
      </c>
      <c r="D14" s="2336">
        <v>0.51219361750545556</v>
      </c>
      <c r="E14" s="2335">
        <v>367029.92408556998</v>
      </c>
      <c r="F14" s="2337">
        <v>1.9103177461615758E-2</v>
      </c>
      <c r="G14" s="2335">
        <v>3287549</v>
      </c>
      <c r="H14" s="2338">
        <v>0.21305463211424394</v>
      </c>
      <c r="I14" s="2339">
        <v>2.4557096225592399</v>
      </c>
      <c r="J14" s="2335">
        <v>94084.445725769998</v>
      </c>
      <c r="K14" s="2336">
        <v>0.25633998633810301</v>
      </c>
      <c r="L14" s="2335">
        <v>1919.4406711700001</v>
      </c>
      <c r="M14" s="2335">
        <v>2619.1195326800002</v>
      </c>
    </row>
    <row r="15" spans="1:22" s="1216" customFormat="1">
      <c r="A15" s="1215"/>
      <c r="B15" s="1215"/>
      <c r="C15" s="1215"/>
      <c r="D15" s="1215"/>
      <c r="E15" s="1215"/>
      <c r="F15" s="1215"/>
      <c r="G15" s="1215"/>
      <c r="H15" s="1215"/>
      <c r="I15" s="1215"/>
      <c r="J15" s="1215"/>
      <c r="K15" s="1215"/>
      <c r="L15" s="1215"/>
      <c r="M15" s="1215"/>
    </row>
    <row r="16" spans="1:22">
      <c r="A16" s="1217" t="s">
        <v>442</v>
      </c>
      <c r="B16" s="1218"/>
      <c r="C16" s="1218"/>
      <c r="D16" s="1219"/>
      <c r="E16" s="1218"/>
      <c r="F16" s="1220"/>
      <c r="G16" s="1218"/>
      <c r="H16" s="1221"/>
      <c r="I16" s="1222"/>
      <c r="J16" s="1218"/>
      <c r="K16" s="1219"/>
      <c r="L16" s="1218"/>
      <c r="M16" s="1218"/>
    </row>
    <row r="17" spans="1:13" ht="21" customHeight="1">
      <c r="A17" s="1223" t="s">
        <v>422</v>
      </c>
      <c r="B17" s="1218" t="s">
        <v>423</v>
      </c>
      <c r="C17" s="1218" t="s">
        <v>424</v>
      </c>
      <c r="D17" s="1219" t="s">
        <v>425</v>
      </c>
      <c r="E17" s="1218" t="s">
        <v>426</v>
      </c>
      <c r="F17" s="1220" t="s">
        <v>427</v>
      </c>
      <c r="G17" s="1218" t="s">
        <v>428</v>
      </c>
      <c r="H17" s="1221" t="s">
        <v>429</v>
      </c>
      <c r="I17" s="1222" t="s">
        <v>430</v>
      </c>
      <c r="J17" s="1218" t="s">
        <v>37</v>
      </c>
      <c r="K17" s="1219" t="s">
        <v>405</v>
      </c>
      <c r="L17" s="1218" t="s">
        <v>431</v>
      </c>
      <c r="M17" s="1218" t="s">
        <v>432</v>
      </c>
    </row>
    <row r="18" spans="1:13">
      <c r="A18" s="1206" t="s">
        <v>433</v>
      </c>
      <c r="B18" s="1207"/>
      <c r="C18" s="1207"/>
      <c r="D18" s="1212"/>
      <c r="E18" s="1207"/>
      <c r="F18" s="1209"/>
      <c r="G18" s="1207"/>
      <c r="H18" s="1210"/>
      <c r="I18" s="1211"/>
      <c r="J18" s="1207"/>
      <c r="K18" s="1212"/>
      <c r="L18" s="1207"/>
      <c r="M18" s="1207"/>
    </row>
    <row r="19" spans="1:13">
      <c r="A19" s="1206" t="s">
        <v>434</v>
      </c>
      <c r="B19" s="1207">
        <v>151499.18067691999</v>
      </c>
      <c r="C19" s="1207">
        <v>42719.367060269993</v>
      </c>
      <c r="D19" s="1212">
        <v>0.56419365778576502</v>
      </c>
      <c r="E19" s="1207">
        <v>175893.38486552</v>
      </c>
      <c r="F19" s="1209">
        <v>8.5546631503534399E-4</v>
      </c>
      <c r="G19" s="1207">
        <v>1277379</v>
      </c>
      <c r="H19" s="1210">
        <v>0.18500613669228999</v>
      </c>
      <c r="I19" s="1211">
        <v>2.4594396570888195</v>
      </c>
      <c r="J19" s="1207">
        <v>20262.48330978</v>
      </c>
      <c r="K19" s="1212">
        <v>0.115197529033123</v>
      </c>
      <c r="L19" s="1207">
        <v>28.97371296</v>
      </c>
      <c r="M19" s="1207">
        <v>18.912446629999998</v>
      </c>
    </row>
    <row r="20" spans="1:13">
      <c r="A20" s="1206" t="s">
        <v>435</v>
      </c>
      <c r="B20" s="1207">
        <v>43590.83908636</v>
      </c>
      <c r="C20" s="1207">
        <v>14974.516374590001</v>
      </c>
      <c r="D20" s="1212">
        <v>0.49762609253492202</v>
      </c>
      <c r="E20" s="1207">
        <v>50967.68568042</v>
      </c>
      <c r="F20" s="1209">
        <v>1.9925270179378301E-3</v>
      </c>
      <c r="G20" s="1207">
        <v>605926</v>
      </c>
      <c r="H20" s="1210">
        <v>0.22427904183142799</v>
      </c>
      <c r="I20" s="1211">
        <v>2.4630248486727697</v>
      </c>
      <c r="J20" s="1207">
        <v>11325.130286510001</v>
      </c>
      <c r="K20" s="1212">
        <v>0.22220216859602701</v>
      </c>
      <c r="L20" s="1207">
        <v>23.28308328</v>
      </c>
      <c r="M20" s="1207">
        <v>20.766245510000001</v>
      </c>
    </row>
    <row r="21" spans="1:13">
      <c r="A21" s="1206" t="s">
        <v>436</v>
      </c>
      <c r="B21" s="1207">
        <v>57250.05579749</v>
      </c>
      <c r="C21" s="1207">
        <v>23557.575932009997</v>
      </c>
      <c r="D21" s="1212">
        <v>0.48472680932464202</v>
      </c>
      <c r="E21" s="1207">
        <v>67844.141503460007</v>
      </c>
      <c r="F21" s="1209">
        <v>4.0971408447378404E-3</v>
      </c>
      <c r="G21" s="1207">
        <v>496415</v>
      </c>
      <c r="H21" s="1210">
        <v>0.24784126812662899</v>
      </c>
      <c r="I21" s="1211">
        <v>2.4118421999224355</v>
      </c>
      <c r="J21" s="1207">
        <v>25259.012624430001</v>
      </c>
      <c r="K21" s="1212">
        <v>0.37230941485407099</v>
      </c>
      <c r="L21" s="1207">
        <v>70.085731459999991</v>
      </c>
      <c r="M21" s="1207">
        <v>76.694483840000004</v>
      </c>
    </row>
    <row r="22" spans="1:13">
      <c r="A22" s="1206" t="s">
        <v>437</v>
      </c>
      <c r="B22" s="1207">
        <v>6113.5035027399999</v>
      </c>
      <c r="C22" s="1207">
        <v>981.39003115000003</v>
      </c>
      <c r="D22" s="1212">
        <v>0.49549145030534703</v>
      </c>
      <c r="E22" s="1207">
        <v>6350.4125249300005</v>
      </c>
      <c r="F22" s="1209">
        <v>5.9866080810898302E-3</v>
      </c>
      <c r="G22" s="1207">
        <v>173730</v>
      </c>
      <c r="H22" s="1210">
        <v>0.19828429423549601</v>
      </c>
      <c r="I22" s="1211">
        <v>2.50000000042257</v>
      </c>
      <c r="J22" s="1207">
        <v>1236.8974547900002</v>
      </c>
      <c r="K22" s="1212">
        <v>0.19477434732535501</v>
      </c>
      <c r="L22" s="1207">
        <v>7.5645693300000003</v>
      </c>
      <c r="M22" s="1207">
        <v>14.87088921</v>
      </c>
    </row>
    <row r="23" spans="1:13">
      <c r="A23" s="1206" t="s">
        <v>438</v>
      </c>
      <c r="B23" s="1207">
        <v>34085.926612109994</v>
      </c>
      <c r="C23" s="1207">
        <v>13615.34804393</v>
      </c>
      <c r="D23" s="1212">
        <v>0.493157915529982</v>
      </c>
      <c r="E23" s="1207">
        <v>37965.955083690002</v>
      </c>
      <c r="F23" s="1209">
        <v>1.1769065490254299E-2</v>
      </c>
      <c r="G23" s="1207">
        <v>468231</v>
      </c>
      <c r="H23" s="1210">
        <v>0.25091697701903598</v>
      </c>
      <c r="I23" s="1211">
        <v>2.4747022561727507</v>
      </c>
      <c r="J23" s="1207">
        <v>17879.355697719999</v>
      </c>
      <c r="K23" s="1212">
        <v>0.47093127667426699</v>
      </c>
      <c r="L23" s="1207">
        <v>112.09143051999999</v>
      </c>
      <c r="M23" s="1207">
        <v>299.70522445</v>
      </c>
    </row>
    <row r="24" spans="1:13">
      <c r="A24" s="1206" t="s">
        <v>439</v>
      </c>
      <c r="B24" s="1207">
        <v>7506.8671651299992</v>
      </c>
      <c r="C24" s="1207">
        <v>3025.85156753</v>
      </c>
      <c r="D24" s="1212">
        <v>0.43722999692257097</v>
      </c>
      <c r="E24" s="1207">
        <v>8149.8973795699994</v>
      </c>
      <c r="F24" s="1210">
        <v>4.2760913523108297E-2</v>
      </c>
      <c r="G24" s="1207">
        <v>224233</v>
      </c>
      <c r="H24" s="1210">
        <v>0.26094416354751798</v>
      </c>
      <c r="I24" s="1211">
        <v>2.4158784017793096</v>
      </c>
      <c r="J24" s="1207">
        <v>4709.1997245800003</v>
      </c>
      <c r="K24" s="1212">
        <v>0.57782319276619698</v>
      </c>
      <c r="L24" s="1207">
        <v>89.700359660000004</v>
      </c>
      <c r="M24" s="1207">
        <v>189.01133403</v>
      </c>
    </row>
    <row r="25" spans="1:13">
      <c r="A25" s="1206" t="s">
        <v>440</v>
      </c>
      <c r="B25" s="1207">
        <v>5054.8848958299996</v>
      </c>
      <c r="C25" s="1207">
        <v>1781.79861925</v>
      </c>
      <c r="D25" s="1212">
        <v>0.31294049815238001</v>
      </c>
      <c r="E25" s="2767">
        <v>4806.7977015100005</v>
      </c>
      <c r="F25" s="1210">
        <v>0.216315908712647</v>
      </c>
      <c r="G25" s="1207">
        <v>94855</v>
      </c>
      <c r="H25" s="1210">
        <v>0.26934045784021599</v>
      </c>
      <c r="I25" s="1211">
        <v>2.5276349747355673</v>
      </c>
      <c r="J25" s="1207">
        <v>4896.6611555300005</v>
      </c>
      <c r="K25" s="1212">
        <v>1.01869507718034</v>
      </c>
      <c r="L25" s="1207">
        <v>278.68174884000001</v>
      </c>
      <c r="M25" s="1207">
        <v>271.61018518999998</v>
      </c>
    </row>
    <row r="26" spans="1:13">
      <c r="A26" s="1206" t="s">
        <v>441</v>
      </c>
      <c r="B26" s="1207">
        <v>4908.9786883400002</v>
      </c>
      <c r="C26" s="1207">
        <v>661.23667941999997</v>
      </c>
      <c r="D26" s="1212">
        <v>0.112049798006654</v>
      </c>
      <c r="E26" s="2767">
        <v>4655.7499043199996</v>
      </c>
      <c r="F26" s="1210">
        <v>1</v>
      </c>
      <c r="G26" s="1207">
        <v>105690</v>
      </c>
      <c r="H26" s="1210">
        <v>0.26416136926917499</v>
      </c>
      <c r="I26" s="1211">
        <v>2.4235545502337645</v>
      </c>
      <c r="J26" s="1207">
        <v>6891.0381903999996</v>
      </c>
      <c r="K26" s="1212">
        <v>1.48011347946459</v>
      </c>
      <c r="L26" s="1207">
        <v>1407.1685816200002</v>
      </c>
      <c r="M26" s="1207">
        <v>1824.1523226300001</v>
      </c>
    </row>
    <row r="27" spans="1:13" s="2033" customFormat="1">
      <c r="A27" s="2340" t="s">
        <v>48</v>
      </c>
      <c r="B27" s="2341">
        <v>310010.23642492003</v>
      </c>
      <c r="C27" s="2341">
        <v>101317.08430814999</v>
      </c>
      <c r="D27" s="2342">
        <v>0.51535135488858397</v>
      </c>
      <c r="E27" s="2341">
        <v>356634.02464342001</v>
      </c>
      <c r="F27" s="2343">
        <v>1.9793028395840202E-2</v>
      </c>
      <c r="G27" s="2341">
        <v>3446458</v>
      </c>
      <c r="H27" s="2344">
        <v>0.21373061562702</v>
      </c>
      <c r="I27" s="2345">
        <v>2.4526995925574604</v>
      </c>
      <c r="J27" s="2341">
        <v>92459.778443739997</v>
      </c>
      <c r="K27" s="2342">
        <v>0.25925675077184701</v>
      </c>
      <c r="L27" s="2341">
        <v>2017.54921767</v>
      </c>
      <c r="M27" s="2341">
        <v>2715.72313149</v>
      </c>
    </row>
    <row r="28" spans="1:13">
      <c r="A28" s="1224"/>
      <c r="B28" s="1224"/>
      <c r="C28" s="1224"/>
      <c r="D28" s="1224"/>
      <c r="E28" s="1224"/>
      <c r="F28" s="1224"/>
      <c r="G28" s="1224"/>
      <c r="H28" s="1224"/>
      <c r="I28" s="1224"/>
      <c r="J28" s="1224"/>
      <c r="K28" s="1224"/>
      <c r="L28" s="1224"/>
      <c r="M28" s="1224"/>
    </row>
    <row r="29" spans="1:13">
      <c r="A29" s="1224"/>
      <c r="B29" s="1224"/>
      <c r="C29" s="1224"/>
      <c r="D29" s="1224"/>
      <c r="E29" s="1224"/>
      <c r="F29" s="1224"/>
      <c r="G29" s="1224"/>
      <c r="H29" s="1224"/>
      <c r="I29" s="1224"/>
      <c r="J29" s="1224"/>
      <c r="K29" s="1224"/>
      <c r="L29" s="1224"/>
      <c r="M29" s="1224"/>
    </row>
    <row r="30" spans="1:13">
      <c r="A30" s="1224"/>
      <c r="B30" s="1224"/>
      <c r="C30" s="1224"/>
      <c r="D30" s="1224"/>
      <c r="E30" s="1224"/>
      <c r="F30" s="1224"/>
      <c r="G30" s="1224"/>
      <c r="H30" s="1224"/>
      <c r="I30" s="1224"/>
      <c r="J30" s="1224"/>
      <c r="K30" s="1224"/>
      <c r="L30" s="1224"/>
      <c r="M30" s="1224"/>
    </row>
    <row r="31" spans="1:13">
      <c r="A31" s="1224"/>
      <c r="B31" s="1224"/>
      <c r="C31" s="1224"/>
      <c r="D31" s="1224"/>
      <c r="E31" s="1224"/>
      <c r="F31" s="1224"/>
      <c r="G31" s="1224"/>
      <c r="H31" s="1224"/>
      <c r="I31" s="1224"/>
      <c r="J31" s="1224"/>
      <c r="K31" s="1224"/>
      <c r="L31" s="1224"/>
      <c r="M31" s="1224"/>
    </row>
    <row r="32" spans="1:13">
      <c r="A32" s="1224"/>
      <c r="B32" s="1224"/>
      <c r="C32" s="1224"/>
      <c r="D32" s="1224"/>
      <c r="E32" s="1224"/>
      <c r="F32" s="1224"/>
      <c r="G32" s="1224"/>
      <c r="H32" s="1224"/>
      <c r="I32" s="1224"/>
      <c r="J32" s="1224"/>
      <c r="K32" s="1224"/>
      <c r="L32" s="1224"/>
      <c r="M32" s="1224"/>
    </row>
    <row r="33" spans="1:13">
      <c r="A33" s="1224"/>
      <c r="B33" s="1224"/>
      <c r="C33" s="1224"/>
      <c r="D33" s="1224"/>
      <c r="E33" s="1224"/>
      <c r="F33" s="1224"/>
      <c r="G33" s="1224"/>
      <c r="H33" s="1224"/>
      <c r="I33" s="1224"/>
      <c r="J33" s="1224"/>
      <c r="K33" s="1224"/>
      <c r="L33" s="1224"/>
      <c r="M33" s="1224"/>
    </row>
    <row r="34" spans="1:13">
      <c r="A34" s="1224"/>
      <c r="B34" s="1224"/>
      <c r="C34" s="1224"/>
      <c r="D34" s="1224"/>
      <c r="E34" s="1224"/>
      <c r="F34" s="1224"/>
      <c r="G34" s="1224"/>
      <c r="H34" s="1224"/>
      <c r="I34" s="1224"/>
      <c r="J34" s="1224"/>
      <c r="K34" s="1224"/>
      <c r="L34" s="1224"/>
      <c r="M34" s="1224"/>
    </row>
    <row r="35" spans="1:13">
      <c r="A35" s="1224"/>
      <c r="B35" s="1224"/>
      <c r="C35" s="1224"/>
      <c r="D35" s="1224"/>
      <c r="E35" s="1224"/>
      <c r="F35" s="1224"/>
      <c r="G35" s="1224"/>
      <c r="H35" s="1224"/>
      <c r="I35" s="1224"/>
      <c r="J35" s="1224"/>
      <c r="K35" s="1224"/>
      <c r="L35" s="1224"/>
      <c r="M35" s="1224"/>
    </row>
    <row r="36" spans="1:13">
      <c r="A36" s="1224"/>
      <c r="B36" s="1224"/>
      <c r="C36" s="1224"/>
      <c r="D36" s="1224"/>
      <c r="E36" s="1224"/>
      <c r="F36" s="1224"/>
      <c r="G36" s="1224"/>
      <c r="H36" s="1224"/>
      <c r="I36" s="1224"/>
      <c r="J36" s="1224"/>
      <c r="K36" s="1224"/>
      <c r="L36" s="1224"/>
      <c r="M36" s="1224"/>
    </row>
    <row r="37" spans="1:13">
      <c r="A37" s="1224"/>
      <c r="B37" s="1224"/>
      <c r="C37" s="1224"/>
      <c r="D37" s="1224"/>
      <c r="E37" s="1224"/>
      <c r="F37" s="1224"/>
      <c r="G37" s="1224"/>
      <c r="H37" s="1224"/>
      <c r="I37" s="1224"/>
      <c r="J37" s="1224"/>
      <c r="K37" s="1224"/>
      <c r="L37" s="1224"/>
      <c r="M37" s="1224"/>
    </row>
    <row r="38" spans="1:13">
      <c r="A38" s="1224"/>
      <c r="B38" s="1224"/>
      <c r="C38" s="1224"/>
      <c r="D38" s="1224"/>
      <c r="E38" s="1224"/>
      <c r="F38" s="1224"/>
      <c r="G38" s="1224"/>
      <c r="H38" s="1224"/>
      <c r="I38" s="1224"/>
      <c r="J38" s="1224"/>
      <c r="K38" s="1224"/>
      <c r="L38" s="1224"/>
      <c r="M38" s="1224"/>
    </row>
    <row r="39" spans="1:13">
      <c r="A39" s="1224"/>
      <c r="B39" s="1224"/>
      <c r="C39" s="1224"/>
      <c r="D39" s="1224"/>
      <c r="E39" s="1224"/>
      <c r="F39" s="1224"/>
      <c r="G39" s="1224"/>
      <c r="H39" s="1224"/>
      <c r="I39" s="1224"/>
      <c r="J39" s="1224"/>
      <c r="K39" s="1224"/>
      <c r="L39" s="1224"/>
      <c r="M39" s="1224"/>
    </row>
    <row r="40" spans="1:13">
      <c r="A40" s="1224"/>
      <c r="B40" s="1224"/>
      <c r="C40" s="1224"/>
      <c r="D40" s="1224"/>
      <c r="E40" s="1224"/>
      <c r="F40" s="1224"/>
      <c r="G40" s="1224"/>
      <c r="H40" s="1224"/>
      <c r="I40" s="1224"/>
      <c r="J40" s="1224"/>
      <c r="K40" s="1224"/>
      <c r="L40" s="1224"/>
      <c r="M40" s="1224"/>
    </row>
    <row r="112" spans="7:7" ht="15">
      <c r="G112" s="875"/>
    </row>
  </sheetData>
  <mergeCells count="1">
    <mergeCell ref="A1:M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drawing r:id="rId3"/>
  <legacy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069A-281C-4414-BD17-09BC3163BBCD}">
  <dimension ref="A1:R111"/>
  <sheetViews>
    <sheetView showGridLines="0" showWhiteSpace="0" view="pageLayout" zoomScaleNormal="100" zoomScaleSheetLayoutView="100" workbookViewId="0">
      <selection activeCell="J3" sqref="J3"/>
    </sheetView>
  </sheetViews>
  <sheetFormatPr defaultColWidth="0" defaultRowHeight="12"/>
  <cols>
    <col min="1" max="1" width="15.5703125" style="1225" customWidth="1"/>
    <col min="2" max="3" width="7.42578125" style="1225" customWidth="1"/>
    <col min="4" max="4" width="6" style="1225" bestFit="1" customWidth="1"/>
    <col min="5" max="5" width="6.7109375" style="1225" customWidth="1"/>
    <col min="6" max="6" width="7" style="1225" bestFit="1" customWidth="1"/>
    <col min="7" max="7" width="7.85546875" style="1225" bestFit="1" customWidth="1"/>
    <col min="8" max="9" width="6" style="1225" bestFit="1" customWidth="1"/>
    <col min="10" max="10" width="5.7109375" style="1225" bestFit="1" customWidth="1"/>
    <col min="11" max="11" width="6" style="1225" customWidth="1"/>
    <col min="12" max="12" width="4.85546875" style="1225" bestFit="1" customWidth="1"/>
    <col min="13" max="13" width="8.28515625" style="1225" bestFit="1" customWidth="1"/>
    <col min="14" max="17" width="9.140625" style="841" hidden="1" customWidth="1"/>
    <col min="18" max="18" width="10.140625" style="841" hidden="1" customWidth="1"/>
    <col min="19" max="16384" width="9.140625" style="841" hidden="1"/>
  </cols>
  <sheetData>
    <row r="1" spans="1:13" ht="33.75" customHeight="1">
      <c r="A1" s="2872" t="s">
        <v>443</v>
      </c>
      <c r="B1" s="2872"/>
      <c r="C1" s="2872"/>
      <c r="D1" s="2872"/>
      <c r="E1" s="2872"/>
      <c r="F1" s="2872"/>
      <c r="G1" s="2872"/>
      <c r="H1" s="2872"/>
      <c r="I1" s="2872"/>
      <c r="J1" s="2872"/>
      <c r="K1" s="2872"/>
      <c r="L1" s="2872"/>
      <c r="M1" s="2872"/>
    </row>
    <row r="2" spans="1:13" ht="14.45" customHeight="1">
      <c r="A2" s="2272" t="s">
        <v>444</v>
      </c>
      <c r="B2" s="2271"/>
      <c r="C2" s="2271"/>
      <c r="D2" s="2271"/>
      <c r="E2" s="2271"/>
      <c r="F2" s="2271"/>
      <c r="G2" s="2271"/>
      <c r="H2" s="2271"/>
      <c r="I2" s="2271"/>
      <c r="J2" s="2271"/>
      <c r="K2" s="2271"/>
      <c r="L2" s="2271"/>
      <c r="M2" s="2271"/>
    </row>
    <row r="3" spans="1:13" ht="36" customHeight="1">
      <c r="A3" s="2407" t="s">
        <v>422</v>
      </c>
      <c r="B3" s="2408" t="s">
        <v>423</v>
      </c>
      <c r="C3" s="2408" t="s">
        <v>424</v>
      </c>
      <c r="D3" s="2409" t="s">
        <v>425</v>
      </c>
      <c r="E3" s="2408" t="s">
        <v>426</v>
      </c>
      <c r="F3" s="2410" t="s">
        <v>427</v>
      </c>
      <c r="G3" s="2408" t="s">
        <v>428</v>
      </c>
      <c r="H3" s="2411" t="s">
        <v>429</v>
      </c>
      <c r="I3" s="2412" t="s">
        <v>430</v>
      </c>
      <c r="J3" s="2408" t="s">
        <v>37</v>
      </c>
      <c r="K3" s="2409" t="s">
        <v>405</v>
      </c>
      <c r="L3" s="2408" t="s">
        <v>431</v>
      </c>
      <c r="M3" s="2408" t="s">
        <v>432</v>
      </c>
    </row>
    <row r="4" spans="1:13">
      <c r="A4" s="1227" t="s">
        <v>445</v>
      </c>
      <c r="B4" s="1228"/>
      <c r="C4" s="1228"/>
      <c r="D4" s="1229"/>
      <c r="E4" s="1228"/>
      <c r="F4" s="1230"/>
      <c r="G4" s="1228"/>
      <c r="H4" s="1231"/>
      <c r="I4" s="1232"/>
      <c r="J4" s="1228"/>
      <c r="K4" s="1229"/>
      <c r="L4" s="1228"/>
      <c r="M4" s="1228"/>
    </row>
    <row r="5" spans="1:13">
      <c r="A5" s="869" t="s">
        <v>434</v>
      </c>
      <c r="B5" s="1233">
        <v>27075.527522420001</v>
      </c>
      <c r="C5" s="1234">
        <v>2214.6092550400003</v>
      </c>
      <c r="D5" s="1235">
        <v>0.45364279882279102</v>
      </c>
      <c r="E5" s="1234">
        <v>28308.507604619997</v>
      </c>
      <c r="F5" s="1236">
        <v>6.4499902096640705E-4</v>
      </c>
      <c r="G5" s="1234">
        <v>619</v>
      </c>
      <c r="H5" s="1237">
        <v>0.14444231349492501</v>
      </c>
      <c r="I5" s="1238">
        <v>2.5021326249023996</v>
      </c>
      <c r="J5" s="1234">
        <v>2744.01107542</v>
      </c>
      <c r="K5" s="1235">
        <v>9.6932382086160299E-2</v>
      </c>
      <c r="L5" s="1234">
        <v>2.6925455499999997</v>
      </c>
      <c r="M5" s="1234">
        <v>1.3095968199999999</v>
      </c>
    </row>
    <row r="6" spans="1:13">
      <c r="A6" s="869" t="s">
        <v>435</v>
      </c>
      <c r="B6" s="1234">
        <v>25.885189869999998</v>
      </c>
      <c r="C6" s="1234">
        <v>45.307744800000002</v>
      </c>
      <c r="D6" s="1235">
        <v>0.200800645456094</v>
      </c>
      <c r="E6" s="1234">
        <v>47.120445339999996</v>
      </c>
      <c r="F6" s="1236">
        <v>1.74000053285574E-3</v>
      </c>
      <c r="G6" s="1234">
        <v>69</v>
      </c>
      <c r="H6" s="1237">
        <v>0.44533405613182198</v>
      </c>
      <c r="I6" s="1238">
        <v>2.5000000000488409</v>
      </c>
      <c r="J6" s="1234">
        <v>22.422456569999998</v>
      </c>
      <c r="K6" s="1235">
        <v>0.475854088564096</v>
      </c>
      <c r="L6" s="1234">
        <v>3.6512759999999998E-2</v>
      </c>
      <c r="M6" s="1234">
        <v>2.049871E-2</v>
      </c>
    </row>
    <row r="7" spans="1:13">
      <c r="A7" s="869" t="s">
        <v>436</v>
      </c>
      <c r="B7" s="1234">
        <v>184.84171813</v>
      </c>
      <c r="C7" s="1234">
        <v>829.14925221999999</v>
      </c>
      <c r="D7" s="1235">
        <v>0.29564952455237897</v>
      </c>
      <c r="E7" s="1234">
        <v>563.54447416999994</v>
      </c>
      <c r="F7" s="1236">
        <v>3.6946388890895399E-3</v>
      </c>
      <c r="G7" s="1234">
        <v>154</v>
      </c>
      <c r="H7" s="1237">
        <v>0.37695278941892002</v>
      </c>
      <c r="I7" s="1238">
        <v>2.6306914367311753</v>
      </c>
      <c r="J7" s="1234">
        <v>319.52710152000003</v>
      </c>
      <c r="K7" s="1235">
        <v>0.56699535913399901</v>
      </c>
      <c r="L7" s="1234">
        <v>0.77633169999999996</v>
      </c>
      <c r="M7" s="1234">
        <v>0.64360655</v>
      </c>
    </row>
    <row r="8" spans="1:13">
      <c r="A8" s="869" t="s">
        <v>437</v>
      </c>
      <c r="B8" s="1234">
        <v>111.88892786</v>
      </c>
      <c r="C8" s="1234">
        <v>207.48707608000001</v>
      </c>
      <c r="D8" s="1235">
        <v>0.50491177751842498</v>
      </c>
      <c r="E8" s="1234">
        <v>211.27036686</v>
      </c>
      <c r="F8" s="1236">
        <v>6.6199991545752403E-3</v>
      </c>
      <c r="G8" s="1234">
        <v>84</v>
      </c>
      <c r="H8" s="1237">
        <v>0.44901438403267402</v>
      </c>
      <c r="I8" s="1238">
        <v>2.5000000000159508</v>
      </c>
      <c r="J8" s="1234">
        <v>193.57891837</v>
      </c>
      <c r="K8" s="1235">
        <v>0.91626157159218002</v>
      </c>
      <c r="L8" s="1234">
        <v>0.62799594999999997</v>
      </c>
      <c r="M8" s="1234">
        <v>0.31811074</v>
      </c>
    </row>
    <row r="9" spans="1:13">
      <c r="A9" s="869" t="s">
        <v>438</v>
      </c>
      <c r="B9" s="1234">
        <v>16.193344209999999</v>
      </c>
      <c r="C9" s="1234">
        <v>31.420589810000003</v>
      </c>
      <c r="D9" s="1235">
        <v>0.228129772955565</v>
      </c>
      <c r="E9" s="1234">
        <v>22.37531495</v>
      </c>
      <c r="F9" s="1236">
        <v>1.1787081459606399E-2</v>
      </c>
      <c r="G9" s="1234">
        <v>48</v>
      </c>
      <c r="H9" s="1237">
        <v>0.45000000368709903</v>
      </c>
      <c r="I9" s="1238">
        <v>2.5000000000532632</v>
      </c>
      <c r="J9" s="1233">
        <v>27.330769919999998</v>
      </c>
      <c r="K9" s="1235">
        <v>1.22146973041825</v>
      </c>
      <c r="L9" s="1234">
        <v>0.11868282999999999</v>
      </c>
      <c r="M9" s="1234">
        <v>6.0396450000000004E-2</v>
      </c>
    </row>
    <row r="10" spans="1:13">
      <c r="A10" s="869" t="s">
        <v>439</v>
      </c>
      <c r="B10" s="1234">
        <v>32.729002860000001</v>
      </c>
      <c r="C10" s="1234">
        <v>172.22761464000001</v>
      </c>
      <c r="D10" s="1235">
        <v>0.22403052043660701</v>
      </c>
      <c r="E10" s="1239">
        <v>53.987941639999995</v>
      </c>
      <c r="F10" s="1236">
        <v>4.9960709893069402E-2</v>
      </c>
      <c r="G10" s="1234">
        <v>36</v>
      </c>
      <c r="H10" s="1237">
        <v>0.44999999985181899</v>
      </c>
      <c r="I10" s="1238">
        <v>2.5000000000162381</v>
      </c>
      <c r="J10" s="1234">
        <v>97.538671400000013</v>
      </c>
      <c r="K10" s="1235">
        <v>1.8066751285019</v>
      </c>
      <c r="L10" s="1234">
        <v>1.2137741499999999</v>
      </c>
      <c r="M10" s="1234">
        <v>0.42783332000000002</v>
      </c>
    </row>
    <row r="11" spans="1:13">
      <c r="A11" s="869" t="s">
        <v>440</v>
      </c>
      <c r="B11" s="1234">
        <v>33.712166060000001</v>
      </c>
      <c r="C11" s="1234">
        <v>0.59741840999999996</v>
      </c>
      <c r="D11" s="1235">
        <v>5.8596838353207101E-2</v>
      </c>
      <c r="E11" s="1234">
        <v>33.72270623</v>
      </c>
      <c r="F11" s="1236">
        <v>0.28544577989522801</v>
      </c>
      <c r="G11" s="1234">
        <v>134</v>
      </c>
      <c r="H11" s="1237">
        <v>0.449847554538923</v>
      </c>
      <c r="I11" s="1238">
        <v>2.5000000000426521</v>
      </c>
      <c r="J11" s="1234">
        <v>98.818721839999995</v>
      </c>
      <c r="K11" s="1235">
        <v>2.9303319005901698</v>
      </c>
      <c r="L11" s="1234">
        <v>4.33023369</v>
      </c>
      <c r="M11" s="1234">
        <v>1.276774E-2</v>
      </c>
    </row>
    <row r="12" spans="1:13">
      <c r="A12" s="869" t="s">
        <v>441</v>
      </c>
      <c r="B12" s="1234" t="s">
        <v>44</v>
      </c>
      <c r="C12" s="1234" t="s">
        <v>44</v>
      </c>
      <c r="D12" s="1235" t="s">
        <v>44</v>
      </c>
      <c r="E12" s="1234" t="s">
        <v>44</v>
      </c>
      <c r="F12" s="1236" t="s">
        <v>44</v>
      </c>
      <c r="G12" s="1234" t="s">
        <v>44</v>
      </c>
      <c r="H12" s="1237" t="s">
        <v>44</v>
      </c>
      <c r="I12" s="1238" t="s">
        <v>44</v>
      </c>
      <c r="J12" s="1234" t="s">
        <v>44</v>
      </c>
      <c r="K12" s="1235" t="s">
        <v>44</v>
      </c>
      <c r="L12" s="1234" t="s">
        <v>44</v>
      </c>
      <c r="M12" s="1234" t="s">
        <v>44</v>
      </c>
    </row>
    <row r="13" spans="1:13">
      <c r="A13" s="2328" t="s">
        <v>51</v>
      </c>
      <c r="B13" s="2329">
        <v>27480.777871410002</v>
      </c>
      <c r="C13" s="2329">
        <v>3500.7989509999998</v>
      </c>
      <c r="D13" s="2330">
        <v>0.41180935163367299</v>
      </c>
      <c r="E13" s="2329">
        <v>29240.528853809999</v>
      </c>
      <c r="F13" s="2331">
        <v>1.1767458848650999E-3</v>
      </c>
      <c r="G13" s="2329">
        <v>1144</v>
      </c>
      <c r="H13" s="2332">
        <v>0.15275911489124799</v>
      </c>
      <c r="I13" s="2333">
        <v>2.5045834282251809</v>
      </c>
      <c r="J13" s="2329">
        <v>3503.22771504</v>
      </c>
      <c r="K13" s="2330">
        <v>0.11980726246623701</v>
      </c>
      <c r="L13" s="2329">
        <v>9.79607663</v>
      </c>
      <c r="M13" s="2329">
        <v>2.79281033</v>
      </c>
    </row>
    <row r="14" spans="1:13" ht="3.75" customHeight="1">
      <c r="A14" s="1224"/>
      <c r="B14" s="1224"/>
      <c r="C14" s="1224"/>
      <c r="D14" s="1224"/>
      <c r="E14" s="1224"/>
      <c r="F14" s="1240"/>
      <c r="G14" s="1224"/>
      <c r="H14" s="1241"/>
      <c r="I14" s="1224"/>
      <c r="J14" s="1224"/>
      <c r="K14" s="1224"/>
      <c r="L14" s="1224"/>
      <c r="M14" s="1224"/>
    </row>
    <row r="15" spans="1:13">
      <c r="A15" s="2274"/>
      <c r="B15" s="2274"/>
      <c r="C15" s="2274"/>
      <c r="D15" s="2274"/>
      <c r="E15" s="2274"/>
      <c r="F15" s="2274"/>
      <c r="G15" s="2274"/>
      <c r="H15" s="2274"/>
      <c r="I15" s="2274"/>
      <c r="J15" s="2274"/>
      <c r="K15" s="2274"/>
      <c r="L15" s="2274"/>
      <c r="M15" s="2274"/>
    </row>
    <row r="16" spans="1:13" ht="14.45" customHeight="1">
      <c r="A16" s="2273" t="s">
        <v>442</v>
      </c>
      <c r="B16" s="2273"/>
      <c r="C16" s="2273"/>
      <c r="D16" s="2273"/>
      <c r="E16" s="2273"/>
      <c r="F16" s="2273"/>
      <c r="G16" s="2273"/>
      <c r="H16" s="2273"/>
      <c r="I16" s="2273"/>
      <c r="J16" s="2273"/>
      <c r="K16" s="2273"/>
      <c r="L16" s="2273"/>
      <c r="M16" s="2273"/>
    </row>
    <row r="17" spans="1:13" ht="36" customHeight="1">
      <c r="A17" s="1242" t="s">
        <v>422</v>
      </c>
      <c r="B17" s="1243" t="s">
        <v>423</v>
      </c>
      <c r="C17" s="1243" t="s">
        <v>424</v>
      </c>
      <c r="D17" s="1244" t="s">
        <v>425</v>
      </c>
      <c r="E17" s="1243" t="s">
        <v>426</v>
      </c>
      <c r="F17" s="1245" t="s">
        <v>427</v>
      </c>
      <c r="G17" s="1243" t="s">
        <v>428</v>
      </c>
      <c r="H17" s="1246" t="s">
        <v>429</v>
      </c>
      <c r="I17" s="1247" t="s">
        <v>430</v>
      </c>
      <c r="J17" s="1243" t="s">
        <v>37</v>
      </c>
      <c r="K17" s="1244" t="s">
        <v>405</v>
      </c>
      <c r="L17" s="1243" t="s">
        <v>431</v>
      </c>
      <c r="M17" s="1243" t="s">
        <v>432</v>
      </c>
    </row>
    <row r="18" spans="1:13">
      <c r="A18" s="1248" t="s">
        <v>445</v>
      </c>
      <c r="B18" s="1249"/>
      <c r="C18" s="1249"/>
      <c r="D18" s="1249"/>
      <c r="E18" s="1249"/>
      <c r="F18" s="1249"/>
      <c r="G18" s="1249"/>
      <c r="H18" s="1249"/>
      <c r="I18" s="1249"/>
      <c r="J18" s="1249"/>
      <c r="K18" s="1249"/>
      <c r="L18" s="1249"/>
      <c r="M18" s="1249"/>
    </row>
    <row r="19" spans="1:13">
      <c r="A19" s="1250" t="s">
        <v>434</v>
      </c>
      <c r="B19" s="1239">
        <v>28629.021703930001</v>
      </c>
      <c r="C19" s="1239">
        <v>2095.58661583</v>
      </c>
      <c r="D19" s="1251">
        <v>0.46990833469707</v>
      </c>
      <c r="E19" s="1239">
        <v>29795.689844439999</v>
      </c>
      <c r="F19" s="1252">
        <v>6.6867065719969604E-4</v>
      </c>
      <c r="G19" s="1239">
        <v>655</v>
      </c>
      <c r="H19" s="1253">
        <v>0.14248369373237399</v>
      </c>
      <c r="I19" s="1254">
        <v>2.5049505923179014</v>
      </c>
      <c r="J19" s="1239">
        <v>2914.6701364799997</v>
      </c>
      <c r="K19" s="1251">
        <v>9.7821871273904695E-2</v>
      </c>
      <c r="L19" s="1239">
        <v>2.8852704600000001</v>
      </c>
      <c r="M19" s="1239">
        <v>1.47150344</v>
      </c>
    </row>
    <row r="20" spans="1:13">
      <c r="A20" s="1250" t="s">
        <v>435</v>
      </c>
      <c r="B20" s="1239">
        <v>34.570526039999997</v>
      </c>
      <c r="C20" s="1239">
        <v>38.495814029999998</v>
      </c>
      <c r="D20" s="1251">
        <v>0.187716738873699</v>
      </c>
      <c r="E20" s="1239">
        <v>41.796834710000006</v>
      </c>
      <c r="F20" s="1252">
        <v>1.7399977894163401E-3</v>
      </c>
      <c r="G20" s="1239">
        <v>75</v>
      </c>
      <c r="H20" s="1253">
        <v>0.44512708220818298</v>
      </c>
      <c r="I20" s="1254">
        <v>2.5000000000606328</v>
      </c>
      <c r="J20" s="1239">
        <v>20.12518953</v>
      </c>
      <c r="K20" s="1251">
        <v>0.48150032579344998</v>
      </c>
      <c r="L20" s="1239"/>
      <c r="M20" s="1239"/>
    </row>
    <row r="21" spans="1:13">
      <c r="A21" s="1250" t="s">
        <v>436</v>
      </c>
      <c r="B21" s="1239">
        <v>196.89407001000001</v>
      </c>
      <c r="C21" s="1239">
        <v>1256.98105964</v>
      </c>
      <c r="D21" s="1251">
        <v>0.48974127977349302</v>
      </c>
      <c r="E21" s="1239">
        <v>950.10655854999993</v>
      </c>
      <c r="F21" s="1252">
        <v>3.7567890863182199E-3</v>
      </c>
      <c r="G21" s="1239">
        <v>160</v>
      </c>
      <c r="H21" s="1253">
        <v>0.40703068848424201</v>
      </c>
      <c r="I21" s="1254">
        <v>2.6040508246607614</v>
      </c>
      <c r="J21" s="1239">
        <v>584.63227587999995</v>
      </c>
      <c r="K21" s="1251">
        <v>0.615333375629186</v>
      </c>
      <c r="L21" s="1239">
        <v>1.4471383900000001</v>
      </c>
      <c r="M21" s="1239"/>
    </row>
    <row r="22" spans="1:13">
      <c r="A22" s="1250" t="s">
        <v>437</v>
      </c>
      <c r="B22" s="1239">
        <v>136.13437693</v>
      </c>
      <c r="C22" s="1239">
        <v>115.39932616</v>
      </c>
      <c r="D22" s="1251">
        <v>0.22484069191206099</v>
      </c>
      <c r="E22" s="1239">
        <v>161.83288166000003</v>
      </c>
      <c r="F22" s="1252">
        <v>6.6199993413625299E-3</v>
      </c>
      <c r="G22" s="1239">
        <v>82</v>
      </c>
      <c r="H22" s="1253">
        <v>0.44868013270968798</v>
      </c>
      <c r="I22" s="1254">
        <v>2.5000000000181153</v>
      </c>
      <c r="J22" s="1239">
        <v>156.32554587999999</v>
      </c>
      <c r="K22" s="1251">
        <v>0.96596899391824098</v>
      </c>
      <c r="L22" s="1239"/>
      <c r="M22" s="1239">
        <v>0.50856818999999998</v>
      </c>
    </row>
    <row r="23" spans="1:13">
      <c r="A23" s="1250" t="s">
        <v>438</v>
      </c>
      <c r="B23" s="1239">
        <v>26.717220919999999</v>
      </c>
      <c r="C23" s="1239">
        <v>102.78022485</v>
      </c>
      <c r="D23" s="1251">
        <v>0.191798299908819</v>
      </c>
      <c r="E23" s="1239">
        <v>46.190296929999995</v>
      </c>
      <c r="F23" s="1252">
        <v>1.10473559148865E-2</v>
      </c>
      <c r="G23" s="1239">
        <v>47</v>
      </c>
      <c r="H23" s="1253">
        <v>0.45000000024897002</v>
      </c>
      <c r="I23" s="1254">
        <v>2.5000000000252083</v>
      </c>
      <c r="J23" s="1239">
        <v>51.163841910000002</v>
      </c>
      <c r="K23" s="1251">
        <v>1.1076751030099901</v>
      </c>
      <c r="L23" s="1239"/>
      <c r="M23" s="1239"/>
    </row>
    <row r="24" spans="1:13">
      <c r="A24" s="1250" t="s">
        <v>439</v>
      </c>
      <c r="B24" s="1239">
        <v>14.67035052</v>
      </c>
      <c r="C24" s="1239">
        <v>184.79159659000001</v>
      </c>
      <c r="D24" s="1251">
        <v>0.20764533229586099</v>
      </c>
      <c r="E24" s="1239">
        <v>32.282741829999999</v>
      </c>
      <c r="F24" s="1252">
        <v>6.8843601380062805E-2</v>
      </c>
      <c r="G24" s="1239">
        <v>46</v>
      </c>
      <c r="H24" s="1253">
        <v>0.44975329284166898</v>
      </c>
      <c r="I24" s="1254">
        <v>2.5000000000258846</v>
      </c>
      <c r="J24" s="1239">
        <v>64.037880920000006</v>
      </c>
      <c r="K24" s="1251">
        <v>1.98365681754114</v>
      </c>
      <c r="L24" s="1239">
        <v>0.99988040999999994</v>
      </c>
      <c r="M24" s="1239">
        <v>1.6139050699999999</v>
      </c>
    </row>
    <row r="25" spans="1:13">
      <c r="A25" s="1250" t="s">
        <v>440</v>
      </c>
      <c r="B25" s="1239">
        <v>37.013776380000003</v>
      </c>
      <c r="C25" s="1239">
        <v>2.1435592700000003</v>
      </c>
      <c r="D25" s="1251">
        <v>3.7082277645628201E-2</v>
      </c>
      <c r="E25" s="1239">
        <v>37.016528440000002</v>
      </c>
      <c r="F25" s="1253">
        <v>0.279891496221573</v>
      </c>
      <c r="G25" s="1239">
        <v>184</v>
      </c>
      <c r="H25" s="1253">
        <v>0.447810027806054</v>
      </c>
      <c r="I25" s="1254">
        <v>2.5000000000680931</v>
      </c>
      <c r="J25" s="1239">
        <v>106.30886638999999</v>
      </c>
      <c r="K25" s="1251">
        <v>2.8719296722359</v>
      </c>
      <c r="L25" s="1239">
        <v>4.6391230299999995</v>
      </c>
      <c r="M25" s="1239"/>
    </row>
    <row r="26" spans="1:13">
      <c r="A26" s="1250" t="s">
        <v>441</v>
      </c>
      <c r="B26" s="1239">
        <v>5.4638811499999997</v>
      </c>
      <c r="C26" s="1239"/>
      <c r="D26" s="1251"/>
      <c r="E26" s="1239">
        <v>5.4638811499999997</v>
      </c>
      <c r="F26" s="1253">
        <v>1</v>
      </c>
      <c r="G26" s="1239">
        <v>1</v>
      </c>
      <c r="H26" s="1253">
        <v>0.45000000045755001</v>
      </c>
      <c r="I26" s="1254">
        <v>2.5000000000025069</v>
      </c>
      <c r="J26" s="1239"/>
      <c r="K26" s="1251"/>
      <c r="L26" s="1239">
        <v>2.4587465100000001</v>
      </c>
      <c r="M26" s="1239">
        <v>3.67958885</v>
      </c>
    </row>
    <row r="27" spans="1:13" s="2033" customFormat="1">
      <c r="A27" s="2322" t="s">
        <v>51</v>
      </c>
      <c r="B27" s="2323">
        <v>29080.485905879999</v>
      </c>
      <c r="C27" s="2323">
        <v>3796.17819637</v>
      </c>
      <c r="D27" s="2324">
        <v>0.453031000403262</v>
      </c>
      <c r="E27" s="2323">
        <v>31070.379567710002</v>
      </c>
      <c r="F27" s="2325">
        <v>1.39020338891803E-3</v>
      </c>
      <c r="G27" s="2323">
        <v>1250</v>
      </c>
      <c r="H27" s="2326">
        <v>0.15376956006309001</v>
      </c>
      <c r="I27" s="2327">
        <v>2.5079292782264329</v>
      </c>
      <c r="J27" s="2323">
        <v>3897.2637369900003</v>
      </c>
      <c r="K27" s="2324">
        <v>0.12543341250456599</v>
      </c>
      <c r="L27" s="2323">
        <v>13.17284379</v>
      </c>
      <c r="M27" s="2323">
        <v>7.9159230300000001</v>
      </c>
    </row>
    <row r="111" spans="7:7" ht="15">
      <c r="G111" s="875"/>
    </row>
  </sheetData>
  <mergeCells count="1">
    <mergeCell ref="A1:M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1C8433-FBD4-4722-A814-081B65B5FF48}">
  <dimension ref="A1:R204"/>
  <sheetViews>
    <sheetView showGridLines="0" showWhiteSpace="0" view="pageBreakPreview" zoomScaleNormal="100" zoomScaleSheetLayoutView="100" workbookViewId="0">
      <selection activeCell="J16" sqref="J16"/>
    </sheetView>
  </sheetViews>
  <sheetFormatPr defaultColWidth="0" defaultRowHeight="12"/>
  <cols>
    <col min="1" max="1" width="14.140625" style="1225" customWidth="1"/>
    <col min="2" max="3" width="6.7109375" style="1225" bestFit="1" customWidth="1"/>
    <col min="4" max="4" width="6" style="1225" bestFit="1" customWidth="1"/>
    <col min="5" max="5" width="7" style="1225" customWidth="1"/>
    <col min="6" max="6" width="8.140625" style="1225" customWidth="1"/>
    <col min="7" max="7" width="7.42578125" style="1225" bestFit="1" customWidth="1"/>
    <col min="8" max="8" width="6.140625" style="1225" bestFit="1" customWidth="1"/>
    <col min="9" max="9" width="7" style="1225" bestFit="1" customWidth="1"/>
    <col min="10" max="10" width="6.28515625" style="1225" customWidth="1"/>
    <col min="11" max="11" width="6.42578125" style="1225" customWidth="1"/>
    <col min="12" max="12" width="4.5703125" style="1225" bestFit="1" customWidth="1"/>
    <col min="13" max="13" width="7.28515625" style="1225" bestFit="1" customWidth="1"/>
    <col min="14" max="17" width="9.140625" style="841" hidden="1" customWidth="1"/>
    <col min="18" max="18" width="10.140625" style="841" hidden="1" customWidth="1"/>
    <col min="19" max="16384" width="9.140625" style="841" hidden="1"/>
  </cols>
  <sheetData>
    <row r="1" spans="1:16" ht="66" customHeight="1">
      <c r="A1" s="2873" t="s">
        <v>446</v>
      </c>
      <c r="B1" s="2873"/>
      <c r="C1" s="2873"/>
      <c r="D1" s="2873"/>
      <c r="E1" s="2873"/>
      <c r="F1" s="2873"/>
      <c r="G1" s="2873"/>
      <c r="H1" s="2873"/>
      <c r="I1" s="2873"/>
      <c r="J1" s="2873"/>
      <c r="K1" s="2873"/>
      <c r="L1" s="2873"/>
      <c r="M1" s="2873"/>
    </row>
    <row r="2" spans="1:16" ht="14.45" customHeight="1">
      <c r="A2" s="2270" t="s">
        <v>444</v>
      </c>
      <c r="B2" s="2271"/>
      <c r="C2" s="2271"/>
      <c r="D2" s="2271"/>
      <c r="E2" s="2271"/>
      <c r="F2" s="2271"/>
      <c r="G2" s="2271"/>
      <c r="H2" s="2271"/>
      <c r="I2" s="2271"/>
      <c r="J2" s="2271"/>
      <c r="K2" s="2271"/>
      <c r="L2" s="2271"/>
      <c r="M2" s="2271"/>
    </row>
    <row r="3" spans="1:16" ht="48.75" customHeight="1">
      <c r="A3" s="2413" t="s">
        <v>422</v>
      </c>
      <c r="B3" s="2408" t="s">
        <v>423</v>
      </c>
      <c r="C3" s="2408" t="s">
        <v>424</v>
      </c>
      <c r="D3" s="2409" t="s">
        <v>425</v>
      </c>
      <c r="E3" s="2408" t="s">
        <v>426</v>
      </c>
      <c r="F3" s="2410" t="s">
        <v>427</v>
      </c>
      <c r="G3" s="2408" t="s">
        <v>428</v>
      </c>
      <c r="H3" s="2411" t="s">
        <v>429</v>
      </c>
      <c r="I3" s="2412" t="s">
        <v>430</v>
      </c>
      <c r="J3" s="2408" t="s">
        <v>37</v>
      </c>
      <c r="K3" s="2409" t="s">
        <v>405</v>
      </c>
      <c r="L3" s="2408" t="s">
        <v>431</v>
      </c>
      <c r="M3" s="2408" t="s">
        <v>432</v>
      </c>
    </row>
    <row r="4" spans="1:16" ht="15" customHeight="1">
      <c r="A4" s="1203" t="s">
        <v>447</v>
      </c>
      <c r="B4" s="1255"/>
      <c r="C4" s="1255"/>
      <c r="D4" s="1256"/>
      <c r="E4" s="1255"/>
      <c r="F4" s="1257"/>
      <c r="G4" s="1255"/>
      <c r="H4" s="1258"/>
      <c r="I4" s="1259"/>
      <c r="J4" s="1255"/>
      <c r="K4" s="1256"/>
      <c r="L4" s="1255"/>
      <c r="M4" s="1255"/>
    </row>
    <row r="5" spans="1:16" ht="12" customHeight="1">
      <c r="A5" s="1260" t="s">
        <v>434</v>
      </c>
      <c r="B5" s="1213">
        <v>33760.380893139998</v>
      </c>
      <c r="C5" s="1213">
        <v>24082.56498014</v>
      </c>
      <c r="D5" s="1214">
        <v>0.49447537231180477</v>
      </c>
      <c r="E5" s="1213">
        <v>45932.947564199996</v>
      </c>
      <c r="F5" s="1261">
        <v>9.2296697595436311E-4</v>
      </c>
      <c r="G5" s="1213">
        <v>12248</v>
      </c>
      <c r="H5" s="1262">
        <v>0.28514055526295096</v>
      </c>
      <c r="I5" s="1263">
        <v>2.3266083991031681</v>
      </c>
      <c r="J5" s="1213">
        <v>9923.0454803400007</v>
      </c>
      <c r="K5" s="1214">
        <v>0.21603328343931474</v>
      </c>
      <c r="L5" s="1213">
        <v>12.57459113</v>
      </c>
      <c r="M5" s="1213">
        <v>14.909424489999999</v>
      </c>
    </row>
    <row r="6" spans="1:16" ht="12" customHeight="1">
      <c r="A6" s="1260" t="s">
        <v>435</v>
      </c>
      <c r="B6" s="1213">
        <v>14923.126177580001</v>
      </c>
      <c r="C6" s="1213">
        <v>8942.2404509400003</v>
      </c>
      <c r="D6" s="1214">
        <v>0.47881917049886552</v>
      </c>
      <c r="E6" s="1213">
        <v>19447.962162029999</v>
      </c>
      <c r="F6" s="1261">
        <v>2.2099998777205406E-3</v>
      </c>
      <c r="G6" s="1213">
        <v>4519</v>
      </c>
      <c r="H6" s="1262">
        <v>0.29373326155801827</v>
      </c>
      <c r="I6" s="1263">
        <v>2.3987844542403893</v>
      </c>
      <c r="J6" s="1213">
        <v>7648.9840364699994</v>
      </c>
      <c r="K6" s="1214">
        <v>0.39330516856947595</v>
      </c>
      <c r="L6" s="1213">
        <v>12.624650470000001</v>
      </c>
      <c r="M6" s="1213">
        <v>18.89014426</v>
      </c>
    </row>
    <row r="7" spans="1:16" ht="12" customHeight="1">
      <c r="A7" s="1260" t="s">
        <v>436</v>
      </c>
      <c r="B7" s="1213">
        <v>36612.64768057</v>
      </c>
      <c r="C7" s="1213">
        <v>20764.72309969</v>
      </c>
      <c r="D7" s="1214">
        <v>0.4629050563074692</v>
      </c>
      <c r="E7" s="1213">
        <v>45611.330712930001</v>
      </c>
      <c r="F7" s="1261">
        <v>4.3962995254851409E-3</v>
      </c>
      <c r="G7" s="1213">
        <v>13011</v>
      </c>
      <c r="H7" s="1262">
        <v>0.27711017952140049</v>
      </c>
      <c r="I7" s="1263">
        <v>2.346272408642379</v>
      </c>
      <c r="J7" s="1213">
        <v>21968.270441049997</v>
      </c>
      <c r="K7" s="1214">
        <v>0.48164063836055504</v>
      </c>
      <c r="L7" s="1213">
        <v>55.33737962</v>
      </c>
      <c r="M7" s="1213">
        <v>81.597153919999997</v>
      </c>
    </row>
    <row r="8" spans="1:16" ht="12" customHeight="1">
      <c r="A8" s="1260" t="s">
        <v>437</v>
      </c>
      <c r="B8" s="1213">
        <v>121.68766055</v>
      </c>
      <c r="C8" s="1213">
        <v>1.82769709</v>
      </c>
      <c r="D8" s="1214">
        <v>1</v>
      </c>
      <c r="E8" s="1213">
        <v>123.51535763999999</v>
      </c>
      <c r="F8" s="1262">
        <v>5.0149987971973469E-3</v>
      </c>
      <c r="G8" s="1213">
        <v>49</v>
      </c>
      <c r="H8" s="1262">
        <v>0.24277479183923767</v>
      </c>
      <c r="I8" s="1263">
        <v>3.6024735088969089</v>
      </c>
      <c r="J8" s="1213">
        <v>48.725617469999996</v>
      </c>
      <c r="K8" s="1214">
        <v>0.39449035651110309</v>
      </c>
      <c r="L8" s="1213">
        <v>7.5810710000000003E-2</v>
      </c>
      <c r="M8" s="1213">
        <v>0.16684913000000004</v>
      </c>
    </row>
    <row r="9" spans="1:16" ht="12" customHeight="1">
      <c r="A9" s="1260" t="s">
        <v>438</v>
      </c>
      <c r="B9" s="1213">
        <v>22680.061028709999</v>
      </c>
      <c r="C9" s="1213">
        <v>11203.79093144</v>
      </c>
      <c r="D9" s="1214">
        <v>0.45815308743864774</v>
      </c>
      <c r="E9" s="1213">
        <v>25574.2594594</v>
      </c>
      <c r="F9" s="1261">
        <v>1.1301439573991904E-2</v>
      </c>
      <c r="G9" s="1213">
        <v>21298</v>
      </c>
      <c r="H9" s="1262">
        <v>0.27594937722687707</v>
      </c>
      <c r="I9" s="1263">
        <v>2.4441506053913264</v>
      </c>
      <c r="J9" s="1213">
        <v>14738.74344918</v>
      </c>
      <c r="K9" s="1214">
        <v>0.57631164149946357</v>
      </c>
      <c r="L9" s="1213">
        <v>78.981181459999988</v>
      </c>
      <c r="M9" s="1213">
        <v>194.02988531</v>
      </c>
    </row>
    <row r="10" spans="1:16" ht="12" customHeight="1">
      <c r="A10" s="1260" t="s">
        <v>439</v>
      </c>
      <c r="B10" s="1213">
        <v>3773.6752554500049</v>
      </c>
      <c r="C10" s="1213">
        <v>1407.7205126000001</v>
      </c>
      <c r="D10" s="1214">
        <v>0.313260937738922</v>
      </c>
      <c r="E10" s="2768">
        <v>3781.4076673100058</v>
      </c>
      <c r="F10" s="1261">
        <v>4.0494592189508648E-2</v>
      </c>
      <c r="G10" s="1213">
        <v>24185</v>
      </c>
      <c r="H10" s="1262">
        <v>0.26145375769635248</v>
      </c>
      <c r="I10" s="1263">
        <v>2.8405026634614767</v>
      </c>
      <c r="J10" s="1213">
        <v>2556.6132395799973</v>
      </c>
      <c r="K10" s="1214">
        <v>0.67610092973622837</v>
      </c>
      <c r="L10" s="1213">
        <v>28.984976280000023</v>
      </c>
      <c r="M10" s="1213">
        <v>83.214194550000016</v>
      </c>
    </row>
    <row r="11" spans="1:16" ht="12" customHeight="1">
      <c r="A11" s="1260" t="s">
        <v>440</v>
      </c>
      <c r="B11" s="1213">
        <v>3750.5465675300002</v>
      </c>
      <c r="C11" s="1213">
        <v>1491.65654746</v>
      </c>
      <c r="D11" s="1264">
        <v>0.35077144919135561</v>
      </c>
      <c r="E11" s="2768">
        <v>3555.2236610599998</v>
      </c>
      <c r="F11" s="1261">
        <v>0.20676154694324705</v>
      </c>
      <c r="G11" s="1213">
        <v>23422</v>
      </c>
      <c r="H11" s="1262">
        <v>0.28312322002264412</v>
      </c>
      <c r="I11" s="1263">
        <v>2.6380011795095917</v>
      </c>
      <c r="J11" s="1213">
        <v>4072.5253504800035</v>
      </c>
      <c r="K11" s="1214">
        <v>1.14550468233151</v>
      </c>
      <c r="L11" s="1213">
        <v>187.82745782999999</v>
      </c>
      <c r="M11" s="1213">
        <v>211.46457581999996</v>
      </c>
    </row>
    <row r="12" spans="1:16" ht="12" customHeight="1">
      <c r="A12" s="1260" t="s">
        <v>441</v>
      </c>
      <c r="B12" s="1213">
        <v>2937.4382070500001</v>
      </c>
      <c r="C12" s="1213">
        <v>553.67804087000002</v>
      </c>
      <c r="D12" s="1214">
        <v>6.119237625310664E-4</v>
      </c>
      <c r="E12" s="2768">
        <v>2598.1149875199999</v>
      </c>
      <c r="F12" s="1261">
        <v>1</v>
      </c>
      <c r="G12" s="1213">
        <v>2082</v>
      </c>
      <c r="H12" s="1262">
        <v>0.2967487186608076</v>
      </c>
      <c r="I12" s="1263">
        <v>2.526387458600647</v>
      </c>
      <c r="J12" s="1213">
        <v>2390.7603072700003</v>
      </c>
      <c r="K12" s="1214">
        <v>0.92019033751545853</v>
      </c>
      <c r="L12" s="1213">
        <v>1210.0317354299998</v>
      </c>
      <c r="M12" s="1213">
        <v>1285.1613187200001</v>
      </c>
    </row>
    <row r="13" spans="1:16" ht="12" customHeight="1">
      <c r="A13" s="1265" t="s">
        <v>51</v>
      </c>
      <c r="B13" s="1266">
        <v>118559.56347058</v>
      </c>
      <c r="C13" s="1266">
        <v>68448.202260229984</v>
      </c>
      <c r="D13" s="1267">
        <v>0.466882384684006</v>
      </c>
      <c r="E13" s="1266">
        <v>146624.76157209001</v>
      </c>
      <c r="F13" s="1268">
        <v>2.7702456841731549E-2</v>
      </c>
      <c r="G13" s="1266">
        <v>100814</v>
      </c>
      <c r="H13" s="1269">
        <v>0.2816893096599718</v>
      </c>
      <c r="I13" s="1270">
        <v>2.3882186360942419</v>
      </c>
      <c r="J13" s="1266">
        <v>63347.667921839988</v>
      </c>
      <c r="K13" s="1267">
        <v>0.43203935844556701</v>
      </c>
      <c r="L13" s="1266">
        <v>1586.4377829299999</v>
      </c>
      <c r="M13" s="1266">
        <v>1889.4335462000001</v>
      </c>
      <c r="O13" s="854"/>
      <c r="P13" s="854"/>
    </row>
    <row r="14" spans="1:16" ht="12" customHeight="1">
      <c r="A14" s="1271"/>
      <c r="B14" s="1272"/>
      <c r="C14" s="1272"/>
      <c r="D14" s="1273"/>
      <c r="E14" s="1272"/>
      <c r="F14" s="1274"/>
      <c r="G14" s="1272"/>
      <c r="H14" s="1275"/>
      <c r="I14" s="1276"/>
      <c r="J14" s="1272"/>
      <c r="K14" s="1273"/>
      <c r="L14" s="1272"/>
      <c r="M14" s="1272"/>
    </row>
    <row r="15" spans="1:16" ht="15.75" customHeight="1">
      <c r="A15" s="1203" t="s">
        <v>448</v>
      </c>
      <c r="B15" s="1277"/>
      <c r="C15" s="1277"/>
      <c r="D15" s="1278"/>
      <c r="E15" s="1277"/>
      <c r="F15" s="1279"/>
      <c r="G15" s="1277"/>
      <c r="H15" s="1280"/>
      <c r="I15" s="1281"/>
      <c r="J15" s="1277"/>
      <c r="K15" s="1278"/>
      <c r="L15" s="1277"/>
      <c r="M15" s="1277"/>
    </row>
    <row r="16" spans="1:16" ht="12" customHeight="1">
      <c r="A16" s="1260" t="s">
        <v>434</v>
      </c>
      <c r="B16" s="1213">
        <v>31587.933407880002</v>
      </c>
      <c r="C16" s="1213">
        <v>23228.388548170002</v>
      </c>
      <c r="D16" s="1214">
        <v>0.51072219828623866</v>
      </c>
      <c r="E16" s="1213">
        <v>42901.356230109996</v>
      </c>
      <c r="F16" s="1261">
        <v>9.1016870726792613E-4</v>
      </c>
      <c r="G16" s="1282">
        <v>11420</v>
      </c>
      <c r="H16" s="1283">
        <v>0.27566158049870298</v>
      </c>
      <c r="I16" s="1263">
        <v>2.3143178369900355</v>
      </c>
      <c r="J16" s="1213">
        <v>8880.5792240200008</v>
      </c>
      <c r="K16" s="1214">
        <v>0.20699996467214787</v>
      </c>
      <c r="L16" s="1213">
        <v>11.19217257</v>
      </c>
      <c r="M16" s="1213">
        <v>9.6648751899999983</v>
      </c>
    </row>
    <row r="17" spans="1:17" ht="12" customHeight="1">
      <c r="A17" s="1260" t="s">
        <v>435</v>
      </c>
      <c r="B17" s="1213">
        <v>14050.901081399999</v>
      </c>
      <c r="C17" s="1213">
        <v>8508.1715204800003</v>
      </c>
      <c r="D17" s="1214">
        <v>0.49779783956340418</v>
      </c>
      <c r="E17" s="1213">
        <v>18541.71537912</v>
      </c>
      <c r="F17" s="1261">
        <v>2.2100000006549988E-3</v>
      </c>
      <c r="G17" s="1282">
        <v>4093</v>
      </c>
      <c r="H17" s="1283">
        <v>0.28781453197580453</v>
      </c>
      <c r="I17" s="1263">
        <v>2.3938596314043061</v>
      </c>
      <c r="J17" s="1213">
        <v>7282.43437997</v>
      </c>
      <c r="K17" s="1214">
        <v>0.39275947403285122</v>
      </c>
      <c r="L17" s="1213">
        <v>11.79383194</v>
      </c>
      <c r="M17" s="1213">
        <v>16.124691769999998</v>
      </c>
    </row>
    <row r="18" spans="1:17" ht="12" customHeight="1">
      <c r="A18" s="1260" t="s">
        <v>436</v>
      </c>
      <c r="B18" s="1213">
        <v>34403.581676490001</v>
      </c>
      <c r="C18" s="1213">
        <v>19687.401712710001</v>
      </c>
      <c r="D18" s="1214">
        <v>0.48444391175780077</v>
      </c>
      <c r="E18" s="1213">
        <v>43549.320259890002</v>
      </c>
      <c r="F18" s="1261">
        <v>4.3922680004760909E-3</v>
      </c>
      <c r="G18" s="1282">
        <v>11488</v>
      </c>
      <c r="H18" s="1283">
        <v>0.27009816055507152</v>
      </c>
      <c r="I18" s="1263">
        <v>2.3389899273101382</v>
      </c>
      <c r="J18" s="1213">
        <v>20761.377913929999</v>
      </c>
      <c r="K18" s="1214">
        <v>0.4767325365822469</v>
      </c>
      <c r="L18" s="1213">
        <v>51.407666219999996</v>
      </c>
      <c r="M18" s="1213">
        <v>63.7857646</v>
      </c>
    </row>
    <row r="19" spans="1:17" ht="12" customHeight="1">
      <c r="A19" s="1260" t="s">
        <v>437</v>
      </c>
      <c r="B19" s="1213">
        <v>121.68766055</v>
      </c>
      <c r="C19" s="1213">
        <v>1.82769709</v>
      </c>
      <c r="D19" s="1214">
        <v>1</v>
      </c>
      <c r="E19" s="1213">
        <v>123.51535763999999</v>
      </c>
      <c r="F19" s="1213">
        <v>5.0149987971973469E-3</v>
      </c>
      <c r="G19" s="1282">
        <v>49</v>
      </c>
      <c r="H19" s="1283">
        <v>0.24277479183923767</v>
      </c>
      <c r="I19" s="1263">
        <v>3.6024735088969089</v>
      </c>
      <c r="J19" s="1213">
        <v>48.725617469999996</v>
      </c>
      <c r="K19" s="1214">
        <v>0.39449035651110309</v>
      </c>
      <c r="L19" s="1213">
        <v>7.5810710000000003E-2</v>
      </c>
      <c r="M19" s="1213">
        <v>0.16684913000000004</v>
      </c>
      <c r="Q19" s="1284"/>
    </row>
    <row r="20" spans="1:17" ht="12" customHeight="1">
      <c r="A20" s="1260" t="s">
        <v>438</v>
      </c>
      <c r="B20" s="1213">
        <v>20622.007858479999</v>
      </c>
      <c r="C20" s="1213">
        <v>9993.3835025099997</v>
      </c>
      <c r="D20" s="1214">
        <v>0.49759914191678517</v>
      </c>
      <c r="E20" s="1213">
        <v>23423.15092624</v>
      </c>
      <c r="F20" s="1261">
        <v>1.127769646414536E-2</v>
      </c>
      <c r="G20" s="1282">
        <v>19650</v>
      </c>
      <c r="H20" s="1283">
        <v>0.26239784094268376</v>
      </c>
      <c r="I20" s="1263">
        <v>2.4390214150750729</v>
      </c>
      <c r="J20" s="1213">
        <v>13005.60883924</v>
      </c>
      <c r="K20" s="1214">
        <v>0.55524591376262478</v>
      </c>
      <c r="L20" s="1213">
        <v>68.462999519999997</v>
      </c>
      <c r="M20" s="1213">
        <v>168.16326176999999</v>
      </c>
      <c r="Q20" s="1284"/>
    </row>
    <row r="21" spans="1:17" ht="12" customHeight="1">
      <c r="A21" s="1260" t="s">
        <v>439</v>
      </c>
      <c r="B21" s="1213">
        <v>3161.3475313500048</v>
      </c>
      <c r="C21" s="1213">
        <v>1002.16020167</v>
      </c>
      <c r="D21" s="1214">
        <v>0.45740577293772894</v>
      </c>
      <c r="E21" s="2768">
        <v>3440.1125389100057</v>
      </c>
      <c r="F21" s="1261">
        <v>4.0929590217595881E-2</v>
      </c>
      <c r="G21" s="1282">
        <v>23275</v>
      </c>
      <c r="H21" s="1283">
        <v>0.24523649093099326</v>
      </c>
      <c r="I21" s="1263">
        <v>2.8742840874247442</v>
      </c>
      <c r="J21" s="1213">
        <v>2185.9938351499973</v>
      </c>
      <c r="K21" s="1214">
        <v>0.63544253579640919</v>
      </c>
      <c r="L21" s="1213">
        <v>23.748940270000023</v>
      </c>
      <c r="M21" s="1213">
        <v>66.067469920000022</v>
      </c>
      <c r="Q21" s="1284"/>
    </row>
    <row r="22" spans="1:17" ht="12" customHeight="1">
      <c r="A22" s="1260" t="s">
        <v>440</v>
      </c>
      <c r="B22" s="1213">
        <v>2968.3034060599998</v>
      </c>
      <c r="C22" s="1213">
        <v>1064.5332552</v>
      </c>
      <c r="D22" s="1264">
        <v>0.49272068140611475</v>
      </c>
      <c r="E22" s="2768">
        <v>3050.4149778999995</v>
      </c>
      <c r="F22" s="1261">
        <v>0.20272051410058084</v>
      </c>
      <c r="G22" s="1282">
        <v>20490</v>
      </c>
      <c r="H22" s="1283">
        <v>0.26011442723646772</v>
      </c>
      <c r="I22" s="1263">
        <v>2.6608387914619454</v>
      </c>
      <c r="J22" s="1213">
        <v>3114.3206085100028</v>
      </c>
      <c r="K22" s="1214">
        <v>1.0209498153769223</v>
      </c>
      <c r="L22" s="1213">
        <v>138.31358859999997</v>
      </c>
      <c r="M22" s="1213">
        <v>178.60683460999996</v>
      </c>
      <c r="Q22" s="1284"/>
    </row>
    <row r="23" spans="1:17" ht="12" customHeight="1">
      <c r="A23" s="1260" t="s">
        <v>441</v>
      </c>
      <c r="B23" s="1213">
        <v>2808.0993587599996</v>
      </c>
      <c r="C23" s="1213">
        <v>512.96013938999999</v>
      </c>
      <c r="D23" s="1214" t="s">
        <v>44</v>
      </c>
      <c r="E23" s="2768">
        <v>2471.8071726599997</v>
      </c>
      <c r="F23" s="1261">
        <v>1</v>
      </c>
      <c r="G23" s="1282">
        <v>1970</v>
      </c>
      <c r="H23" s="1283">
        <v>0.29013055233926394</v>
      </c>
      <c r="I23" s="1263">
        <v>2.527735841377365</v>
      </c>
      <c r="J23" s="1213">
        <v>2390.7256841799999</v>
      </c>
      <c r="K23" s="1214">
        <v>0.96719748636672775</v>
      </c>
      <c r="L23" s="1213">
        <v>1156.1912225499998</v>
      </c>
      <c r="M23" s="1213">
        <v>1238.93843253</v>
      </c>
    </row>
    <row r="24" spans="1:17" ht="12" customHeight="1">
      <c r="A24" s="1285" t="s">
        <v>51</v>
      </c>
      <c r="B24" s="1286">
        <v>109723.86198096999</v>
      </c>
      <c r="C24" s="1286">
        <v>63998.826577220003</v>
      </c>
      <c r="D24" s="1287">
        <v>0.49365295597464465</v>
      </c>
      <c r="E24" s="1286">
        <v>137501.39284247</v>
      </c>
      <c r="F24" s="1288">
        <v>2.7396630305743835E-2</v>
      </c>
      <c r="G24" s="1289">
        <v>92435</v>
      </c>
      <c r="H24" s="1290">
        <v>0.2724033321991996</v>
      </c>
      <c r="I24" s="1291">
        <v>2.3807917788834967</v>
      </c>
      <c r="J24" s="1286">
        <v>57669.766102469985</v>
      </c>
      <c r="K24" s="1287">
        <v>0.41941223219854945</v>
      </c>
      <c r="L24" s="1286">
        <v>1461.1862323799999</v>
      </c>
      <c r="M24" s="1286">
        <v>1741.5181795200003</v>
      </c>
    </row>
    <row r="25" spans="1:17" ht="12" customHeight="1">
      <c r="A25" s="1271"/>
      <c r="B25" s="1272"/>
      <c r="C25" s="1272"/>
      <c r="D25" s="1273"/>
      <c r="E25" s="1272"/>
      <c r="F25" s="1274"/>
      <c r="G25" s="1292"/>
      <c r="H25" s="1293"/>
      <c r="I25" s="1276"/>
      <c r="J25" s="1272"/>
      <c r="K25" s="1273"/>
      <c r="L25" s="1272"/>
      <c r="M25" s="1272"/>
    </row>
    <row r="26" spans="1:17" ht="12" customHeight="1">
      <c r="A26" s="1294" t="s">
        <v>449</v>
      </c>
      <c r="B26" s="1277"/>
      <c r="C26" s="1277"/>
      <c r="D26" s="1295"/>
      <c r="E26" s="1277"/>
      <c r="F26" s="1296"/>
      <c r="G26" s="1297"/>
      <c r="H26" s="1298"/>
      <c r="I26" s="1281"/>
      <c r="J26" s="1277"/>
      <c r="K26" s="1295"/>
      <c r="L26" s="1277"/>
      <c r="M26" s="1277"/>
    </row>
    <row r="27" spans="1:17" ht="12" customHeight="1">
      <c r="A27" s="1260" t="s">
        <v>434</v>
      </c>
      <c r="B27" s="1213">
        <v>14742.883032</v>
      </c>
      <c r="C27" s="1213">
        <v>21295.886849209997</v>
      </c>
      <c r="D27" s="1214">
        <v>0.50573543713398816</v>
      </c>
      <c r="E27" s="1213">
        <v>24175.633570319998</v>
      </c>
      <c r="F27" s="1261">
        <v>1.0790908715636483E-3</v>
      </c>
      <c r="G27" s="1282">
        <v>2267</v>
      </c>
      <c r="H27" s="1283">
        <v>0.31152350623836461</v>
      </c>
      <c r="I27" s="1263">
        <v>2.2200246982433058</v>
      </c>
      <c r="J27" s="1213">
        <v>6405.4196803899995</v>
      </c>
      <c r="K27" s="1214">
        <v>0.26495353934607202</v>
      </c>
      <c r="L27" s="1213">
        <v>8.1011186600000009</v>
      </c>
      <c r="M27" s="1213">
        <v>7.8320770300000007</v>
      </c>
    </row>
    <row r="28" spans="1:17" ht="12" customHeight="1">
      <c r="A28" s="1260" t="s">
        <v>435</v>
      </c>
      <c r="B28" s="1213">
        <v>9910.8137074799997</v>
      </c>
      <c r="C28" s="1213">
        <v>7642.7047761500007</v>
      </c>
      <c r="D28" s="1214">
        <v>0.48981620020240618</v>
      </c>
      <c r="E28" s="1213">
        <v>13085.492822910001</v>
      </c>
      <c r="F28" s="1261">
        <v>2.2100000245591747E-3</v>
      </c>
      <c r="G28" s="1282">
        <v>1600</v>
      </c>
      <c r="H28" s="1283">
        <v>0.30106656781413421</v>
      </c>
      <c r="I28" s="1263">
        <v>2.2914265690530113</v>
      </c>
      <c r="J28" s="1213">
        <v>5654.5421869900001</v>
      </c>
      <c r="K28" s="1214">
        <v>0.4321229825666224</v>
      </c>
      <c r="L28" s="1213">
        <v>8.7065260999999996</v>
      </c>
      <c r="M28" s="1213">
        <v>14.025290549999999</v>
      </c>
    </row>
    <row r="29" spans="1:17" ht="12" customHeight="1">
      <c r="A29" s="1260" t="s">
        <v>436</v>
      </c>
      <c r="B29" s="1213">
        <v>22816.619262229997</v>
      </c>
      <c r="C29" s="1213">
        <v>17436.843092200001</v>
      </c>
      <c r="D29" s="1214">
        <v>0.47352700264494701</v>
      </c>
      <c r="E29" s="1213">
        <v>29191.387492849997</v>
      </c>
      <c r="F29" s="1261">
        <v>4.3647474598871991E-3</v>
      </c>
      <c r="G29" s="1282">
        <v>4244</v>
      </c>
      <c r="H29" s="1283">
        <v>0.28222871410199107</v>
      </c>
      <c r="I29" s="1263">
        <v>2.2641453840980321</v>
      </c>
      <c r="J29" s="1213">
        <v>15225.93664261</v>
      </c>
      <c r="K29" s="1214">
        <v>0.52159002878295424</v>
      </c>
      <c r="L29" s="1213">
        <v>35.731725700000005</v>
      </c>
      <c r="M29" s="1213">
        <v>46.619723890000003</v>
      </c>
    </row>
    <row r="30" spans="1:17" ht="12" customHeight="1">
      <c r="A30" s="1260" t="s">
        <v>437</v>
      </c>
      <c r="B30" s="1213">
        <v>121.68766055</v>
      </c>
      <c r="C30" s="1213">
        <v>1.82769709</v>
      </c>
      <c r="D30" s="1214">
        <v>1</v>
      </c>
      <c r="E30" s="1213">
        <v>123.51535763999999</v>
      </c>
      <c r="F30" s="1261">
        <v>5.0149987971973469E-3</v>
      </c>
      <c r="G30" s="1282">
        <v>48</v>
      </c>
      <c r="H30" s="1283">
        <v>0.24277479183923767</v>
      </c>
      <c r="I30" s="1263">
        <v>3.6024735088969089</v>
      </c>
      <c r="J30" s="1213">
        <v>48.725617469999996</v>
      </c>
      <c r="K30" s="1214">
        <v>0.39449035651110309</v>
      </c>
      <c r="L30" s="1213">
        <v>7.5810710000000003E-2</v>
      </c>
      <c r="M30" s="1213">
        <v>0.16823111000000002</v>
      </c>
    </row>
    <row r="31" spans="1:17" ht="12" customHeight="1">
      <c r="A31" s="1260" t="s">
        <v>438</v>
      </c>
      <c r="B31" s="1213">
        <v>11042.78241034</v>
      </c>
      <c r="C31" s="1213">
        <v>8364.4199866100007</v>
      </c>
      <c r="D31" s="1214">
        <v>0.4773462297695073</v>
      </c>
      <c r="E31" s="1213">
        <v>12425.398167540001</v>
      </c>
      <c r="F31" s="1261">
        <v>1.1220895932673631E-2</v>
      </c>
      <c r="G31" s="1282">
        <v>5308</v>
      </c>
      <c r="H31" s="1283">
        <v>0.28219088725783581</v>
      </c>
      <c r="I31" s="1263">
        <v>2.3911613740967548</v>
      </c>
      <c r="J31" s="1213">
        <v>8289.2815538699997</v>
      </c>
      <c r="K31" s="1214">
        <v>0.66712401824875478</v>
      </c>
      <c r="L31" s="1213">
        <v>39.188511319999996</v>
      </c>
      <c r="M31" s="1213">
        <v>115.69193414</v>
      </c>
    </row>
    <row r="32" spans="1:17" ht="12" customHeight="1">
      <c r="A32" s="1260" t="s">
        <v>439</v>
      </c>
      <c r="B32" s="1213">
        <v>975.22641160000001</v>
      </c>
      <c r="C32" s="1213">
        <v>800.71656865</v>
      </c>
      <c r="D32" s="1214">
        <v>0.41539054282388482</v>
      </c>
      <c r="E32" s="1213">
        <v>1226.2444460700001</v>
      </c>
      <c r="F32" s="1261">
        <v>3.7833198575279559E-2</v>
      </c>
      <c r="G32" s="1282">
        <v>3010</v>
      </c>
      <c r="H32" s="1283">
        <v>0.29290945373994076</v>
      </c>
      <c r="I32" s="1263">
        <v>2.3849842420728948</v>
      </c>
      <c r="J32" s="1213">
        <v>1145.8453632100002</v>
      </c>
      <c r="K32" s="1214">
        <v>0.93443470172878529</v>
      </c>
      <c r="L32" s="1213">
        <v>12.408041450000001</v>
      </c>
      <c r="M32" s="1213">
        <v>35.826401259999997</v>
      </c>
    </row>
    <row r="33" spans="1:13" ht="12" customHeight="1">
      <c r="A33" s="1260" t="s">
        <v>440</v>
      </c>
      <c r="B33" s="1213">
        <v>1189.8855661300001</v>
      </c>
      <c r="C33" s="1213">
        <v>751.74568450000004</v>
      </c>
      <c r="D33" s="1214">
        <v>0.46829649852797633</v>
      </c>
      <c r="E33" s="1213">
        <v>1297.0542097299999</v>
      </c>
      <c r="F33" s="1261">
        <v>0.19774988977013727</v>
      </c>
      <c r="G33" s="1282">
        <v>6725</v>
      </c>
      <c r="H33" s="1283">
        <v>0.29334202606628318</v>
      </c>
      <c r="I33" s="1263">
        <v>2.4366981832573775</v>
      </c>
      <c r="J33" s="1213">
        <v>1797.4559222299999</v>
      </c>
      <c r="K33" s="1214">
        <v>1.3857986109957312</v>
      </c>
      <c r="L33" s="1213">
        <v>73.520204719999995</v>
      </c>
      <c r="M33" s="1213">
        <v>93.805289510000009</v>
      </c>
    </row>
    <row r="34" spans="1:13" ht="12" customHeight="1">
      <c r="A34" s="1260" t="s">
        <v>441</v>
      </c>
      <c r="B34" s="1213">
        <v>1574.74989332</v>
      </c>
      <c r="C34" s="1213">
        <v>353.67276062000002</v>
      </c>
      <c r="D34" s="1264" t="s">
        <v>44</v>
      </c>
      <c r="E34" s="1213">
        <v>1427.5470267600001</v>
      </c>
      <c r="F34" s="1261">
        <v>1</v>
      </c>
      <c r="G34" s="1282">
        <v>486</v>
      </c>
      <c r="H34" s="1283">
        <v>0.30810224760738791</v>
      </c>
      <c r="I34" s="1263">
        <v>2.5229008178637398</v>
      </c>
      <c r="J34" s="1213">
        <v>1154.0073141300002</v>
      </c>
      <c r="K34" s="1214">
        <v>0.80838479748661363</v>
      </c>
      <c r="L34" s="1213">
        <v>708.00640999000007</v>
      </c>
      <c r="M34" s="1213">
        <v>736.16186383000002</v>
      </c>
    </row>
    <row r="35" spans="1:13" ht="12" customHeight="1">
      <c r="A35" s="1285" t="s">
        <v>450</v>
      </c>
      <c r="B35" s="1286">
        <v>62374.647943650001</v>
      </c>
      <c r="C35" s="1286">
        <v>56647.817415029996</v>
      </c>
      <c r="D35" s="1287">
        <v>0.48484837642633494</v>
      </c>
      <c r="E35" s="1286">
        <v>82952.273093819997</v>
      </c>
      <c r="F35" s="1288">
        <v>2.474790907258384E-2</v>
      </c>
      <c r="G35" s="1289">
        <v>23688</v>
      </c>
      <c r="H35" s="1290">
        <v>0.29445052544702005</v>
      </c>
      <c r="I35" s="1291">
        <v>2.2855461768565415</v>
      </c>
      <c r="J35" s="1286">
        <v>39721.2142809</v>
      </c>
      <c r="K35" s="1287">
        <v>0.47884419316604915</v>
      </c>
      <c r="L35" s="1286">
        <v>885.73834864999992</v>
      </c>
      <c r="M35" s="1286">
        <v>1050.13081132</v>
      </c>
    </row>
    <row r="36" spans="1:13" ht="12" customHeight="1">
      <c r="A36" s="1299"/>
      <c r="B36" s="1299"/>
      <c r="C36" s="1299"/>
      <c r="D36" s="1299"/>
      <c r="E36" s="1299"/>
      <c r="F36" s="1300"/>
      <c r="G36" s="1215"/>
      <c r="H36" s="1301"/>
      <c r="I36" s="1299"/>
      <c r="J36" s="1299"/>
      <c r="K36" s="1299"/>
      <c r="L36" s="1299"/>
      <c r="M36" s="1299"/>
    </row>
    <row r="37" spans="1:13" ht="12" customHeight="1">
      <c r="A37" s="1294" t="s">
        <v>451</v>
      </c>
      <c r="B37" s="1277"/>
      <c r="C37" s="1277"/>
      <c r="D37" s="1295"/>
      <c r="E37" s="1277"/>
      <c r="F37" s="1296"/>
      <c r="G37" s="1297"/>
      <c r="H37" s="1298"/>
      <c r="I37" s="1281"/>
      <c r="J37" s="1277"/>
      <c r="K37" s="1295"/>
      <c r="L37" s="1277"/>
      <c r="M37" s="1277"/>
    </row>
    <row r="38" spans="1:13" ht="12" customHeight="1">
      <c r="A38" s="1260" t="s">
        <v>434</v>
      </c>
      <c r="B38" s="1213">
        <v>16826.589304820001</v>
      </c>
      <c r="C38" s="1213">
        <v>1924.30804429</v>
      </c>
      <c r="D38" s="1214">
        <v>0.5459436146778851</v>
      </c>
      <c r="E38" s="1213">
        <v>18702.63217384</v>
      </c>
      <c r="F38" s="1261">
        <v>6.9149916919660208E-4</v>
      </c>
      <c r="G38" s="1282">
        <v>9151</v>
      </c>
      <c r="H38" s="1283">
        <v>0.22919805862598425</v>
      </c>
      <c r="I38" s="1263">
        <v>2.4340851784069968</v>
      </c>
      <c r="J38" s="1213">
        <v>2467.3009511699997</v>
      </c>
      <c r="K38" s="1214">
        <v>0.1319226581711368</v>
      </c>
      <c r="L38" s="1213">
        <v>3.0813242300000003</v>
      </c>
      <c r="M38" s="1213">
        <v>1.83280526</v>
      </c>
    </row>
    <row r="39" spans="1:13" ht="12" customHeight="1">
      <c r="A39" s="1260" t="s">
        <v>435</v>
      </c>
      <c r="B39" s="1213">
        <v>4133.0614831500006</v>
      </c>
      <c r="C39" s="1213">
        <v>865.46674432999998</v>
      </c>
      <c r="D39" s="1214">
        <v>0.53487478890921247</v>
      </c>
      <c r="E39" s="1213">
        <v>5449.1966654399994</v>
      </c>
      <c r="F39" s="1261">
        <v>2.2099999429966619E-3</v>
      </c>
      <c r="G39" s="1282">
        <v>2492</v>
      </c>
      <c r="H39" s="1283">
        <v>0.2558907910818462</v>
      </c>
      <c r="I39" s="1263">
        <v>2.6404558750339118</v>
      </c>
      <c r="J39" s="1213">
        <v>1625.2259232399999</v>
      </c>
      <c r="K39" s="1214">
        <v>0.29825055380135923</v>
      </c>
      <c r="L39" s="1213">
        <v>3.0816228799999998</v>
      </c>
      <c r="M39" s="1213">
        <v>2.0994012200000003</v>
      </c>
    </row>
    <row r="40" spans="1:13" ht="12" customHeight="1">
      <c r="A40" s="1260" t="s">
        <v>436</v>
      </c>
      <c r="B40" s="1213">
        <v>11510.37854455</v>
      </c>
      <c r="C40" s="1213">
        <v>2240.12741697</v>
      </c>
      <c r="D40" s="1214">
        <v>0.54042785193728693</v>
      </c>
      <c r="E40" s="1213">
        <v>14287.89965818</v>
      </c>
      <c r="F40" s="1261">
        <v>4.4466957656457244E-3</v>
      </c>
      <c r="G40" s="1282">
        <v>7241</v>
      </c>
      <c r="H40" s="1283">
        <v>0.24486730615419638</v>
      </c>
      <c r="I40" s="1263">
        <v>2.4968069963834627</v>
      </c>
      <c r="J40" s="1213">
        <v>5501.0451666900008</v>
      </c>
      <c r="K40" s="1214">
        <v>0.38501426369834446</v>
      </c>
      <c r="L40" s="1213">
        <v>15.555436309999999</v>
      </c>
      <c r="M40" s="1213">
        <v>17.16607625</v>
      </c>
    </row>
    <row r="41" spans="1:13" ht="12" customHeight="1">
      <c r="A41" s="1260" t="s">
        <v>437</v>
      </c>
      <c r="B41" s="1213" t="s">
        <v>44</v>
      </c>
      <c r="C41" s="1213" t="s">
        <v>44</v>
      </c>
      <c r="D41" s="1214" t="s">
        <v>44</v>
      </c>
      <c r="E41" s="1213" t="s">
        <v>44</v>
      </c>
      <c r="F41" s="1261" t="s">
        <v>44</v>
      </c>
      <c r="G41" s="1282" t="s">
        <v>44</v>
      </c>
      <c r="H41" s="1283" t="s">
        <v>44</v>
      </c>
      <c r="I41" s="1263" t="s">
        <v>44</v>
      </c>
      <c r="J41" s="1213" t="s">
        <v>44</v>
      </c>
      <c r="K41" s="1214" t="s">
        <v>44</v>
      </c>
      <c r="L41" s="1213" t="s">
        <v>44</v>
      </c>
      <c r="M41" s="1213" t="s">
        <v>44</v>
      </c>
    </row>
    <row r="42" spans="1:13" ht="12" customHeight="1">
      <c r="A42" s="1260" t="s">
        <v>438</v>
      </c>
      <c r="B42" s="1213">
        <v>9579.2254481399996</v>
      </c>
      <c r="C42" s="1213">
        <v>1628.9635158999999</v>
      </c>
      <c r="D42" s="1214">
        <v>0.57089726109640582</v>
      </c>
      <c r="E42" s="1213">
        <v>10997.752758699999</v>
      </c>
      <c r="F42" s="1261">
        <v>1.1341870412691878E-2</v>
      </c>
      <c r="G42" s="1282">
        <v>14338</v>
      </c>
      <c r="H42" s="1283">
        <v>0.24003541047071572</v>
      </c>
      <c r="I42" s="1263">
        <v>2.4930942860077248</v>
      </c>
      <c r="J42" s="1213">
        <v>4716.32728537</v>
      </c>
      <c r="K42" s="1214">
        <v>0.42884463661351652</v>
      </c>
      <c r="L42" s="1213">
        <v>29.2744882</v>
      </c>
      <c r="M42" s="1213">
        <v>52.484012550000003</v>
      </c>
    </row>
    <row r="43" spans="1:13" ht="12" customHeight="1">
      <c r="A43" s="1260" t="s">
        <v>439</v>
      </c>
      <c r="B43" s="1213">
        <v>2186.121119750007</v>
      </c>
      <c r="C43" s="1213">
        <v>201.44363301999999</v>
      </c>
      <c r="D43" s="1214">
        <v>0.56284083790874395</v>
      </c>
      <c r="E43" s="1213">
        <v>2213.8680928400081</v>
      </c>
      <c r="F43" s="1261">
        <v>4.2644657644841329E-2</v>
      </c>
      <c r="G43" s="1282">
        <v>20259</v>
      </c>
      <c r="H43" s="1283">
        <v>0.21883080485545964</v>
      </c>
      <c r="I43" s="1263">
        <v>3.1453034944825085</v>
      </c>
      <c r="J43" s="1213">
        <v>1040.1484719399989</v>
      </c>
      <c r="K43" s="1214">
        <v>0.46983308323743406</v>
      </c>
      <c r="L43" s="1213">
        <v>11.340898820000005</v>
      </c>
      <c r="M43" s="1213">
        <v>30.271422680000015</v>
      </c>
    </row>
    <row r="44" spans="1:13" ht="12" customHeight="1">
      <c r="A44" s="1260" t="s">
        <v>440</v>
      </c>
      <c r="B44" s="1213">
        <v>1778.4178399300008</v>
      </c>
      <c r="C44" s="1213">
        <v>312.7875707</v>
      </c>
      <c r="D44" s="1214">
        <v>0.54399007692403323</v>
      </c>
      <c r="E44" s="1213">
        <v>1753.3607681700009</v>
      </c>
      <c r="F44" s="1261">
        <v>0.20639754927202289</v>
      </c>
      <c r="G44" s="1282">
        <v>13760</v>
      </c>
      <c r="H44" s="1283">
        <v>0.23553420522864105</v>
      </c>
      <c r="I44" s="1263">
        <v>2.826647519888442</v>
      </c>
      <c r="J44" s="1213">
        <v>1316.8646862799999</v>
      </c>
      <c r="K44" s="1214">
        <v>0.75105175739412933</v>
      </c>
      <c r="L44" s="1213">
        <v>64.793383879999979</v>
      </c>
      <c r="M44" s="1213">
        <v>84.838006899999996</v>
      </c>
    </row>
    <row r="45" spans="1:13" ht="12" customHeight="1">
      <c r="A45" s="1260" t="s">
        <v>441</v>
      </c>
      <c r="B45" s="1213">
        <v>1224.6342953200001</v>
      </c>
      <c r="C45" s="1213">
        <v>156.5017082</v>
      </c>
      <c r="D45" s="1264" t="s">
        <v>44</v>
      </c>
      <c r="E45" s="1213">
        <v>1035.54497578</v>
      </c>
      <c r="F45" s="1261">
        <v>1</v>
      </c>
      <c r="G45" s="1282">
        <v>1484</v>
      </c>
      <c r="H45" s="1283">
        <v>0.26568202661865847</v>
      </c>
      <c r="I45" s="1263">
        <v>2.5346345721754222</v>
      </c>
      <c r="J45" s="1213">
        <v>1226.7040599499999</v>
      </c>
      <c r="K45" s="1214">
        <v>1.1845975680834275</v>
      </c>
      <c r="L45" s="1213">
        <v>447.75586457999998</v>
      </c>
      <c r="M45" s="1213">
        <v>502.34762072000001</v>
      </c>
    </row>
    <row r="46" spans="1:13" ht="12" customHeight="1">
      <c r="A46" s="1285" t="s">
        <v>450</v>
      </c>
      <c r="B46" s="1286">
        <v>47238.428035659999</v>
      </c>
      <c r="C46" s="1286">
        <v>7329.5986334099998</v>
      </c>
      <c r="D46" s="1287">
        <v>0.53891232032951464</v>
      </c>
      <c r="E46" s="1286">
        <v>54440.255092949999</v>
      </c>
      <c r="F46" s="1288">
        <v>3.132036383295364E-2</v>
      </c>
      <c r="G46" s="1289">
        <v>68725</v>
      </c>
      <c r="H46" s="1290">
        <v>0.23864804574772219</v>
      </c>
      <c r="I46" s="1291">
        <v>2.5266022962270243</v>
      </c>
      <c r="J46" s="1286">
        <v>17893.616544640001</v>
      </c>
      <c r="K46" s="1287">
        <v>0.32868355436779023</v>
      </c>
      <c r="L46" s="1286">
        <v>574.88301890000014</v>
      </c>
      <c r="M46" s="1286">
        <v>691.03934557999992</v>
      </c>
    </row>
    <row r="47" spans="1:13" ht="12" customHeight="1">
      <c r="A47" s="1299"/>
      <c r="B47" s="1299"/>
      <c r="C47" s="1299"/>
      <c r="D47" s="1299"/>
      <c r="E47" s="1299"/>
      <c r="F47" s="1300"/>
      <c r="G47" s="1215"/>
      <c r="H47" s="1301"/>
      <c r="I47" s="1299"/>
      <c r="J47" s="1299"/>
      <c r="K47" s="1299"/>
      <c r="L47" s="1299"/>
      <c r="M47" s="1299"/>
    </row>
    <row r="48" spans="1:13" ht="12" customHeight="1">
      <c r="A48" s="1294" t="s">
        <v>452</v>
      </c>
      <c r="B48" s="1277"/>
      <c r="C48" s="1277"/>
      <c r="D48" s="1295"/>
      <c r="E48" s="1277"/>
      <c r="F48" s="1296"/>
      <c r="G48" s="1297"/>
      <c r="H48" s="1298"/>
      <c r="I48" s="1281"/>
      <c r="J48" s="1277"/>
      <c r="K48" s="1295"/>
      <c r="L48" s="1277"/>
      <c r="M48" s="1277"/>
    </row>
    <row r="49" spans="1:13" ht="12" customHeight="1">
      <c r="A49" s="1260" t="s">
        <v>434</v>
      </c>
      <c r="B49" s="1213">
        <v>18.461071059999998</v>
      </c>
      <c r="C49" s="1213">
        <v>8.193654669999999</v>
      </c>
      <c r="D49" s="1214">
        <v>0.56500000017696617</v>
      </c>
      <c r="E49" s="1213">
        <v>23.090485949999998</v>
      </c>
      <c r="F49" s="1261">
        <v>1.1654943104391442E-3</v>
      </c>
      <c r="G49" s="1282">
        <v>2</v>
      </c>
      <c r="H49" s="1283">
        <v>0.36251047934311664</v>
      </c>
      <c r="I49" s="1263">
        <v>4.0306887120735944</v>
      </c>
      <c r="J49" s="1213">
        <v>7.8585924599999997</v>
      </c>
      <c r="K49" s="1214">
        <v>0.34033898104253629</v>
      </c>
      <c r="L49" s="1213">
        <v>9.729680000000001E-3</v>
      </c>
      <c r="M49" s="1213" t="s">
        <v>44</v>
      </c>
    </row>
    <row r="50" spans="1:13" ht="12" customHeight="1">
      <c r="A50" s="1260" t="s">
        <v>435</v>
      </c>
      <c r="B50" s="1213">
        <v>7.0258907700000002</v>
      </c>
      <c r="C50" s="1213" t="s">
        <v>44</v>
      </c>
      <c r="D50" s="1214" t="s">
        <v>44</v>
      </c>
      <c r="E50" s="1213">
        <v>7.0258907700000002</v>
      </c>
      <c r="F50" s="1261">
        <v>2.2100001990210272E-3</v>
      </c>
      <c r="G50" s="1282">
        <v>1</v>
      </c>
      <c r="H50" s="1283">
        <v>0.36600000258757226</v>
      </c>
      <c r="I50" s="1263">
        <v>1.9150126951149706</v>
      </c>
      <c r="J50" s="1213">
        <v>2.6662697400000002</v>
      </c>
      <c r="K50" s="1214">
        <v>0.37949205691963811</v>
      </c>
      <c r="L50" s="1213">
        <v>5.6829599999999999E-3</v>
      </c>
      <c r="M50" s="1213" t="s">
        <v>44</v>
      </c>
    </row>
    <row r="51" spans="1:13" ht="12" customHeight="1">
      <c r="A51" s="1260" t="s">
        <v>436</v>
      </c>
      <c r="B51" s="1213">
        <v>76.583869710000002</v>
      </c>
      <c r="C51" s="1213">
        <v>10.43120354</v>
      </c>
      <c r="D51" s="1214">
        <v>0.5577838767778468</v>
      </c>
      <c r="E51" s="1213">
        <v>70.033108859999999</v>
      </c>
      <c r="F51" s="1261">
        <v>4.7592989291151116E-3</v>
      </c>
      <c r="G51" s="1282">
        <v>2</v>
      </c>
      <c r="H51" s="1283">
        <v>0.36131540027137959</v>
      </c>
      <c r="I51" s="1263">
        <v>1.3386290154762095</v>
      </c>
      <c r="J51" s="1213">
        <v>34.396104630000004</v>
      </c>
      <c r="K51" s="1214">
        <v>0.49114062177019291</v>
      </c>
      <c r="L51" s="1213">
        <v>0.12050421</v>
      </c>
      <c r="M51" s="1213" t="s">
        <v>44</v>
      </c>
    </row>
    <row r="52" spans="1:13" ht="12" customHeight="1">
      <c r="A52" s="1260" t="s">
        <v>437</v>
      </c>
      <c r="B52" s="1213" t="s">
        <v>44</v>
      </c>
      <c r="C52" s="1213" t="s">
        <v>44</v>
      </c>
      <c r="D52" s="1214" t="s">
        <v>44</v>
      </c>
      <c r="E52" s="1213" t="s">
        <v>44</v>
      </c>
      <c r="F52" s="1261" t="s">
        <v>44</v>
      </c>
      <c r="G52" s="1282" t="s">
        <v>44</v>
      </c>
      <c r="H52" s="1283" t="s">
        <v>44</v>
      </c>
      <c r="I52" s="1263" t="s">
        <v>44</v>
      </c>
      <c r="J52" s="1213" t="s">
        <v>44</v>
      </c>
      <c r="K52" s="1214" t="s">
        <v>44</v>
      </c>
      <c r="L52" s="1213" t="s">
        <v>44</v>
      </c>
      <c r="M52" s="1213" t="s">
        <v>44</v>
      </c>
    </row>
    <row r="53" spans="1:13" ht="12" customHeight="1">
      <c r="A53" s="1260" t="s">
        <v>438</v>
      </c>
      <c r="B53" s="1213" t="s">
        <v>44</v>
      </c>
      <c r="C53" s="1213" t="s">
        <v>44</v>
      </c>
      <c r="D53" s="1214" t="s">
        <v>44</v>
      </c>
      <c r="E53" s="1213" t="s">
        <v>44</v>
      </c>
      <c r="F53" s="1261" t="s">
        <v>44</v>
      </c>
      <c r="G53" s="1282" t="s">
        <v>44</v>
      </c>
      <c r="H53" s="1283" t="s">
        <v>44</v>
      </c>
      <c r="I53" s="1263" t="s">
        <v>44</v>
      </c>
      <c r="J53" s="1213" t="s">
        <v>44</v>
      </c>
      <c r="K53" s="1214" t="s">
        <v>44</v>
      </c>
      <c r="L53" s="1213" t="s">
        <v>44</v>
      </c>
      <c r="M53" s="1213" t="s">
        <v>44</v>
      </c>
    </row>
    <row r="54" spans="1:13" ht="12" customHeight="1">
      <c r="A54" s="1260" t="s">
        <v>439</v>
      </c>
      <c r="B54" s="1213" t="s">
        <v>44</v>
      </c>
      <c r="C54" s="1213" t="s">
        <v>44</v>
      </c>
      <c r="D54" s="1214" t="s">
        <v>44</v>
      </c>
      <c r="E54" s="1213" t="s">
        <v>44</v>
      </c>
      <c r="F54" s="1261" t="s">
        <v>44</v>
      </c>
      <c r="G54" s="1282" t="s">
        <v>44</v>
      </c>
      <c r="H54" s="1283" t="s">
        <v>44</v>
      </c>
      <c r="I54" s="1263" t="s">
        <v>44</v>
      </c>
      <c r="J54" s="1213" t="s">
        <v>44</v>
      </c>
      <c r="K54" s="1214" t="s">
        <v>44</v>
      </c>
      <c r="L54" s="1213" t="s">
        <v>44</v>
      </c>
      <c r="M54" s="1213" t="s">
        <v>44</v>
      </c>
    </row>
    <row r="55" spans="1:13" ht="12" customHeight="1">
      <c r="A55" s="1260" t="s">
        <v>440</v>
      </c>
      <c r="B55" s="1213" t="s">
        <v>44</v>
      </c>
      <c r="C55" s="1213" t="s">
        <v>44</v>
      </c>
      <c r="D55" s="1214" t="s">
        <v>44</v>
      </c>
      <c r="E55" s="1213" t="s">
        <v>44</v>
      </c>
      <c r="F55" s="1261" t="s">
        <v>44</v>
      </c>
      <c r="G55" s="1282" t="s">
        <v>44</v>
      </c>
      <c r="H55" s="1283" t="s">
        <v>44</v>
      </c>
      <c r="I55" s="1263" t="s">
        <v>44</v>
      </c>
      <c r="J55" s="1213" t="s">
        <v>44</v>
      </c>
      <c r="K55" s="1214" t="s">
        <v>44</v>
      </c>
      <c r="L55" s="1213" t="s">
        <v>44</v>
      </c>
      <c r="M55" s="1213" t="s">
        <v>44</v>
      </c>
    </row>
    <row r="56" spans="1:13" ht="12" customHeight="1">
      <c r="A56" s="1260" t="s">
        <v>441</v>
      </c>
      <c r="B56" s="1213">
        <v>8.7151701199999998</v>
      </c>
      <c r="C56" s="1213">
        <v>2.7856705700000002</v>
      </c>
      <c r="D56" s="1264" t="s">
        <v>44</v>
      </c>
      <c r="E56" s="1213">
        <v>8.7151701199999998</v>
      </c>
      <c r="F56" s="1261">
        <v>1</v>
      </c>
      <c r="G56" s="1282">
        <v>1</v>
      </c>
      <c r="H56" s="1283">
        <v>0.25135997574766789</v>
      </c>
      <c r="I56" s="1263">
        <v>2.5000000000031433</v>
      </c>
      <c r="J56" s="1213">
        <v>10.014310100000001</v>
      </c>
      <c r="K56" s="1214">
        <v>1.1490665084114273</v>
      </c>
      <c r="L56" s="1213">
        <v>0.42894797999999995</v>
      </c>
      <c r="M56" s="1213">
        <v>0.42894797999999995</v>
      </c>
    </row>
    <row r="57" spans="1:13" ht="12" customHeight="1">
      <c r="A57" s="1285" t="s">
        <v>450</v>
      </c>
      <c r="B57" s="1286">
        <v>110.78600166</v>
      </c>
      <c r="C57" s="1286">
        <v>21.41052878</v>
      </c>
      <c r="D57" s="1287">
        <v>0.48797356419143983</v>
      </c>
      <c r="E57" s="1286">
        <v>108.8646557</v>
      </c>
      <c r="F57" s="1288">
        <v>8.3506603787477013E-2</v>
      </c>
      <c r="G57" s="1289">
        <v>6</v>
      </c>
      <c r="H57" s="1290">
        <v>0.35306872219318464</v>
      </c>
      <c r="I57" s="1291">
        <v>2.0397943348111593</v>
      </c>
      <c r="J57" s="1286">
        <v>54.935276930000001</v>
      </c>
      <c r="K57" s="1287">
        <v>0.5046199482905267</v>
      </c>
      <c r="L57" s="1286">
        <v>0.56486482999999998</v>
      </c>
      <c r="M57" s="1286">
        <v>0.42894797999999995</v>
      </c>
    </row>
    <row r="58" spans="1:13" s="1307" customFormat="1" ht="15.75" customHeight="1">
      <c r="A58" s="1299"/>
      <c r="B58" s="1302"/>
      <c r="C58" s="1302"/>
      <c r="D58" s="1303"/>
      <c r="E58" s="1302"/>
      <c r="F58" s="1304"/>
      <c r="G58" s="1282"/>
      <c r="H58" s="1305"/>
      <c r="I58" s="1306"/>
      <c r="J58" s="1302"/>
      <c r="K58" s="1303"/>
      <c r="L58" s="1302"/>
      <c r="M58" s="1302"/>
    </row>
    <row r="59" spans="1:13" ht="14.45" customHeight="1">
      <c r="A59" s="1294" t="s">
        <v>453</v>
      </c>
      <c r="B59" s="1277"/>
      <c r="C59" s="1277"/>
      <c r="D59" s="1295"/>
      <c r="E59" s="1277"/>
      <c r="F59" s="1296"/>
      <c r="G59" s="1297"/>
      <c r="H59" s="1298"/>
      <c r="I59" s="1281"/>
      <c r="J59" s="1277"/>
      <c r="K59" s="1295"/>
      <c r="L59" s="1277"/>
      <c r="M59" s="1277"/>
    </row>
    <row r="60" spans="1:13">
      <c r="A60" s="1260" t="s">
        <v>434</v>
      </c>
      <c r="B60" s="1213">
        <v>2172.4474852600001</v>
      </c>
      <c r="C60" s="1213">
        <v>854.17643197000007</v>
      </c>
      <c r="D60" s="1214">
        <v>5.99098088493564E-2</v>
      </c>
      <c r="E60" s="1213">
        <v>3031.5913340900001</v>
      </c>
      <c r="F60" s="1261">
        <v>1.1040807949151601E-3</v>
      </c>
      <c r="G60" s="1282">
        <v>2279</v>
      </c>
      <c r="H60" s="1283">
        <v>0.41928161460837099</v>
      </c>
      <c r="I60" s="1263">
        <v>2.5005374434155012</v>
      </c>
      <c r="J60" s="1213">
        <v>1042.46625632</v>
      </c>
      <c r="K60" s="1214">
        <v>0.34386767259740803</v>
      </c>
      <c r="L60" s="1213">
        <v>1.3824185600000001</v>
      </c>
      <c r="M60" s="1213">
        <v>5.2445493000000001</v>
      </c>
    </row>
    <row r="61" spans="1:13" ht="12" customHeight="1">
      <c r="A61" s="1260" t="s">
        <v>435</v>
      </c>
      <c r="B61" s="1213">
        <v>872.22509618000004</v>
      </c>
      <c r="C61" s="1213">
        <v>434.06893045999999</v>
      </c>
      <c r="D61" s="1214">
        <v>8.5510381002106894E-2</v>
      </c>
      <c r="E61" s="1213">
        <v>906.24678290999998</v>
      </c>
      <c r="F61" s="1261">
        <v>2.2099973624942499E-3</v>
      </c>
      <c r="G61" s="1282">
        <v>1379</v>
      </c>
      <c r="H61" s="1283">
        <v>0.414829856204118</v>
      </c>
      <c r="I61" s="1263">
        <v>2.4995458197329481</v>
      </c>
      <c r="J61" s="1213">
        <v>366.54965649999997</v>
      </c>
      <c r="K61" s="1214">
        <v>0.40447002230782197</v>
      </c>
      <c r="L61" s="1213">
        <v>0.83081853000000006</v>
      </c>
      <c r="M61" s="1213">
        <v>2.7654524899999999</v>
      </c>
    </row>
    <row r="62" spans="1:13" ht="12" customHeight="1">
      <c r="A62" s="1260" t="s">
        <v>436</v>
      </c>
      <c r="B62" s="1213">
        <v>2209.0660040799999</v>
      </c>
      <c r="C62" s="1213">
        <v>1077.3213869799999</v>
      </c>
      <c r="D62" s="1214">
        <v>7.6108494859915193E-2</v>
      </c>
      <c r="E62" s="1213">
        <v>2062.0104530399999</v>
      </c>
      <c r="F62" s="1261">
        <v>4.4814446679338604E-3</v>
      </c>
      <c r="G62" s="1282">
        <v>3985</v>
      </c>
      <c r="H62" s="1283">
        <v>0.42520286216657299</v>
      </c>
      <c r="I62" s="1263">
        <v>2.5000772117930299</v>
      </c>
      <c r="J62" s="1213">
        <v>1206.8925271200001</v>
      </c>
      <c r="K62" s="1214">
        <v>0.58529893742327599</v>
      </c>
      <c r="L62" s="1213">
        <v>3.9297134000000002</v>
      </c>
      <c r="M62" s="1213">
        <v>17.81138932</v>
      </c>
    </row>
    <row r="63" spans="1:13" ht="12" customHeight="1">
      <c r="A63" s="1260" t="s">
        <v>437</v>
      </c>
      <c r="B63" s="1213" t="s">
        <v>44</v>
      </c>
      <c r="C63" s="1213" t="s">
        <v>44</v>
      </c>
      <c r="D63" s="1214" t="s">
        <v>44</v>
      </c>
      <c r="E63" s="1213" t="s">
        <v>44</v>
      </c>
      <c r="F63" s="1213" t="s">
        <v>44</v>
      </c>
      <c r="G63" s="1282" t="s">
        <v>44</v>
      </c>
      <c r="H63" s="1283" t="s">
        <v>44</v>
      </c>
      <c r="I63" s="1263" t="s">
        <v>44</v>
      </c>
      <c r="J63" s="1213" t="s">
        <v>44</v>
      </c>
      <c r="K63" s="1214" t="s">
        <v>44</v>
      </c>
      <c r="L63" s="1213" t="s">
        <v>44</v>
      </c>
      <c r="M63" s="1213" t="s">
        <v>44</v>
      </c>
    </row>
    <row r="64" spans="1:13" ht="12" customHeight="1">
      <c r="A64" s="1260" t="s">
        <v>438</v>
      </c>
      <c r="B64" s="1213">
        <v>2058.05317023</v>
      </c>
      <c r="C64" s="1213">
        <v>1210.4074289299999</v>
      </c>
      <c r="D64" s="1214">
        <v>0.137927134611569</v>
      </c>
      <c r="E64" s="1213">
        <v>2151.1085331600002</v>
      </c>
      <c r="F64" s="1261">
        <v>1.1559975318154E-2</v>
      </c>
      <c r="G64" s="1282">
        <v>4781</v>
      </c>
      <c r="H64" s="1283">
        <v>0.42351035556616401</v>
      </c>
      <c r="I64" s="1263">
        <v>2.5000017152051646</v>
      </c>
      <c r="J64" s="1213">
        <v>1733.13460994</v>
      </c>
      <c r="K64" s="1214">
        <v>0.80569370778981897</v>
      </c>
      <c r="L64" s="1213">
        <v>10.51818194</v>
      </c>
      <c r="M64" s="1213">
        <v>25.866623539999999</v>
      </c>
    </row>
    <row r="65" spans="1:13" ht="12" customHeight="1">
      <c r="A65" s="1260" t="s">
        <v>439</v>
      </c>
      <c r="B65" s="1213">
        <v>612.32772409999995</v>
      </c>
      <c r="C65" s="1213">
        <v>405.56031092999996</v>
      </c>
      <c r="D65" s="1214">
        <v>1.9122247865468699E-2</v>
      </c>
      <c r="E65" s="1213">
        <v>341.29512840000001</v>
      </c>
      <c r="F65" s="1261">
        <v>3.61099935055504E-2</v>
      </c>
      <c r="G65" s="1282">
        <v>1761</v>
      </c>
      <c r="H65" s="1283">
        <v>0.42491704241389899</v>
      </c>
      <c r="I65" s="1263">
        <v>2.5000000002588849</v>
      </c>
      <c r="J65" s="1213">
        <v>370.61940442999997</v>
      </c>
      <c r="K65" s="1214">
        <v>1.0859205818948301</v>
      </c>
      <c r="L65" s="1213">
        <v>5.2360360099999994</v>
      </c>
      <c r="M65" s="1213">
        <v>17.146724630000001</v>
      </c>
    </row>
    <row r="66" spans="1:13" ht="12" customHeight="1">
      <c r="A66" s="1260" t="s">
        <v>440</v>
      </c>
      <c r="B66" s="1213">
        <v>782.24316147000002</v>
      </c>
      <c r="C66" s="1213">
        <v>427.12329226000003</v>
      </c>
      <c r="D66" s="1214">
        <v>4.4703372699329197E-2</v>
      </c>
      <c r="E66" s="1213">
        <v>504.80868315999999</v>
      </c>
      <c r="F66" s="1261">
        <v>0.231180356525308</v>
      </c>
      <c r="G66" s="1282">
        <v>5337</v>
      </c>
      <c r="H66" s="1283">
        <v>0.42215879623143199</v>
      </c>
      <c r="I66" s="1263">
        <v>2.5000000002849316</v>
      </c>
      <c r="J66" s="1213">
        <v>958.20474196999999</v>
      </c>
      <c r="K66" s="1214">
        <v>1.8981542392888999</v>
      </c>
      <c r="L66" s="1213">
        <v>49.513869229999997</v>
      </c>
      <c r="M66" s="1213">
        <v>32.85774121</v>
      </c>
    </row>
    <row r="67" spans="1:13" ht="12" customHeight="1">
      <c r="A67" s="1260" t="s">
        <v>441</v>
      </c>
      <c r="B67" s="1213">
        <v>129.33884828999999</v>
      </c>
      <c r="C67" s="1213">
        <v>40.717901480000002</v>
      </c>
      <c r="D67" s="1214">
        <v>8.3208794580540407E-3</v>
      </c>
      <c r="E67" s="1213">
        <v>126.30781485999999</v>
      </c>
      <c r="F67" s="1261">
        <v>1</v>
      </c>
      <c r="G67" s="1282">
        <v>382</v>
      </c>
      <c r="H67" s="1283">
        <v>0.42626430723765601</v>
      </c>
      <c r="I67" s="1263">
        <v>2.5000000001312301</v>
      </c>
      <c r="J67" s="1213">
        <v>3.4623089999999995E-2</v>
      </c>
      <c r="K67" s="1214">
        <v>2.7411676813803102E-4</v>
      </c>
      <c r="L67" s="1213">
        <v>53.840512879999999</v>
      </c>
      <c r="M67" s="1213">
        <v>46.222886189999997</v>
      </c>
    </row>
    <row r="68" spans="1:13" ht="12" customHeight="1">
      <c r="A68" s="1285" t="s">
        <v>51</v>
      </c>
      <c r="B68" s="1286">
        <v>8835.701489609999</v>
      </c>
      <c r="C68" s="1286">
        <v>4449.3756830100001</v>
      </c>
      <c r="D68" s="1287">
        <v>7.9811796605702007E-2</v>
      </c>
      <c r="E68" s="1286">
        <v>9123.3687296200005</v>
      </c>
      <c r="F68" s="1288">
        <v>3.2311672572536497E-2</v>
      </c>
      <c r="G68" s="1289">
        <v>19904</v>
      </c>
      <c r="H68" s="1290">
        <v>0.42164143399038301</v>
      </c>
      <c r="I68" s="1291">
        <v>2.5001513268619946</v>
      </c>
      <c r="J68" s="1286">
        <v>5677.9018193699994</v>
      </c>
      <c r="K68" s="1287">
        <v>0.62234707240715603</v>
      </c>
      <c r="L68" s="1286">
        <v>125.25155055</v>
      </c>
      <c r="M68" s="1286">
        <v>147.91536668000001</v>
      </c>
    </row>
    <row r="69" spans="1:13" ht="12" customHeight="1">
      <c r="A69" s="1271"/>
      <c r="B69" s="1272"/>
      <c r="C69" s="1272"/>
      <c r="D69" s="1273"/>
      <c r="E69" s="1272"/>
      <c r="F69" s="1274"/>
      <c r="G69" s="1308"/>
      <c r="H69" s="1293"/>
      <c r="I69" s="1276"/>
      <c r="J69" s="1272"/>
      <c r="K69" s="1273"/>
      <c r="L69" s="1272"/>
      <c r="M69" s="1272"/>
    </row>
    <row r="70" spans="1:13" ht="12" customHeight="1">
      <c r="A70" s="1294" t="s">
        <v>454</v>
      </c>
      <c r="B70" s="1277"/>
      <c r="C70" s="1277"/>
      <c r="D70" s="1278"/>
      <c r="E70" s="1277"/>
      <c r="F70" s="1279"/>
      <c r="G70" s="1297"/>
      <c r="H70" s="1309"/>
      <c r="I70" s="1281"/>
      <c r="J70" s="1277"/>
      <c r="K70" s="1278"/>
      <c r="L70" s="1277"/>
      <c r="M70" s="1277"/>
    </row>
    <row r="71" spans="1:13" ht="12" customHeight="1">
      <c r="A71" s="1260" t="s">
        <v>434</v>
      </c>
      <c r="B71" s="1213">
        <v>1677.4300437700001</v>
      </c>
      <c r="C71" s="1213">
        <v>686.20247903999996</v>
      </c>
      <c r="D71" s="1214">
        <v>6.8294501785866005E-2</v>
      </c>
      <c r="E71" s="1213">
        <v>2170.8909125100004</v>
      </c>
      <c r="F71" s="1261">
        <v>1.0456681480026E-3</v>
      </c>
      <c r="G71" s="1282">
        <v>917</v>
      </c>
      <c r="H71" s="1283">
        <v>0.417239078974599</v>
      </c>
      <c r="I71" s="1263">
        <v>2.5007505253689728</v>
      </c>
      <c r="J71" s="1213">
        <v>833.39626181000006</v>
      </c>
      <c r="K71" s="1214">
        <v>0.383895965019459</v>
      </c>
      <c r="L71" s="1213">
        <v>0.92656523000000002</v>
      </c>
      <c r="M71" s="1213">
        <v>4.6708271799999999</v>
      </c>
    </row>
    <row r="72" spans="1:13" ht="12" customHeight="1">
      <c r="A72" s="1260" t="s">
        <v>435</v>
      </c>
      <c r="B72" s="1213">
        <v>384.39376612000001</v>
      </c>
      <c r="C72" s="1213">
        <v>305.89363867000003</v>
      </c>
      <c r="D72" s="1214">
        <v>8.7959721713530198E-2</v>
      </c>
      <c r="E72" s="1213">
        <v>369.43457740000002</v>
      </c>
      <c r="F72" s="1261">
        <v>2.20999817003052E-3</v>
      </c>
      <c r="G72" s="1282">
        <v>490</v>
      </c>
      <c r="H72" s="1283">
        <v>0.43202771151870001</v>
      </c>
      <c r="I72" s="1263">
        <v>2.4988858663293589</v>
      </c>
      <c r="J72" s="1213">
        <v>178.59080415</v>
      </c>
      <c r="K72" s="1214">
        <v>0.483416591394566</v>
      </c>
      <c r="L72" s="1213">
        <v>0.35272856999999996</v>
      </c>
      <c r="M72" s="1213">
        <v>1.7524624499999999</v>
      </c>
    </row>
    <row r="73" spans="1:13" ht="12" customHeight="1">
      <c r="A73" s="1260" t="s">
        <v>436</v>
      </c>
      <c r="B73" s="1213">
        <v>1420.98325185</v>
      </c>
      <c r="C73" s="1213">
        <v>835.66868830999999</v>
      </c>
      <c r="D73" s="1214">
        <v>8.4062490570719295E-2</v>
      </c>
      <c r="E73" s="1213">
        <v>1242.55506879</v>
      </c>
      <c r="F73" s="1261">
        <v>4.4616737955917099E-3</v>
      </c>
      <c r="G73" s="1282">
        <v>1655</v>
      </c>
      <c r="H73" s="1283">
        <v>0.42917051022076302</v>
      </c>
      <c r="I73" s="1263">
        <v>2.5001281322521725</v>
      </c>
      <c r="J73" s="1213">
        <v>839.83350387999997</v>
      </c>
      <c r="K73" s="1214">
        <v>0.67589238092910398</v>
      </c>
      <c r="L73" s="1213">
        <v>2.38429979</v>
      </c>
      <c r="M73" s="1213">
        <v>15.36823345</v>
      </c>
    </row>
    <row r="74" spans="1:13" ht="12" customHeight="1">
      <c r="A74" s="1260" t="s">
        <v>437</v>
      </c>
      <c r="B74" s="1213" t="s">
        <v>44</v>
      </c>
      <c r="C74" s="1213" t="s">
        <v>44</v>
      </c>
      <c r="D74" s="1214" t="s">
        <v>44</v>
      </c>
      <c r="E74" s="1213" t="s">
        <v>44</v>
      </c>
      <c r="F74" s="1213" t="s">
        <v>44</v>
      </c>
      <c r="G74" s="1282" t="s">
        <v>44</v>
      </c>
      <c r="H74" s="1283" t="s">
        <v>44</v>
      </c>
      <c r="I74" s="1263" t="s">
        <v>44</v>
      </c>
      <c r="J74" s="1213" t="s">
        <v>44</v>
      </c>
      <c r="K74" s="1214" t="s">
        <v>44</v>
      </c>
      <c r="L74" s="1213" t="s">
        <v>44</v>
      </c>
      <c r="M74" s="1213" t="s">
        <v>44</v>
      </c>
    </row>
    <row r="75" spans="1:13" ht="12" customHeight="1">
      <c r="A75" s="1260" t="s">
        <v>438</v>
      </c>
      <c r="B75" s="1213">
        <v>1079.49524322</v>
      </c>
      <c r="C75" s="1213">
        <v>851.84629953000001</v>
      </c>
      <c r="D75" s="1214">
        <v>0.154893566602917</v>
      </c>
      <c r="E75" s="1213">
        <v>1141.52857038</v>
      </c>
      <c r="F75" s="1261">
        <v>1.0855242936122901E-2</v>
      </c>
      <c r="G75" s="1282">
        <v>1569</v>
      </c>
      <c r="H75" s="1283">
        <v>0.42683116825346201</v>
      </c>
      <c r="I75" s="1263">
        <v>2.500003231992022</v>
      </c>
      <c r="J75" s="1213">
        <v>1095.5937688500001</v>
      </c>
      <c r="K75" s="1214">
        <v>0.95976026993813301</v>
      </c>
      <c r="L75" s="1213">
        <v>5.2895825000000007</v>
      </c>
      <c r="M75" s="1213">
        <v>11.002310850000001</v>
      </c>
    </row>
    <row r="76" spans="1:13" ht="12" customHeight="1">
      <c r="A76" s="1260" t="s">
        <v>439</v>
      </c>
      <c r="B76" s="1213">
        <v>403.77755265999997</v>
      </c>
      <c r="C76" s="1213">
        <v>322.33152529999995</v>
      </c>
      <c r="D76" s="1214">
        <v>1.7969743277853702E-2</v>
      </c>
      <c r="E76" s="1213">
        <v>133.21866003</v>
      </c>
      <c r="F76" s="1261">
        <v>3.6109978654016599E-2</v>
      </c>
      <c r="G76" s="1282">
        <v>782</v>
      </c>
      <c r="H76" s="1283">
        <v>0.43373889031002</v>
      </c>
      <c r="I76" s="1263">
        <v>2.500000000292959</v>
      </c>
      <c r="J76" s="1213">
        <v>193.27255418999999</v>
      </c>
      <c r="K76" s="1214">
        <v>1.45079190968049</v>
      </c>
      <c r="L76" s="1213">
        <v>2.0865087199999999</v>
      </c>
      <c r="M76" s="1213">
        <v>11.405905150000001</v>
      </c>
    </row>
    <row r="77" spans="1:13" ht="12" customHeight="1">
      <c r="A77" s="1260" t="s">
        <v>440</v>
      </c>
      <c r="B77" s="1213">
        <v>540.19765993999999</v>
      </c>
      <c r="C77" s="1213">
        <v>310.35793397000003</v>
      </c>
      <c r="D77" s="1214">
        <v>5.8984912625734201E-2</v>
      </c>
      <c r="E77" s="1213">
        <v>274.46240824999995</v>
      </c>
      <c r="F77" s="1261">
        <v>0.25670209840112002</v>
      </c>
      <c r="G77" s="1282">
        <v>2299</v>
      </c>
      <c r="H77" s="1283">
        <v>0.43045206239095202</v>
      </c>
      <c r="I77" s="1263">
        <v>2.5000000002777534</v>
      </c>
      <c r="J77" s="1213">
        <v>643.14186876999997</v>
      </c>
      <c r="K77" s="1214">
        <v>2.3432785308222601</v>
      </c>
      <c r="L77" s="1213">
        <v>30.355496680000002</v>
      </c>
      <c r="M77" s="1213">
        <v>18.567293639999999</v>
      </c>
    </row>
    <row r="78" spans="1:13" ht="12" customHeight="1">
      <c r="A78" s="1260" t="s">
        <v>441</v>
      </c>
      <c r="B78" s="1213">
        <v>65.025513830000008</v>
      </c>
      <c r="C78" s="1213">
        <v>19.358625080000003</v>
      </c>
      <c r="D78" s="1214">
        <v>5.92963082479409E-4</v>
      </c>
      <c r="E78" s="1213">
        <v>62.899563970000003</v>
      </c>
      <c r="F78" s="1261">
        <v>1</v>
      </c>
      <c r="G78" s="1282">
        <v>87</v>
      </c>
      <c r="H78" s="1283">
        <v>0.423390338964857</v>
      </c>
      <c r="I78" s="1263">
        <v>2.5000000000982219</v>
      </c>
      <c r="J78" s="1213">
        <v>2.806111E-2</v>
      </c>
      <c r="K78" s="1214">
        <v>4.4612566811089101E-4</v>
      </c>
      <c r="L78" s="1213">
        <v>26.631067820000002</v>
      </c>
      <c r="M78" s="1213">
        <v>21.663811379999999</v>
      </c>
    </row>
    <row r="79" spans="1:13" ht="12" customHeight="1">
      <c r="A79" s="1285" t="s">
        <v>51</v>
      </c>
      <c r="B79" s="1286">
        <v>5571.3030313899999</v>
      </c>
      <c r="C79" s="1286">
        <v>3331.6591899</v>
      </c>
      <c r="D79" s="1287">
        <v>8.6788505312798706E-2</v>
      </c>
      <c r="E79" s="1286">
        <v>5394.98976133</v>
      </c>
      <c r="F79" s="1288">
        <v>2.9506467421127499E-2</v>
      </c>
      <c r="G79" s="1289">
        <v>7799</v>
      </c>
      <c r="H79" s="1290">
        <v>0.42418070440523697</v>
      </c>
      <c r="I79" s="1291">
        <v>2.5002559059747069</v>
      </c>
      <c r="J79" s="1286">
        <v>3783.8568227599999</v>
      </c>
      <c r="K79" s="1287">
        <v>0.70136496826773997</v>
      </c>
      <c r="L79" s="1286">
        <v>68.026249309999997</v>
      </c>
      <c r="M79" s="1286">
        <v>84.430844100000002</v>
      </c>
    </row>
    <row r="80" spans="1:13" ht="12" customHeight="1">
      <c r="A80" s="1271"/>
      <c r="B80" s="1272"/>
      <c r="C80" s="1272"/>
      <c r="D80" s="1273"/>
      <c r="E80" s="1272"/>
      <c r="F80" s="1274"/>
      <c r="G80" s="1292"/>
      <c r="H80" s="1293"/>
      <c r="I80" s="1276"/>
      <c r="J80" s="1272"/>
      <c r="K80" s="1273"/>
      <c r="L80" s="1272"/>
      <c r="M80" s="1272"/>
    </row>
    <row r="81" spans="1:13" ht="12" customHeight="1">
      <c r="A81" s="1294" t="s">
        <v>455</v>
      </c>
      <c r="B81" s="1277"/>
      <c r="C81" s="1277"/>
      <c r="D81" s="1295"/>
      <c r="E81" s="1277"/>
      <c r="F81" s="1296"/>
      <c r="G81" s="1297"/>
      <c r="H81" s="1298"/>
      <c r="I81" s="1281"/>
      <c r="J81" s="1277"/>
      <c r="K81" s="1295"/>
      <c r="L81" s="1277"/>
      <c r="M81" s="1277"/>
    </row>
    <row r="82" spans="1:13" ht="12" customHeight="1">
      <c r="A82" s="1260" t="s">
        <v>434</v>
      </c>
      <c r="B82" s="1213">
        <v>495.01744149000001</v>
      </c>
      <c r="C82" s="1213">
        <v>167.97395293</v>
      </c>
      <c r="D82" s="1214">
        <v>2.5606979921419699E-2</v>
      </c>
      <c r="E82" s="1213">
        <v>860.70042158000001</v>
      </c>
      <c r="F82" s="1261">
        <v>1.25141136566748E-3</v>
      </c>
      <c r="G82" s="1282">
        <v>1362</v>
      </c>
      <c r="H82" s="1283">
        <v>0.424433374657114</v>
      </c>
      <c r="I82" s="1263">
        <v>2.5000000001137344</v>
      </c>
      <c r="J82" s="1213">
        <v>209.06999450999999</v>
      </c>
      <c r="K82" s="1214">
        <v>0.24290681085784399</v>
      </c>
      <c r="L82" s="1213">
        <v>0.45585333</v>
      </c>
      <c r="M82" s="1213">
        <v>0.57372212</v>
      </c>
    </row>
    <row r="83" spans="1:13" ht="12" customHeight="1">
      <c r="A83" s="1260" t="s">
        <v>435</v>
      </c>
      <c r="B83" s="1213">
        <v>487.83133006000003</v>
      </c>
      <c r="C83" s="1213">
        <v>128.17529179000002</v>
      </c>
      <c r="D83" s="1214">
        <v>7.96615991070177E-2</v>
      </c>
      <c r="E83" s="1213">
        <v>536.81220551000001</v>
      </c>
      <c r="F83" s="1261">
        <v>2.2099968067471601E-3</v>
      </c>
      <c r="G83" s="1282">
        <v>889</v>
      </c>
      <c r="H83" s="1283">
        <v>0.40299427879899402</v>
      </c>
      <c r="I83" s="1263">
        <v>2.5000000001786549</v>
      </c>
      <c r="J83" s="1213">
        <v>187.95885235</v>
      </c>
      <c r="K83" s="1214">
        <v>0.35013893205246499</v>
      </c>
      <c r="L83" s="1213">
        <v>0.47808996000000004</v>
      </c>
      <c r="M83" s="1213">
        <v>1.01299004</v>
      </c>
    </row>
    <row r="84" spans="1:13" ht="12" customHeight="1">
      <c r="A84" s="1260" t="s">
        <v>436</v>
      </c>
      <c r="B84" s="1213">
        <v>788.08275222999998</v>
      </c>
      <c r="C84" s="1213">
        <v>241.65269867000001</v>
      </c>
      <c r="D84" s="1214">
        <v>4.8592024896172897E-2</v>
      </c>
      <c r="E84" s="1213">
        <v>819.45538424999995</v>
      </c>
      <c r="F84" s="1261">
        <v>4.51142360042404E-3</v>
      </c>
      <c r="G84" s="1282">
        <v>2330</v>
      </c>
      <c r="H84" s="1283">
        <v>0.41918664542596201</v>
      </c>
      <c r="I84" s="1263">
        <v>2.5000000001768465</v>
      </c>
      <c r="J84" s="1213">
        <v>367.05902323999999</v>
      </c>
      <c r="K84" s="1214">
        <v>0.44793045514729002</v>
      </c>
      <c r="L84" s="1213">
        <v>1.54541361</v>
      </c>
      <c r="M84" s="1213">
        <v>2.44315587</v>
      </c>
    </row>
    <row r="85" spans="1:13" ht="12" customHeight="1">
      <c r="A85" s="1260" t="s">
        <v>437</v>
      </c>
      <c r="B85" s="1213" t="s">
        <v>44</v>
      </c>
      <c r="C85" s="1213" t="s">
        <v>44</v>
      </c>
      <c r="D85" s="1214" t="s">
        <v>44</v>
      </c>
      <c r="E85" s="1213" t="s">
        <v>44</v>
      </c>
      <c r="F85" s="1213" t="s">
        <v>44</v>
      </c>
      <c r="G85" s="1282" t="s">
        <v>44</v>
      </c>
      <c r="H85" s="1283" t="s">
        <v>44</v>
      </c>
      <c r="I85" s="1263" t="s">
        <v>44</v>
      </c>
      <c r="J85" s="1213" t="s">
        <v>44</v>
      </c>
      <c r="K85" s="1214" t="s">
        <v>44</v>
      </c>
      <c r="L85" s="1213" t="s">
        <v>44</v>
      </c>
      <c r="M85" s="1213" t="s">
        <v>44</v>
      </c>
    </row>
    <row r="86" spans="1:13" ht="12" customHeight="1">
      <c r="A86" s="1260" t="s">
        <v>438</v>
      </c>
      <c r="B86" s="1213">
        <v>978.55792700999996</v>
      </c>
      <c r="C86" s="1213">
        <v>358.56112939999997</v>
      </c>
      <c r="D86" s="1214">
        <v>0.105227256655333</v>
      </c>
      <c r="E86" s="1213">
        <v>1009.57996278</v>
      </c>
      <c r="F86" s="1261">
        <v>1.2356813783871099E-2</v>
      </c>
      <c r="G86" s="1282">
        <v>3212</v>
      </c>
      <c r="H86" s="1283">
        <v>0.41975552415192502</v>
      </c>
      <c r="I86" s="1263">
        <v>2.5000000001795124</v>
      </c>
      <c r="J86" s="1213">
        <v>637.54084108999996</v>
      </c>
      <c r="K86" s="1214">
        <v>0.63149117909833996</v>
      </c>
      <c r="L86" s="1213">
        <v>5.22859944</v>
      </c>
      <c r="M86" s="1213">
        <v>14.86431269</v>
      </c>
    </row>
    <row r="87" spans="1:13" ht="12" customHeight="1">
      <c r="A87" s="1260" t="s">
        <v>439</v>
      </c>
      <c r="B87" s="1213">
        <v>208.55017144000001</v>
      </c>
      <c r="C87" s="1213">
        <v>83.228785630000004</v>
      </c>
      <c r="D87" s="1214">
        <v>2.3585710342173102E-2</v>
      </c>
      <c r="E87" s="1213">
        <v>208.07646836999999</v>
      </c>
      <c r="F87" s="1261">
        <v>3.6110003014080898E-2</v>
      </c>
      <c r="G87" s="1282">
        <v>979</v>
      </c>
      <c r="H87" s="1283">
        <v>0.41926895176282297</v>
      </c>
      <c r="I87" s="1263">
        <v>2.5000000002370713</v>
      </c>
      <c r="J87" s="1213">
        <v>177.34685024000001</v>
      </c>
      <c r="K87" s="1214">
        <v>0.85231574540492105</v>
      </c>
      <c r="L87" s="1213">
        <v>3.14952729</v>
      </c>
      <c r="M87" s="1213">
        <v>5.7408194799999999</v>
      </c>
    </row>
    <row r="88" spans="1:13" ht="12" customHeight="1">
      <c r="A88" s="1260" t="s">
        <v>440</v>
      </c>
      <c r="B88" s="1213">
        <v>242.04550153</v>
      </c>
      <c r="C88" s="1213">
        <v>116.76535829000001</v>
      </c>
      <c r="D88" s="1214">
        <v>6.9401925525492299E-3</v>
      </c>
      <c r="E88" s="1213">
        <v>230.34627491000001</v>
      </c>
      <c r="F88" s="1261">
        <v>0.200770666849591</v>
      </c>
      <c r="G88" s="1282">
        <v>3038</v>
      </c>
      <c r="H88" s="1283">
        <v>0.412277196004602</v>
      </c>
      <c r="I88" s="1263">
        <v>2.5000000002934821</v>
      </c>
      <c r="J88" s="1213">
        <v>315.06287319999996</v>
      </c>
      <c r="K88" s="1214">
        <v>1.3677793284180499</v>
      </c>
      <c r="L88" s="1213">
        <v>19.158372549999999</v>
      </c>
      <c r="M88" s="1213">
        <v>14.29044757</v>
      </c>
    </row>
    <row r="89" spans="1:13" ht="12" customHeight="1">
      <c r="A89" s="1260" t="s">
        <v>441</v>
      </c>
      <c r="B89" s="1213">
        <v>64.313334459999993</v>
      </c>
      <c r="C89" s="1213">
        <v>21.359276399999999</v>
      </c>
      <c r="D89" s="1214">
        <v>1.53249479930884E-2</v>
      </c>
      <c r="E89" s="1213">
        <v>63.408250890000005</v>
      </c>
      <c r="F89" s="1261">
        <v>1</v>
      </c>
      <c r="G89" s="1282">
        <v>295</v>
      </c>
      <c r="H89" s="1283">
        <v>0.42911521936163599</v>
      </c>
      <c r="I89" s="1263">
        <v>2.5000000001639724</v>
      </c>
      <c r="J89" s="1213">
        <v>6.5619800000000002E-3</v>
      </c>
      <c r="K89" s="1214">
        <v>1.0348779390530199E-4</v>
      </c>
      <c r="L89" s="1213">
        <v>27.209445059999997</v>
      </c>
      <c r="M89" s="1213">
        <v>24.559074809999998</v>
      </c>
    </row>
    <row r="90" spans="1:13" ht="12" customHeight="1">
      <c r="A90" s="1285" t="s">
        <v>450</v>
      </c>
      <c r="B90" s="1286">
        <v>3264.3984582200001</v>
      </c>
      <c r="C90" s="1286">
        <v>1117.7164931099999</v>
      </c>
      <c r="D90" s="1287">
        <v>6.0020109395842798E-2</v>
      </c>
      <c r="E90" s="1286">
        <v>3728.3789682900001</v>
      </c>
      <c r="F90" s="1288">
        <v>3.63708235330472E-2</v>
      </c>
      <c r="G90" s="1289">
        <v>12105</v>
      </c>
      <c r="H90" s="1290">
        <v>0.41796709240496599</v>
      </c>
      <c r="I90" s="1291">
        <v>2.5000000001736082</v>
      </c>
      <c r="J90" s="1286">
        <v>1894.04499661</v>
      </c>
      <c r="K90" s="1287">
        <v>0.50800763890122802</v>
      </c>
      <c r="L90" s="1286">
        <v>57.22530124</v>
      </c>
      <c r="M90" s="1286">
        <v>63.484522579999997</v>
      </c>
    </row>
    <row r="91" spans="1:13" ht="12" customHeight="1">
      <c r="A91" s="1299"/>
      <c r="B91" s="1299"/>
      <c r="C91" s="1299"/>
      <c r="D91" s="1299"/>
      <c r="E91" s="1299"/>
      <c r="F91" s="1300"/>
      <c r="G91" s="1299"/>
      <c r="H91" s="1310"/>
      <c r="I91" s="1299"/>
      <c r="J91" s="1299"/>
      <c r="K91" s="1299"/>
      <c r="L91" s="1299"/>
      <c r="M91" s="1299"/>
    </row>
    <row r="92" spans="1:13" ht="12" customHeight="1">
      <c r="A92" s="1294" t="s">
        <v>456</v>
      </c>
      <c r="B92" s="1277"/>
      <c r="C92" s="1277"/>
      <c r="D92" s="1295"/>
      <c r="E92" s="1277"/>
      <c r="F92" s="1296"/>
      <c r="G92" s="1277"/>
      <c r="H92" s="1311"/>
      <c r="I92" s="1281"/>
      <c r="J92" s="1277"/>
      <c r="K92" s="1295"/>
      <c r="L92" s="1277"/>
      <c r="M92" s="1277"/>
    </row>
    <row r="93" spans="1:13" ht="12" customHeight="1">
      <c r="A93" s="1260" t="s">
        <v>434</v>
      </c>
      <c r="B93" s="1213"/>
      <c r="C93" s="1213"/>
      <c r="D93" s="1214"/>
      <c r="E93" s="1213"/>
      <c r="F93" s="1261"/>
      <c r="G93" s="1213"/>
      <c r="H93" s="1262"/>
      <c r="I93" s="1263"/>
      <c r="J93" s="1213"/>
      <c r="K93" s="1214"/>
      <c r="L93" s="1213"/>
      <c r="M93" s="1213"/>
    </row>
    <row r="94" spans="1:13" ht="12" customHeight="1">
      <c r="A94" s="1260" t="s">
        <v>435</v>
      </c>
      <c r="B94" s="1213"/>
      <c r="C94" s="1213"/>
      <c r="D94" s="1214"/>
      <c r="E94" s="1213"/>
      <c r="F94" s="1261"/>
      <c r="G94" s="1213"/>
      <c r="H94" s="1262"/>
      <c r="I94" s="1263"/>
      <c r="J94" s="1213"/>
      <c r="K94" s="1214"/>
      <c r="L94" s="1213"/>
      <c r="M94" s="1213"/>
    </row>
    <row r="95" spans="1:13" ht="12" customHeight="1">
      <c r="A95" s="1260" t="s">
        <v>436</v>
      </c>
      <c r="B95" s="1213"/>
      <c r="C95" s="1213"/>
      <c r="D95" s="1214"/>
      <c r="E95" s="1213"/>
      <c r="F95" s="1261"/>
      <c r="G95" s="1213"/>
      <c r="H95" s="1262"/>
      <c r="I95" s="1263"/>
      <c r="J95" s="1213"/>
      <c r="K95" s="1214"/>
      <c r="L95" s="1213"/>
      <c r="M95" s="1213"/>
    </row>
    <row r="96" spans="1:13" ht="12" customHeight="1">
      <c r="A96" s="1260" t="s">
        <v>457</v>
      </c>
      <c r="B96" s="1213"/>
      <c r="C96" s="1213"/>
      <c r="D96" s="1214"/>
      <c r="E96" s="1213"/>
      <c r="F96" s="1213"/>
      <c r="G96" s="1213"/>
      <c r="H96" s="1262"/>
      <c r="I96" s="1263"/>
      <c r="J96" s="1213"/>
      <c r="K96" s="1214"/>
      <c r="L96" s="1213"/>
      <c r="M96" s="1213"/>
    </row>
    <row r="97" spans="1:13" ht="12" customHeight="1">
      <c r="A97" s="1260" t="s">
        <v>438</v>
      </c>
      <c r="B97" s="1213"/>
      <c r="C97" s="1213"/>
      <c r="D97" s="1214"/>
      <c r="E97" s="1213"/>
      <c r="F97" s="1261"/>
      <c r="G97" s="1213"/>
      <c r="H97" s="1262"/>
      <c r="I97" s="1263"/>
      <c r="J97" s="1213"/>
      <c r="K97" s="1214"/>
      <c r="L97" s="1213"/>
      <c r="M97" s="1213"/>
    </row>
    <row r="98" spans="1:13" ht="12" customHeight="1">
      <c r="A98" s="1260" t="s">
        <v>439</v>
      </c>
      <c r="B98" s="1213"/>
      <c r="C98" s="1213"/>
      <c r="D98" s="1214"/>
      <c r="E98" s="1213"/>
      <c r="F98" s="1261"/>
      <c r="G98" s="1213"/>
      <c r="H98" s="1262"/>
      <c r="I98" s="1263"/>
      <c r="J98" s="1213"/>
      <c r="K98" s="1214"/>
      <c r="L98" s="1213"/>
      <c r="M98" s="1213"/>
    </row>
    <row r="99" spans="1:13" ht="12" customHeight="1">
      <c r="A99" s="1260" t="s">
        <v>440</v>
      </c>
      <c r="B99" s="1213"/>
      <c r="C99" s="1213"/>
      <c r="D99" s="1214"/>
      <c r="E99" s="1213"/>
      <c r="F99" s="1261"/>
      <c r="G99" s="1213"/>
      <c r="H99" s="1262"/>
      <c r="I99" s="1263"/>
      <c r="J99" s="1213"/>
      <c r="K99" s="1214"/>
      <c r="L99" s="1213"/>
      <c r="M99" s="1213"/>
    </row>
    <row r="100" spans="1:13" ht="12" customHeight="1">
      <c r="A100" s="1260" t="s">
        <v>441</v>
      </c>
      <c r="B100" s="1213"/>
      <c r="C100" s="1213"/>
      <c r="D100" s="1214"/>
      <c r="E100" s="1213"/>
      <c r="F100" s="1261"/>
      <c r="G100" s="1213"/>
      <c r="H100" s="1262"/>
      <c r="I100" s="1263"/>
      <c r="J100" s="1213"/>
      <c r="K100" s="1214"/>
      <c r="L100" s="1213"/>
      <c r="M100" s="1213"/>
    </row>
    <row r="101" spans="1:13" ht="12" customHeight="1">
      <c r="A101" s="1285" t="s">
        <v>450</v>
      </c>
      <c r="B101" s="1286"/>
      <c r="C101" s="1286"/>
      <c r="D101" s="1287"/>
      <c r="E101" s="1286"/>
      <c r="F101" s="1288"/>
      <c r="G101" s="1286"/>
      <c r="H101" s="1312"/>
      <c r="I101" s="1291"/>
      <c r="J101" s="1286"/>
      <c r="K101" s="1287"/>
      <c r="L101" s="1286"/>
      <c r="M101" s="1286"/>
    </row>
    <row r="102" spans="1:13" ht="18" customHeight="1">
      <c r="A102" s="2874" t="s">
        <v>458</v>
      </c>
      <c r="B102" s="2874"/>
      <c r="C102" s="2874"/>
      <c r="D102" s="2874"/>
      <c r="E102" s="2874"/>
      <c r="F102" s="2874"/>
      <c r="G102" s="2874"/>
      <c r="H102" s="2874"/>
      <c r="I102" s="2874"/>
      <c r="J102" s="2874"/>
      <c r="K102" s="2874"/>
      <c r="L102" s="2874"/>
      <c r="M102" s="1272"/>
    </row>
    <row r="103" spans="1:13" ht="14.45" customHeight="1">
      <c r="A103" s="1313" t="s">
        <v>442</v>
      </c>
      <c r="B103" s="1314"/>
      <c r="C103" s="1314"/>
      <c r="D103" s="1315"/>
      <c r="E103" s="1314"/>
      <c r="F103" s="1316"/>
      <c r="G103" s="1314"/>
      <c r="H103" s="1317"/>
      <c r="I103" s="1318"/>
      <c r="J103" s="1314"/>
      <c r="K103" s="1315"/>
      <c r="L103" s="1314"/>
      <c r="M103" s="1314"/>
    </row>
    <row r="104" spans="1:13" ht="36" customHeight="1">
      <c r="A104" s="1242" t="s">
        <v>422</v>
      </c>
      <c r="B104" s="1243" t="s">
        <v>423</v>
      </c>
      <c r="C104" s="1243" t="s">
        <v>424</v>
      </c>
      <c r="D104" s="1244" t="s">
        <v>425</v>
      </c>
      <c r="E104" s="1243" t="s">
        <v>426</v>
      </c>
      <c r="F104" s="1245" t="s">
        <v>427</v>
      </c>
      <c r="G104" s="1243" t="s">
        <v>428</v>
      </c>
      <c r="H104" s="1246" t="s">
        <v>429</v>
      </c>
      <c r="I104" s="1247" t="s">
        <v>430</v>
      </c>
      <c r="J104" s="1243" t="s">
        <v>37</v>
      </c>
      <c r="K104" s="1244" t="s">
        <v>405</v>
      </c>
      <c r="L104" s="1243" t="s">
        <v>431</v>
      </c>
      <c r="M104" s="1218" t="s">
        <v>432</v>
      </c>
    </row>
    <row r="105" spans="1:13">
      <c r="A105" s="1319" t="s">
        <v>447</v>
      </c>
      <c r="B105" s="1297"/>
      <c r="C105" s="1297"/>
      <c r="D105" s="1320"/>
      <c r="E105" s="1297"/>
      <c r="F105" s="1321"/>
      <c r="G105" s="1297"/>
      <c r="H105" s="1298"/>
      <c r="I105" s="1322"/>
      <c r="J105" s="1297"/>
      <c r="K105" s="1320"/>
      <c r="L105" s="1297"/>
      <c r="M105" s="1297"/>
    </row>
    <row r="106" spans="1:13">
      <c r="A106" s="1215" t="s">
        <v>434</v>
      </c>
      <c r="B106" s="1282">
        <v>32057.78393559</v>
      </c>
      <c r="C106" s="1282">
        <v>23539.90379615</v>
      </c>
      <c r="D106" s="1323">
        <v>0.48504217122258803</v>
      </c>
      <c r="E106" s="1282">
        <v>43628.401748069999</v>
      </c>
      <c r="F106" s="1324">
        <v>9.2895037810530998E-4</v>
      </c>
      <c r="G106" s="1282">
        <v>12160</v>
      </c>
      <c r="H106" s="1305">
        <v>0.285455622228035</v>
      </c>
      <c r="I106" s="1325">
        <v>2.2999999999999998</v>
      </c>
      <c r="J106" s="1282">
        <v>9395.4121787299991</v>
      </c>
      <c r="K106" s="1323">
        <v>0.21535082199396899</v>
      </c>
      <c r="L106" s="1282">
        <v>11.99723472</v>
      </c>
      <c r="M106" s="1282">
        <v>10.946143340000001</v>
      </c>
    </row>
    <row r="107" spans="1:13">
      <c r="A107" s="1215" t="s">
        <v>435</v>
      </c>
      <c r="B107" s="1282">
        <v>15085.079702199999</v>
      </c>
      <c r="C107" s="1282">
        <v>9499.3528653100002</v>
      </c>
      <c r="D107" s="1323">
        <v>0.48788151498376903</v>
      </c>
      <c r="E107" s="1282">
        <v>19906.97876468</v>
      </c>
      <c r="F107" s="1324">
        <v>2.2099921886718902E-3</v>
      </c>
      <c r="G107" s="1282">
        <v>4563</v>
      </c>
      <c r="H107" s="1305">
        <v>0.296844976305222</v>
      </c>
      <c r="I107" s="1325">
        <v>2.4</v>
      </c>
      <c r="J107" s="1282">
        <v>8188.6412098000001</v>
      </c>
      <c r="K107" s="1323">
        <v>0.41134525266730698</v>
      </c>
      <c r="L107" s="1282">
        <v>13.05385029</v>
      </c>
      <c r="M107" s="1282">
        <v>14.069294099999999</v>
      </c>
    </row>
    <row r="108" spans="1:13">
      <c r="A108" s="1215" t="s">
        <v>436</v>
      </c>
      <c r="B108" s="1282">
        <v>35901.651786859999</v>
      </c>
      <c r="C108" s="1282">
        <v>18974.88123793</v>
      </c>
      <c r="D108" s="1323">
        <v>0.4724266859099</v>
      </c>
      <c r="E108" s="1282">
        <v>44297.201952480005</v>
      </c>
      <c r="F108" s="1324">
        <v>4.3956001557136498E-3</v>
      </c>
      <c r="G108" s="1282">
        <v>13115</v>
      </c>
      <c r="H108" s="1305">
        <v>0.27646604208314701</v>
      </c>
      <c r="I108" s="1325">
        <v>2.4</v>
      </c>
      <c r="J108" s="1282">
        <v>21688.355246769999</v>
      </c>
      <c r="K108" s="1323">
        <v>0.48961004963781402</v>
      </c>
      <c r="L108" s="1282">
        <v>53.873734409999997</v>
      </c>
      <c r="M108" s="1282">
        <v>62.68704039</v>
      </c>
    </row>
    <row r="109" spans="1:13">
      <c r="A109" s="1260" t="s">
        <v>459</v>
      </c>
      <c r="B109" s="1282"/>
      <c r="C109" s="1282"/>
      <c r="D109" s="1323"/>
      <c r="E109" s="1282"/>
      <c r="F109" s="1324"/>
      <c r="G109" s="1213"/>
      <c r="H109" s="1305"/>
      <c r="I109" s="1325"/>
      <c r="J109" s="1282"/>
      <c r="K109" s="1323"/>
      <c r="L109" s="1282"/>
      <c r="M109" s="1282"/>
    </row>
    <row r="110" spans="1:13">
      <c r="A110" s="1215" t="s">
        <v>438</v>
      </c>
      <c r="B110" s="1282">
        <v>21762.79024514</v>
      </c>
      <c r="C110" s="1282">
        <v>10937.04015501</v>
      </c>
      <c r="D110" s="1323">
        <v>0.45752541648531703</v>
      </c>
      <c r="E110" s="1282">
        <v>24616.133029800003</v>
      </c>
      <c r="F110" s="1324">
        <v>1.11447690312644E-2</v>
      </c>
      <c r="G110" s="1282">
        <v>13082</v>
      </c>
      <c r="H110" s="1305">
        <v>0.27800825839441801</v>
      </c>
      <c r="I110" s="1325">
        <v>2.5</v>
      </c>
      <c r="J110" s="1282">
        <v>14281.914179490001</v>
      </c>
      <c r="K110" s="1323">
        <v>0.58018512339856498</v>
      </c>
      <c r="L110" s="1282">
        <v>76.915198990000007</v>
      </c>
      <c r="M110" s="1282">
        <v>202.73126116</v>
      </c>
    </row>
    <row r="111" spans="1:13">
      <c r="A111" s="1215" t="s">
        <v>439</v>
      </c>
      <c r="B111" s="1282">
        <v>2492.92308078</v>
      </c>
      <c r="C111" s="1282">
        <v>2147.78479358</v>
      </c>
      <c r="D111" s="1323">
        <v>0.42559861582069702</v>
      </c>
      <c r="E111" s="1282">
        <v>2971.9346783800002</v>
      </c>
      <c r="F111" s="1324">
        <v>3.6109720526730303E-2</v>
      </c>
      <c r="G111" s="1282">
        <v>4031</v>
      </c>
      <c r="H111" s="1305">
        <v>0.30576878917316802</v>
      </c>
      <c r="I111" s="1325">
        <v>2.2999999999999998</v>
      </c>
      <c r="J111" s="1282">
        <v>2454.6156894800001</v>
      </c>
      <c r="K111" s="1323">
        <v>0.82593191140325095</v>
      </c>
      <c r="L111" s="1282">
        <v>32.774618050000001</v>
      </c>
      <c r="M111" s="1282">
        <v>74.501939739999997</v>
      </c>
    </row>
    <row r="112" spans="1:13">
      <c r="A112" s="1215" t="s">
        <v>440</v>
      </c>
      <c r="B112" s="1282">
        <v>3003.1304448299998</v>
      </c>
      <c r="C112" s="1282">
        <v>1277.6226720499999</v>
      </c>
      <c r="D112" s="1323">
        <v>0.33996208467945499</v>
      </c>
      <c r="E112" s="1282">
        <v>2729.1760990799999</v>
      </c>
      <c r="F112" s="1324">
        <v>0.202776183822126</v>
      </c>
      <c r="G112" s="1282">
        <v>14638</v>
      </c>
      <c r="H112" s="1305">
        <v>0.29754618503501601</v>
      </c>
      <c r="I112" s="1325">
        <v>2.5</v>
      </c>
      <c r="J112" s="1282">
        <v>3273.1628838500001</v>
      </c>
      <c r="K112" s="1323">
        <v>1.1993227131636499</v>
      </c>
      <c r="L112" s="1282">
        <v>167.25640654</v>
      </c>
      <c r="M112" s="1282">
        <v>176.42409012000002</v>
      </c>
    </row>
    <row r="113" spans="1:13">
      <c r="A113" s="1215" t="s">
        <v>441</v>
      </c>
      <c r="B113" s="1282">
        <v>3056.10821455</v>
      </c>
      <c r="C113" s="1282">
        <v>518.23924349000004</v>
      </c>
      <c r="D113" s="1323"/>
      <c r="E113" s="1282">
        <v>2753.9448638900003</v>
      </c>
      <c r="F113" s="1324">
        <v>1</v>
      </c>
      <c r="G113" s="1282">
        <v>1572</v>
      </c>
      <c r="H113" s="1305">
        <v>0.29269135138436703</v>
      </c>
      <c r="I113" s="1325">
        <v>2.4</v>
      </c>
      <c r="J113" s="1282">
        <v>2381.8430704100001</v>
      </c>
      <c r="K113" s="1323">
        <v>0.86488408015750895</v>
      </c>
      <c r="L113" s="1282">
        <v>1307.80386333</v>
      </c>
      <c r="M113" s="1282">
        <v>1419.1445892099998</v>
      </c>
    </row>
    <row r="114" spans="1:13" s="2321" customFormat="1">
      <c r="A114" s="2315" t="s">
        <v>51</v>
      </c>
      <c r="B114" s="2316">
        <v>113359.46740995</v>
      </c>
      <c r="C114" s="2316">
        <v>66894.82476352001</v>
      </c>
      <c r="D114" s="2317">
        <v>0.46936447634344602</v>
      </c>
      <c r="E114" s="2316">
        <v>140903.77113637998</v>
      </c>
      <c r="F114" s="2318">
        <v>2.81628324751447E-2</v>
      </c>
      <c r="G114" s="2316">
        <v>63161</v>
      </c>
      <c r="H114" s="2319">
        <v>0.283741562804116</v>
      </c>
      <c r="I114" s="2320">
        <v>2.4</v>
      </c>
      <c r="J114" s="2316">
        <v>61663.944458530001</v>
      </c>
      <c r="K114" s="2317">
        <v>0.43763161171070297</v>
      </c>
      <c r="L114" s="2316">
        <v>1663.6749063299999</v>
      </c>
      <c r="M114" s="2316">
        <v>1960.50435806</v>
      </c>
    </row>
    <row r="115" spans="1:13">
      <c r="A115" s="1215"/>
      <c r="B115" s="1292"/>
      <c r="C115" s="1292"/>
      <c r="D115" s="1326"/>
      <c r="E115" s="1292"/>
      <c r="F115" s="1327"/>
      <c r="G115" s="1292"/>
      <c r="H115" s="1293"/>
      <c r="I115" s="1328"/>
      <c r="J115" s="1292"/>
      <c r="K115" s="1326"/>
      <c r="L115" s="1292"/>
      <c r="M115" s="1292"/>
    </row>
    <row r="116" spans="1:13">
      <c r="A116" s="1319" t="s">
        <v>448</v>
      </c>
      <c r="B116" s="1329"/>
      <c r="C116" s="1329"/>
      <c r="D116" s="1330"/>
      <c r="E116" s="1329"/>
      <c r="F116" s="1331"/>
      <c r="G116" s="1329"/>
      <c r="H116" s="1332"/>
      <c r="I116" s="1333"/>
      <c r="J116" s="1329"/>
      <c r="K116" s="1330"/>
      <c r="L116" s="1329"/>
      <c r="M116" s="1329"/>
    </row>
    <row r="117" spans="1:13">
      <c r="A117" s="1215" t="s">
        <v>434</v>
      </c>
      <c r="B117" s="1282">
        <v>29768.969648040002</v>
      </c>
      <c r="C117" s="1282">
        <v>22657.988034449998</v>
      </c>
      <c r="D117" s="1323">
        <v>0.50179916292648696</v>
      </c>
      <c r="E117" s="1282">
        <v>40745.073656239998</v>
      </c>
      <c r="F117" s="1324">
        <v>9.2073845556184405E-4</v>
      </c>
      <c r="G117" s="1282">
        <v>11336</v>
      </c>
      <c r="H117" s="1305">
        <v>0.275856025692781</v>
      </c>
      <c r="I117" s="1325">
        <v>2.2999999999999998</v>
      </c>
      <c r="J117" s="1282">
        <v>8409.5034939899997</v>
      </c>
      <c r="K117" s="1323">
        <v>0.20639313515395</v>
      </c>
      <c r="L117" s="1282">
        <v>10.75575624</v>
      </c>
      <c r="M117" s="1282">
        <v>9.5319210600000002</v>
      </c>
    </row>
    <row r="118" spans="1:13">
      <c r="A118" s="1215" t="s">
        <v>435</v>
      </c>
      <c r="B118" s="1282">
        <v>14055.01580621</v>
      </c>
      <c r="C118" s="1282">
        <v>9097.37549984</v>
      </c>
      <c r="D118" s="1323">
        <v>0.50538979345318202</v>
      </c>
      <c r="E118" s="1282">
        <v>18806.252383260002</v>
      </c>
      <c r="F118" s="1324">
        <v>2.2099999836754001E-3</v>
      </c>
      <c r="G118" s="1282">
        <v>4127</v>
      </c>
      <c r="H118" s="1305">
        <v>0.29012283955024698</v>
      </c>
      <c r="I118" s="1325">
        <v>2.4</v>
      </c>
      <c r="J118" s="1282">
        <v>7732.7701802399997</v>
      </c>
      <c r="K118" s="1323">
        <v>0.41118081490404601</v>
      </c>
      <c r="L118" s="1282">
        <v>12.052441610000001</v>
      </c>
      <c r="M118" s="1282">
        <v>12.54394703</v>
      </c>
    </row>
    <row r="119" spans="1:13">
      <c r="A119" s="1215" t="s">
        <v>436</v>
      </c>
      <c r="B119" s="1282">
        <v>33871.740104320001</v>
      </c>
      <c r="C119" s="1282">
        <v>17968.770443550002</v>
      </c>
      <c r="D119" s="1323">
        <v>0.495115406671293</v>
      </c>
      <c r="E119" s="1282">
        <v>42250.526801619999</v>
      </c>
      <c r="F119" s="1324">
        <v>4.3899700157795001E-3</v>
      </c>
      <c r="G119" s="1282">
        <v>11643</v>
      </c>
      <c r="H119" s="1305">
        <v>0.26914231313167902</v>
      </c>
      <c r="I119" s="1325">
        <v>2.4</v>
      </c>
      <c r="J119" s="1282">
        <v>20469.500943489998</v>
      </c>
      <c r="K119" s="1323">
        <v>0.48447918861700801</v>
      </c>
      <c r="L119" s="1282">
        <v>49.923582740000001</v>
      </c>
      <c r="M119" s="1282">
        <v>56.111349400000002</v>
      </c>
    </row>
    <row r="120" spans="1:13">
      <c r="A120" s="1260" t="s">
        <v>459</v>
      </c>
      <c r="B120" s="1282"/>
      <c r="C120" s="1282"/>
      <c r="D120" s="1323"/>
      <c r="E120" s="1282"/>
      <c r="F120" s="1324"/>
      <c r="G120" s="1213"/>
      <c r="H120" s="1305"/>
      <c r="I120" s="1325"/>
      <c r="J120" s="1282"/>
      <c r="K120" s="1323"/>
      <c r="L120" s="1282"/>
      <c r="M120" s="1282"/>
    </row>
    <row r="121" spans="1:13">
      <c r="A121" s="1215" t="s">
        <v>438</v>
      </c>
      <c r="B121" s="1282">
        <v>19635.268693939997</v>
      </c>
      <c r="C121" s="1282">
        <v>9700.3502887499999</v>
      </c>
      <c r="D121" s="1323">
        <v>0.49629955225634997</v>
      </c>
      <c r="E121" s="1282">
        <v>22436.923663849997</v>
      </c>
      <c r="F121" s="1324">
        <v>1.11053230314928E-2</v>
      </c>
      <c r="G121" s="1282">
        <v>11439</v>
      </c>
      <c r="H121" s="1305">
        <v>0.26395268712269498</v>
      </c>
      <c r="I121" s="1325">
        <v>2.5</v>
      </c>
      <c r="J121" s="1282">
        <v>12538.428674359999</v>
      </c>
      <c r="K121" s="1323">
        <v>0.55883011691846596</v>
      </c>
      <c r="L121" s="1282">
        <v>66.293383579999997</v>
      </c>
      <c r="M121" s="1282">
        <v>175.74791135999999</v>
      </c>
    </row>
    <row r="122" spans="1:13">
      <c r="A122" s="1215" t="s">
        <v>439</v>
      </c>
      <c r="B122" s="1282">
        <v>1919.9918362799999</v>
      </c>
      <c r="C122" s="1282">
        <v>1698.9046262099998</v>
      </c>
      <c r="D122" s="1323">
        <v>0.53576807328783105</v>
      </c>
      <c r="E122" s="1282">
        <v>2616.97993417</v>
      </c>
      <c r="F122" s="1324">
        <v>3.6110000167032703E-2</v>
      </c>
      <c r="G122" s="1282">
        <v>3103</v>
      </c>
      <c r="H122" s="1305">
        <v>0.29035998731912299</v>
      </c>
      <c r="I122" s="1325">
        <v>2.2000000000000002</v>
      </c>
      <c r="J122" s="1282">
        <v>2067.1161966999998</v>
      </c>
      <c r="K122" s="1323">
        <v>0.78988614689382597</v>
      </c>
      <c r="L122" s="1282">
        <v>27.400004060000001</v>
      </c>
      <c r="M122" s="1282">
        <v>51.689677349999997</v>
      </c>
    </row>
    <row r="123" spans="1:13">
      <c r="A123" s="1215" t="s">
        <v>440</v>
      </c>
      <c r="B123" s="1282">
        <v>2222.1429186</v>
      </c>
      <c r="C123" s="1282">
        <v>860.05895453999995</v>
      </c>
      <c r="D123" s="1323">
        <v>0.50237378128196797</v>
      </c>
      <c r="E123" s="1282">
        <v>2229.83496173</v>
      </c>
      <c r="F123" s="1324">
        <v>0.199086263723115</v>
      </c>
      <c r="G123" s="1282">
        <v>11845</v>
      </c>
      <c r="H123" s="1305">
        <v>0.27130335249145299</v>
      </c>
      <c r="I123" s="1325">
        <v>2.6</v>
      </c>
      <c r="J123" s="1282">
        <v>2365.9917488600004</v>
      </c>
      <c r="K123" s="1323">
        <v>1.0610613742572099</v>
      </c>
      <c r="L123" s="1282">
        <v>121.91652233000001</v>
      </c>
      <c r="M123" s="1282">
        <v>139.61050951999999</v>
      </c>
    </row>
    <row r="124" spans="1:13">
      <c r="A124" s="1215" t="s">
        <v>441</v>
      </c>
      <c r="B124" s="1282">
        <v>2946.15010656</v>
      </c>
      <c r="C124" s="1282">
        <v>477.26250567</v>
      </c>
      <c r="D124" s="1323">
        <v>0</v>
      </c>
      <c r="E124" s="1282">
        <v>2647.2484257599999</v>
      </c>
      <c r="F124" s="1324">
        <v>1</v>
      </c>
      <c r="G124" s="1282">
        <v>1463</v>
      </c>
      <c r="H124" s="1305">
        <v>0.28728144089146701</v>
      </c>
      <c r="I124" s="1325">
        <v>2.4</v>
      </c>
      <c r="J124" s="1282">
        <v>2381.7847726</v>
      </c>
      <c r="K124" s="1323">
        <v>0.89972091376962904</v>
      </c>
      <c r="L124" s="1282">
        <v>1262.25336165</v>
      </c>
      <c r="M124" s="1282">
        <v>1372.79763166</v>
      </c>
    </row>
    <row r="125" spans="1:13" s="2033" customFormat="1">
      <c r="A125" s="2027" t="s">
        <v>51</v>
      </c>
      <c r="B125" s="2028">
        <v>104419.27911395</v>
      </c>
      <c r="C125" s="2028">
        <v>62460.710353009999</v>
      </c>
      <c r="D125" s="2029">
        <v>0.496606970534267</v>
      </c>
      <c r="E125" s="2028">
        <v>131732.83982662999</v>
      </c>
      <c r="F125" s="2030">
        <v>2.8082612447425302E-2</v>
      </c>
      <c r="G125" s="2028">
        <v>54956</v>
      </c>
      <c r="H125" s="2031">
        <v>0.27415275936630401</v>
      </c>
      <c r="I125" s="2032">
        <v>2.4</v>
      </c>
      <c r="J125" s="2028">
        <v>55965.096010240006</v>
      </c>
      <c r="K125" s="2029">
        <v>0.42483784668951302</v>
      </c>
      <c r="L125" s="2028">
        <v>1550.5950522100002</v>
      </c>
      <c r="M125" s="2028">
        <v>1818.03294738</v>
      </c>
    </row>
    <row r="126" spans="1:13">
      <c r="A126" s="1215"/>
      <c r="B126" s="1292"/>
      <c r="C126" s="1292"/>
      <c r="D126" s="1326"/>
      <c r="E126" s="1292"/>
      <c r="F126" s="1327"/>
      <c r="G126" s="1292"/>
      <c r="H126" s="1293"/>
      <c r="I126" s="1328"/>
      <c r="J126" s="1292"/>
      <c r="K126" s="1326"/>
      <c r="L126" s="1292"/>
      <c r="M126" s="1292"/>
    </row>
    <row r="127" spans="1:13">
      <c r="A127" s="1334" t="s">
        <v>449</v>
      </c>
      <c r="B127" s="1297"/>
      <c r="C127" s="1297"/>
      <c r="D127" s="1320"/>
      <c r="E127" s="1297"/>
      <c r="F127" s="1321"/>
      <c r="G127" s="1297"/>
      <c r="H127" s="1298"/>
      <c r="I127" s="1322"/>
      <c r="J127" s="1297"/>
      <c r="K127" s="1320"/>
      <c r="L127" s="1297"/>
      <c r="M127" s="1297"/>
    </row>
    <row r="128" spans="1:13">
      <c r="A128" s="1215" t="s">
        <v>434</v>
      </c>
      <c r="B128" s="1292">
        <v>13852.720504299999</v>
      </c>
      <c r="C128" s="1292">
        <v>20691.699144639999</v>
      </c>
      <c r="D128" s="1208">
        <v>0.49753445659457901</v>
      </c>
      <c r="E128" s="1292">
        <v>22862.981829199998</v>
      </c>
      <c r="F128" s="1335">
        <v>1.0777093934672499E-3</v>
      </c>
      <c r="G128" s="1292">
        <v>2217</v>
      </c>
      <c r="H128" s="1336">
        <v>0.31207353468249099</v>
      </c>
      <c r="I128" s="1328">
        <v>2.2000000000000002</v>
      </c>
      <c r="J128" s="1292">
        <v>5917.7152279500006</v>
      </c>
      <c r="K128" s="1208">
        <v>0.25883392079645801</v>
      </c>
      <c r="L128" s="1292">
        <v>7.6614234899999998</v>
      </c>
      <c r="M128" s="1292">
        <v>8.0800435400000001</v>
      </c>
    </row>
    <row r="129" spans="1:13">
      <c r="A129" s="1215" t="s">
        <v>435</v>
      </c>
      <c r="B129" s="1292">
        <v>10092.923562100001</v>
      </c>
      <c r="C129" s="1292">
        <v>8293.1863762100002</v>
      </c>
      <c r="D129" s="1208">
        <v>0.49676979798028598</v>
      </c>
      <c r="E129" s="1292">
        <v>13247.210066299998</v>
      </c>
      <c r="F129" s="1335">
        <v>2.20999995647967E-3</v>
      </c>
      <c r="G129" s="1292">
        <v>1621</v>
      </c>
      <c r="H129" s="1336">
        <v>0.30510180712706703</v>
      </c>
      <c r="I129" s="1328">
        <v>2.2999999999999998</v>
      </c>
      <c r="J129" s="1292">
        <v>6046.0355671100006</v>
      </c>
      <c r="K129" s="1208">
        <v>0.45640067129989098</v>
      </c>
      <c r="L129" s="1292">
        <v>8.9302430499999996</v>
      </c>
      <c r="M129" s="1292">
        <v>10.723533310000001</v>
      </c>
    </row>
    <row r="130" spans="1:13">
      <c r="A130" s="1215" t="s">
        <v>436</v>
      </c>
      <c r="B130" s="1292">
        <v>22634.016178919999</v>
      </c>
      <c r="C130" s="1292">
        <v>15743.16403991</v>
      </c>
      <c r="D130" s="1208">
        <v>0.48772037369486598</v>
      </c>
      <c r="E130" s="1292">
        <v>28503.847430240003</v>
      </c>
      <c r="F130" s="1335">
        <v>4.3568329529524996E-3</v>
      </c>
      <c r="G130" s="1292">
        <v>4341</v>
      </c>
      <c r="H130" s="1336">
        <v>0.28134812263491299</v>
      </c>
      <c r="I130" s="1328">
        <v>2.2999999999999998</v>
      </c>
      <c r="J130" s="1292">
        <v>15309.249358969999</v>
      </c>
      <c r="K130" s="1208">
        <v>0.53709413778044102</v>
      </c>
      <c r="L130" s="1292">
        <v>34.97335734</v>
      </c>
      <c r="M130" s="1292">
        <v>43.635385410000005</v>
      </c>
    </row>
    <row r="131" spans="1:13">
      <c r="A131" s="1260" t="s">
        <v>459</v>
      </c>
      <c r="B131" s="1292"/>
      <c r="C131" s="1292"/>
      <c r="D131" s="1208"/>
      <c r="E131" s="1292"/>
      <c r="F131" s="1335"/>
      <c r="G131" s="1292"/>
      <c r="H131" s="1336"/>
      <c r="I131" s="1328"/>
      <c r="J131" s="1292"/>
      <c r="K131" s="1208"/>
      <c r="L131" s="1292"/>
      <c r="M131" s="1292"/>
    </row>
    <row r="132" spans="1:13">
      <c r="A132" s="1215" t="s">
        <v>438</v>
      </c>
      <c r="B132" s="1292">
        <v>11098.946015359999</v>
      </c>
      <c r="C132" s="1292">
        <v>8195.5523057499995</v>
      </c>
      <c r="D132" s="1208">
        <v>0.47958685677484397</v>
      </c>
      <c r="E132" s="1292">
        <v>12399.3592816</v>
      </c>
      <c r="F132" s="1335">
        <v>1.09078625748594E-2</v>
      </c>
      <c r="G132" s="1292">
        <v>4111</v>
      </c>
      <c r="H132" s="1336">
        <v>0.28246861275706597</v>
      </c>
      <c r="I132" s="1328">
        <v>2.4</v>
      </c>
      <c r="J132" s="1292">
        <v>8201.6544783099998</v>
      </c>
      <c r="K132" s="1208">
        <v>0.66145792633663103</v>
      </c>
      <c r="L132" s="1292">
        <v>38.780867960000002</v>
      </c>
      <c r="M132" s="1292">
        <v>119.19198805000001</v>
      </c>
    </row>
    <row r="133" spans="1:13">
      <c r="A133" s="1215" t="s">
        <v>439</v>
      </c>
      <c r="B133" s="1292">
        <v>884.55425716000002</v>
      </c>
      <c r="C133" s="1292">
        <v>1513.1957452300001</v>
      </c>
      <c r="D133" s="1208">
        <v>0.53234858626422898</v>
      </c>
      <c r="E133" s="1292">
        <v>1593.7850260600001</v>
      </c>
      <c r="F133" s="1335">
        <v>3.61099998864172E-2</v>
      </c>
      <c r="G133" s="1292">
        <v>1154</v>
      </c>
      <c r="H133" s="1336">
        <v>0.32088253505824299</v>
      </c>
      <c r="I133" s="1328">
        <v>2.1</v>
      </c>
      <c r="J133" s="1292">
        <v>1561.4696640699999</v>
      </c>
      <c r="K133" s="1208">
        <v>0.97972414004297204</v>
      </c>
      <c r="L133" s="1292">
        <v>18.46727692</v>
      </c>
      <c r="M133" s="1292">
        <v>25.558492900000001</v>
      </c>
    </row>
    <row r="134" spans="1:13">
      <c r="A134" s="1215" t="s">
        <v>440</v>
      </c>
      <c r="B134" s="1292">
        <v>934.47193253</v>
      </c>
      <c r="C134" s="1292">
        <v>530.40444887000001</v>
      </c>
      <c r="D134" s="1208">
        <v>0.47692547843937899</v>
      </c>
      <c r="E134" s="1292">
        <v>954.81822700999999</v>
      </c>
      <c r="F134" s="1335">
        <v>0.22236963157362999</v>
      </c>
      <c r="G134" s="1292">
        <v>5876</v>
      </c>
      <c r="H134" s="1336">
        <v>0.29573211594864401</v>
      </c>
      <c r="I134" s="1328">
        <v>2.6</v>
      </c>
      <c r="J134" s="1292">
        <v>1377.7272690699999</v>
      </c>
      <c r="K134" s="1208">
        <v>1.4429209980462301</v>
      </c>
      <c r="L134" s="1292">
        <v>63.574044970000003</v>
      </c>
      <c r="M134" s="1292">
        <v>60.619082829999996</v>
      </c>
    </row>
    <row r="135" spans="1:13">
      <c r="A135" s="1215" t="s">
        <v>441</v>
      </c>
      <c r="B135" s="1292">
        <v>1697.2426165300001</v>
      </c>
      <c r="C135" s="1292">
        <v>320.99059319999998</v>
      </c>
      <c r="D135" s="1326"/>
      <c r="E135" s="1292">
        <v>1585.43543355</v>
      </c>
      <c r="F135" s="1335">
        <v>1</v>
      </c>
      <c r="G135" s="1292">
        <v>410</v>
      </c>
      <c r="H135" s="1336">
        <v>0.30388380049713698</v>
      </c>
      <c r="I135" s="1328">
        <v>2.2999999999999998</v>
      </c>
      <c r="J135" s="1292">
        <v>1166.7566758099999</v>
      </c>
      <c r="K135" s="1208">
        <v>0.73592191212572899</v>
      </c>
      <c r="L135" s="1292">
        <v>842.01885639</v>
      </c>
      <c r="M135" s="1292">
        <v>901.79449921000003</v>
      </c>
    </row>
    <row r="136" spans="1:13" s="2033" customFormat="1">
      <c r="A136" s="2027" t="s">
        <v>450</v>
      </c>
      <c r="B136" s="2034">
        <v>61194.8750669</v>
      </c>
      <c r="C136" s="2034">
        <v>55288.192653810002</v>
      </c>
      <c r="D136" s="2035">
        <v>0.489870337834583</v>
      </c>
      <c r="E136" s="2034">
        <v>81147.43729396</v>
      </c>
      <c r="F136" s="2036">
        <v>2.6724966962837399E-2</v>
      </c>
      <c r="G136" s="2034">
        <v>19730</v>
      </c>
      <c r="H136" s="2037">
        <v>0.29543988325130299</v>
      </c>
      <c r="I136" s="2038">
        <v>2.2999999999999998</v>
      </c>
      <c r="J136" s="2034">
        <v>39580.60824129</v>
      </c>
      <c r="K136" s="2035">
        <v>0.48776165411000699</v>
      </c>
      <c r="L136" s="2034">
        <v>1014.4060701200001</v>
      </c>
      <c r="M136" s="2034">
        <v>1169.60302525</v>
      </c>
    </row>
    <row r="137" spans="1:13">
      <c r="A137" s="1215"/>
      <c r="B137" s="1215"/>
      <c r="C137" s="1215"/>
      <c r="D137" s="1215"/>
      <c r="E137" s="1215"/>
      <c r="F137" s="1337"/>
      <c r="G137" s="1215"/>
      <c r="H137" s="1301"/>
      <c r="I137" s="1215"/>
      <c r="J137" s="1215"/>
      <c r="K137" s="1215"/>
      <c r="L137" s="1215"/>
      <c r="M137" s="1215"/>
    </row>
    <row r="138" spans="1:13">
      <c r="A138" s="1334" t="s">
        <v>451</v>
      </c>
      <c r="B138" s="1297"/>
      <c r="C138" s="1297"/>
      <c r="D138" s="1320"/>
      <c r="E138" s="1297"/>
      <c r="F138" s="1321"/>
      <c r="G138" s="1297"/>
      <c r="H138" s="1298"/>
      <c r="I138" s="1322"/>
      <c r="J138" s="1297"/>
      <c r="K138" s="1320"/>
      <c r="L138" s="1297"/>
      <c r="M138" s="1297"/>
    </row>
    <row r="139" spans="1:13">
      <c r="A139" s="1215" t="s">
        <v>434</v>
      </c>
      <c r="B139" s="1292">
        <v>15897.684422280001</v>
      </c>
      <c r="C139" s="1292">
        <v>1949.55016512</v>
      </c>
      <c r="D139" s="1208">
        <v>0.53497581848710296</v>
      </c>
      <c r="E139" s="1292">
        <v>17856.902203729998</v>
      </c>
      <c r="F139" s="1335">
        <v>7.1895859895106996E-4</v>
      </c>
      <c r="G139" s="1292">
        <v>9117</v>
      </c>
      <c r="H139" s="1336">
        <v>0.22936269906179299</v>
      </c>
      <c r="I139" s="1328">
        <v>2.4</v>
      </c>
      <c r="J139" s="1292">
        <v>2481.5968702499999</v>
      </c>
      <c r="K139" s="1208">
        <v>0.138971297593355</v>
      </c>
      <c r="L139" s="1292">
        <v>3.08072122</v>
      </c>
      <c r="M139" s="1292">
        <v>1.45187752</v>
      </c>
    </row>
    <row r="140" spans="1:13">
      <c r="A140" s="1215" t="s">
        <v>435</v>
      </c>
      <c r="B140" s="1292">
        <v>3954.7894647900002</v>
      </c>
      <c r="C140" s="1292">
        <v>804.18912363000004</v>
      </c>
      <c r="D140" s="1208">
        <v>0.539550753232933</v>
      </c>
      <c r="E140" s="1292">
        <v>5551.73953764</v>
      </c>
      <c r="F140" s="1335">
        <v>2.2100000471591999E-3</v>
      </c>
      <c r="G140" s="1292">
        <v>2505</v>
      </c>
      <c r="H140" s="1336">
        <v>0.254281164544708</v>
      </c>
      <c r="I140" s="1328">
        <v>2.7</v>
      </c>
      <c r="J140" s="1292">
        <v>1683.79997523</v>
      </c>
      <c r="K140" s="1208">
        <v>0.30329232194955802</v>
      </c>
      <c r="L140" s="1292">
        <v>3.1162916300000001</v>
      </c>
      <c r="M140" s="1292">
        <v>1.8204137199999999</v>
      </c>
    </row>
    <row r="141" spans="1:13">
      <c r="A141" s="1215" t="s">
        <v>436</v>
      </c>
      <c r="B141" s="1292">
        <v>11161.190108519999</v>
      </c>
      <c r="C141" s="1292">
        <v>2225.4104480599999</v>
      </c>
      <c r="D141" s="1208">
        <v>0.53154886785483402</v>
      </c>
      <c r="E141" s="1292">
        <v>13682.5015936</v>
      </c>
      <c r="F141" s="1335">
        <v>4.4575407386415597E-3</v>
      </c>
      <c r="G141" s="1292">
        <v>7300</v>
      </c>
      <c r="H141" s="1336">
        <v>0.243283701789373</v>
      </c>
      <c r="I141" s="1328">
        <v>2.4</v>
      </c>
      <c r="J141" s="1292">
        <v>5129.5031205599998</v>
      </c>
      <c r="K141" s="1208">
        <v>0.374895123195844</v>
      </c>
      <c r="L141" s="1292">
        <v>14.84104413</v>
      </c>
      <c r="M141" s="1292">
        <v>12.47596399</v>
      </c>
    </row>
    <row r="142" spans="1:13">
      <c r="A142" s="1260" t="s">
        <v>459</v>
      </c>
      <c r="B142" s="1292"/>
      <c r="C142" s="1292"/>
      <c r="D142" s="1208"/>
      <c r="E142" s="1292"/>
      <c r="F142" s="1335"/>
      <c r="G142" s="1292"/>
      <c r="H142" s="1336"/>
      <c r="I142" s="1328"/>
      <c r="J142" s="1292"/>
      <c r="K142" s="1208"/>
      <c r="L142" s="1292"/>
      <c r="M142" s="1292"/>
    </row>
    <row r="143" spans="1:13">
      <c r="A143" s="1215" t="s">
        <v>438</v>
      </c>
      <c r="B143" s="1292">
        <v>8536.3226785799998</v>
      </c>
      <c r="C143" s="1292">
        <v>1504.7979829999999</v>
      </c>
      <c r="D143" s="1208">
        <v>0.555955420230546</v>
      </c>
      <c r="E143" s="1292">
        <v>10037.564382250001</v>
      </c>
      <c r="F143" s="1335">
        <v>1.1349245068001701E-2</v>
      </c>
      <c r="G143" s="1292">
        <v>7328</v>
      </c>
      <c r="H143" s="1336">
        <v>0.24108004535135699</v>
      </c>
      <c r="I143" s="1328">
        <v>2.5</v>
      </c>
      <c r="J143" s="1292">
        <v>4336.7741960500007</v>
      </c>
      <c r="K143" s="1208">
        <v>0.43205443381453801</v>
      </c>
      <c r="L143" s="1292">
        <v>27.512515619999999</v>
      </c>
      <c r="M143" s="1292">
        <v>56.555923309999997</v>
      </c>
    </row>
    <row r="144" spans="1:13">
      <c r="A144" s="1215" t="s">
        <v>439</v>
      </c>
      <c r="B144" s="1292">
        <v>1035.43757912</v>
      </c>
      <c r="C144" s="1292">
        <v>185.70888097999998</v>
      </c>
      <c r="D144" s="1208">
        <v>0.56132328449597801</v>
      </c>
      <c r="E144" s="1292">
        <v>1023.1949081099999</v>
      </c>
      <c r="F144" s="1335">
        <v>3.6110000604135002E-2</v>
      </c>
      <c r="G144" s="1292">
        <v>1949</v>
      </c>
      <c r="H144" s="1336">
        <v>0.24281637743772899</v>
      </c>
      <c r="I144" s="1328">
        <v>2.5</v>
      </c>
      <c r="J144" s="1292">
        <v>505.64653262999997</v>
      </c>
      <c r="K144" s="1208">
        <v>0.49418398061030999</v>
      </c>
      <c r="L144" s="1292">
        <v>8.9327271400000008</v>
      </c>
      <c r="M144" s="1292">
        <v>26.131184449999999</v>
      </c>
    </row>
    <row r="145" spans="1:13">
      <c r="A145" s="1215" t="s">
        <v>440</v>
      </c>
      <c r="B145" s="1292">
        <v>1287.67098607</v>
      </c>
      <c r="C145" s="1292">
        <v>329.65450566999999</v>
      </c>
      <c r="D145" s="1208">
        <v>0.54259224237209402</v>
      </c>
      <c r="E145" s="1292">
        <v>1275.0167347200002</v>
      </c>
      <c r="F145" s="1335">
        <v>0.18165011296174199</v>
      </c>
      <c r="G145" s="1292">
        <v>5969</v>
      </c>
      <c r="H145" s="1336">
        <v>0.25300945251580798</v>
      </c>
      <c r="I145" s="1328">
        <v>2.5</v>
      </c>
      <c r="J145" s="1292">
        <v>988.26447979</v>
      </c>
      <c r="K145" s="1208">
        <v>0.77509922252669705</v>
      </c>
      <c r="L145" s="1292">
        <v>58.342477359999997</v>
      </c>
      <c r="M145" s="1292">
        <v>78.991426689999997</v>
      </c>
    </row>
    <row r="146" spans="1:13">
      <c r="A146" s="1215" t="s">
        <v>441</v>
      </c>
      <c r="B146" s="1292">
        <v>1240.66188302</v>
      </c>
      <c r="C146" s="1292">
        <v>153.63633055000003</v>
      </c>
      <c r="D146" s="1326"/>
      <c r="E146" s="1292">
        <v>1053.5673852</v>
      </c>
      <c r="F146" s="1335">
        <v>1</v>
      </c>
      <c r="G146" s="1292">
        <v>1053</v>
      </c>
      <c r="H146" s="1336">
        <v>0.262578915659471</v>
      </c>
      <c r="I146" s="1328">
        <v>2.5</v>
      </c>
      <c r="J146" s="1292">
        <v>1205.5533459399999</v>
      </c>
      <c r="K146" s="1208">
        <v>1.14425841467288</v>
      </c>
      <c r="L146" s="1292">
        <v>419.72769736999999</v>
      </c>
      <c r="M146" s="1292">
        <v>470.49632456000001</v>
      </c>
    </row>
    <row r="147" spans="1:13" s="2033" customFormat="1">
      <c r="A147" s="2027" t="s">
        <v>450</v>
      </c>
      <c r="B147" s="2034">
        <v>43113.757122380004</v>
      </c>
      <c r="C147" s="2034">
        <v>7152.9474370100006</v>
      </c>
      <c r="D147" s="2035">
        <v>0.53127431286427995</v>
      </c>
      <c r="E147" s="2034">
        <v>50480.486745250004</v>
      </c>
      <c r="F147" s="2036">
        <v>3.0153011397680798E-2</v>
      </c>
      <c r="G147" s="2034">
        <v>35221</v>
      </c>
      <c r="H147" s="2037">
        <v>0.239769489640448</v>
      </c>
      <c r="I147" s="2038">
        <v>2.5</v>
      </c>
      <c r="J147" s="2034">
        <v>16331.13852045</v>
      </c>
      <c r="K147" s="2035">
        <v>0.32351388771002099</v>
      </c>
      <c r="L147" s="2034">
        <v>535.55347446999997</v>
      </c>
      <c r="M147" s="2034">
        <v>647.92311424000002</v>
      </c>
    </row>
    <row r="148" spans="1:13">
      <c r="A148" s="1215"/>
      <c r="B148" s="1215"/>
      <c r="C148" s="1215"/>
      <c r="D148" s="1215"/>
      <c r="E148" s="1215"/>
      <c r="F148" s="1337"/>
      <c r="G148" s="1215"/>
      <c r="H148" s="1301"/>
      <c r="I148" s="1215"/>
      <c r="J148" s="1215"/>
      <c r="K148" s="1215"/>
      <c r="L148" s="1215"/>
      <c r="M148" s="1215"/>
    </row>
    <row r="149" spans="1:13">
      <c r="A149" s="1334" t="s">
        <v>452</v>
      </c>
      <c r="B149" s="1297"/>
      <c r="C149" s="1297"/>
      <c r="D149" s="1320"/>
      <c r="E149" s="1297"/>
      <c r="F149" s="1321"/>
      <c r="G149" s="1297"/>
      <c r="H149" s="1298"/>
      <c r="I149" s="1322"/>
      <c r="J149" s="1297"/>
      <c r="K149" s="1320"/>
      <c r="L149" s="1297"/>
      <c r="M149" s="1297"/>
    </row>
    <row r="150" spans="1:13">
      <c r="A150" s="1215" t="s">
        <v>434</v>
      </c>
      <c r="B150" s="1292">
        <v>18.564721460000001</v>
      </c>
      <c r="C150" s="1292">
        <v>16.738724689999998</v>
      </c>
      <c r="D150" s="1208">
        <v>0.39578295077389197</v>
      </c>
      <c r="E150" s="1292">
        <v>25.189623309999998</v>
      </c>
      <c r="F150" s="1335">
        <v>1.48999925636443E-3</v>
      </c>
      <c r="G150" s="1292">
        <v>2</v>
      </c>
      <c r="H150" s="1336">
        <v>0.36265910401182599</v>
      </c>
      <c r="I150" s="1328">
        <v>4.0999999999999996</v>
      </c>
      <c r="J150" s="1292">
        <v>10.19139579</v>
      </c>
      <c r="K150" s="1208">
        <v>0.40458706605406602</v>
      </c>
      <c r="L150" s="1292"/>
      <c r="M150" s="1292"/>
    </row>
    <row r="151" spans="1:13">
      <c r="A151" s="1215" t="s">
        <v>435</v>
      </c>
      <c r="B151" s="1292">
        <v>7.30277932</v>
      </c>
      <c r="C151" s="1292"/>
      <c r="D151" s="1208"/>
      <c r="E151" s="1292">
        <v>7.30277932</v>
      </c>
      <c r="F151" s="1335">
        <v>2.2100010547764998E-3</v>
      </c>
      <c r="G151" s="1292">
        <v>1</v>
      </c>
      <c r="H151" s="1336">
        <v>0.36599999984663401</v>
      </c>
      <c r="I151" s="1328">
        <v>2.2000000000000002</v>
      </c>
      <c r="J151" s="1292">
        <v>2.9346379000000002</v>
      </c>
      <c r="K151" s="1208">
        <v>0.40185219509002001</v>
      </c>
      <c r="L151" s="1292"/>
      <c r="M151" s="1292"/>
    </row>
    <row r="152" spans="1:13">
      <c r="A152" s="1215" t="s">
        <v>436</v>
      </c>
      <c r="B152" s="1292">
        <v>76.533816880000003</v>
      </c>
      <c r="C152" s="1292">
        <v>0.19595557999999999</v>
      </c>
      <c r="D152" s="1208">
        <v>0.200000020412789</v>
      </c>
      <c r="E152" s="1292">
        <v>64.17777778</v>
      </c>
      <c r="F152" s="1335">
        <v>4.7015616688122703E-3</v>
      </c>
      <c r="G152" s="1292">
        <v>2</v>
      </c>
      <c r="H152" s="1336">
        <v>0.36104264468971498</v>
      </c>
      <c r="I152" s="1328">
        <v>1.3</v>
      </c>
      <c r="J152" s="1292">
        <v>30.748463960000002</v>
      </c>
      <c r="K152" s="1208">
        <v>0.47911387747648498</v>
      </c>
      <c r="L152" s="1292"/>
      <c r="M152" s="1292"/>
    </row>
    <row r="153" spans="1:13">
      <c r="A153" s="1260" t="s">
        <v>459</v>
      </c>
      <c r="B153" s="1292"/>
      <c r="C153" s="1292"/>
      <c r="D153" s="1208"/>
      <c r="E153" s="1292"/>
      <c r="F153" s="1335"/>
      <c r="G153" s="1292"/>
      <c r="H153" s="1336"/>
      <c r="I153" s="1328"/>
      <c r="J153" s="1292"/>
      <c r="K153" s="1208"/>
      <c r="L153" s="1292"/>
      <c r="M153" s="1292"/>
    </row>
    <row r="154" spans="1:13">
      <c r="A154" s="1215" t="s">
        <v>438</v>
      </c>
      <c r="B154" s="1292"/>
      <c r="C154" s="1292"/>
      <c r="D154" s="1208"/>
      <c r="E154" s="1292"/>
      <c r="F154" s="1335"/>
      <c r="G154" s="1292"/>
      <c r="H154" s="1336"/>
      <c r="I154" s="1328"/>
      <c r="J154" s="1292"/>
      <c r="K154" s="1208"/>
      <c r="L154" s="1292"/>
      <c r="M154" s="1292"/>
    </row>
    <row r="155" spans="1:13">
      <c r="A155" s="1215" t="s">
        <v>439</v>
      </c>
      <c r="B155" s="1292"/>
      <c r="C155" s="1292"/>
      <c r="D155" s="1208"/>
      <c r="E155" s="1292"/>
      <c r="F155" s="1335"/>
      <c r="G155" s="1292"/>
      <c r="H155" s="1336"/>
      <c r="I155" s="1328"/>
      <c r="J155" s="1292"/>
      <c r="K155" s="1208"/>
      <c r="L155" s="1292"/>
      <c r="M155" s="1292"/>
    </row>
    <row r="156" spans="1:13">
      <c r="A156" s="1215" t="s">
        <v>440</v>
      </c>
      <c r="B156" s="1292"/>
      <c r="C156" s="1292"/>
      <c r="D156" s="1326"/>
      <c r="E156" s="1292"/>
      <c r="F156" s="1335"/>
      <c r="G156" s="1292"/>
      <c r="H156" s="1336"/>
      <c r="I156" s="1328"/>
      <c r="J156" s="1292"/>
      <c r="K156" s="1208"/>
      <c r="L156" s="1292"/>
      <c r="M156" s="1292"/>
    </row>
    <row r="157" spans="1:13">
      <c r="A157" s="1215" t="s">
        <v>441</v>
      </c>
      <c r="B157" s="1292">
        <v>8.2456070100000005</v>
      </c>
      <c r="C157" s="1292">
        <v>2.6355819199999999</v>
      </c>
      <c r="D157" s="1208"/>
      <c r="E157" s="1292">
        <v>8.2456070100000005</v>
      </c>
      <c r="F157" s="1335">
        <v>1</v>
      </c>
      <c r="G157" s="1292">
        <v>1</v>
      </c>
      <c r="H157" s="1336">
        <v>0.25135997598313897</v>
      </c>
      <c r="I157" s="1328">
        <v>2.5</v>
      </c>
      <c r="J157" s="1292">
        <v>9.4747508499999995</v>
      </c>
      <c r="K157" s="1208">
        <v>1.1490665075972399</v>
      </c>
      <c r="L157" s="1292">
        <v>0.50680789000000004</v>
      </c>
      <c r="M157" s="1292">
        <v>0.50680789000000004</v>
      </c>
    </row>
    <row r="158" spans="1:13" s="2033" customFormat="1">
      <c r="A158" s="2027" t="s">
        <v>450</v>
      </c>
      <c r="B158" s="2034">
        <v>110.64692466999999</v>
      </c>
      <c r="C158" s="2034">
        <v>19.570262190000001</v>
      </c>
      <c r="D158" s="2035">
        <v>0.34052139441469598</v>
      </c>
      <c r="E158" s="2034">
        <v>104.91578741999999</v>
      </c>
      <c r="F158" s="2036">
        <v>8.1980173542122198E-2</v>
      </c>
      <c r="G158" s="2034">
        <v>6</v>
      </c>
      <c r="H158" s="2037">
        <v>0.35315555991277697</v>
      </c>
      <c r="I158" s="2038">
        <v>2.1</v>
      </c>
      <c r="J158" s="2034">
        <v>53.349248500000002</v>
      </c>
      <c r="K158" s="2035">
        <v>0.50849590716439796</v>
      </c>
      <c r="L158" s="2034">
        <v>0.63550761999999994</v>
      </c>
      <c r="M158" s="2034">
        <v>0.50680789000000004</v>
      </c>
    </row>
    <row r="159" spans="1:13">
      <c r="A159" s="2267"/>
      <c r="B159" s="2268"/>
      <c r="C159" s="2268"/>
      <c r="D159" s="1326"/>
      <c r="E159" s="2268"/>
      <c r="F159" s="1327"/>
      <c r="G159" s="2268"/>
      <c r="H159" s="1293"/>
      <c r="I159" s="2269"/>
      <c r="J159" s="2268"/>
      <c r="K159" s="1326"/>
      <c r="L159" s="2268"/>
      <c r="M159" s="2268"/>
    </row>
    <row r="160" spans="1:13" ht="14.45" customHeight="1">
      <c r="A160" s="1313" t="s">
        <v>460</v>
      </c>
      <c r="B160" s="1314"/>
      <c r="C160" s="1314"/>
      <c r="D160" s="1315"/>
      <c r="E160" s="1314"/>
      <c r="F160" s="1316"/>
      <c r="G160" s="1314"/>
      <c r="H160" s="1317"/>
      <c r="I160" s="1318"/>
      <c r="J160" s="1314"/>
      <c r="K160" s="1315"/>
      <c r="L160" s="1314"/>
      <c r="M160" s="1314"/>
    </row>
    <row r="161" spans="1:13" ht="36" customHeight="1">
      <c r="A161" s="1242" t="s">
        <v>422</v>
      </c>
      <c r="B161" s="1243" t="s">
        <v>423</v>
      </c>
      <c r="C161" s="1243" t="s">
        <v>424</v>
      </c>
      <c r="D161" s="1244" t="s">
        <v>425</v>
      </c>
      <c r="E161" s="1243" t="s">
        <v>426</v>
      </c>
      <c r="F161" s="1245" t="s">
        <v>427</v>
      </c>
      <c r="G161" s="1243" t="s">
        <v>428</v>
      </c>
      <c r="H161" s="1246" t="s">
        <v>429</v>
      </c>
      <c r="I161" s="1247">
        <v>2.5</v>
      </c>
      <c r="J161" s="1243" t="s">
        <v>37</v>
      </c>
      <c r="K161" s="1244" t="s">
        <v>405</v>
      </c>
      <c r="L161" s="1243" t="s">
        <v>431</v>
      </c>
      <c r="M161" s="1243" t="s">
        <v>432</v>
      </c>
    </row>
    <row r="162" spans="1:13">
      <c r="A162" s="1319" t="s">
        <v>453</v>
      </c>
      <c r="B162" s="1297"/>
      <c r="C162" s="1297"/>
      <c r="D162" s="1320"/>
      <c r="E162" s="1297"/>
      <c r="F162" s="1321"/>
      <c r="G162" s="1297"/>
      <c r="H162" s="1298"/>
      <c r="I162" s="1322">
        <v>2.5</v>
      </c>
      <c r="J162" s="1297"/>
      <c r="K162" s="1320"/>
      <c r="L162" s="1297"/>
      <c r="M162" s="1297"/>
    </row>
    <row r="163" spans="1:13">
      <c r="A163" s="1215" t="s">
        <v>434</v>
      </c>
      <c r="B163" s="1282">
        <v>2288.8142875499998</v>
      </c>
      <c r="C163" s="1282">
        <v>881.91576170000008</v>
      </c>
      <c r="D163" s="1323">
        <v>5.7639391320574197E-2</v>
      </c>
      <c r="E163" s="1282">
        <v>2883.3280918299997</v>
      </c>
      <c r="F163" s="1324">
        <v>1.04499523260555E-3</v>
      </c>
      <c r="G163" s="1282">
        <v>2300</v>
      </c>
      <c r="H163" s="1305">
        <v>0.42111006578837501</v>
      </c>
      <c r="I163" s="1325">
        <v>2.5</v>
      </c>
      <c r="J163" s="1282">
        <v>985.90868474000001</v>
      </c>
      <c r="K163" s="1323">
        <v>0.34193426947616601</v>
      </c>
      <c r="L163" s="1282">
        <v>1.2414784800000001</v>
      </c>
      <c r="M163" s="1282">
        <v>1.4142222799999999</v>
      </c>
    </row>
    <row r="164" spans="1:13">
      <c r="A164" s="1215" t="s">
        <v>435</v>
      </c>
      <c r="B164" s="1282">
        <v>1030.06389599</v>
      </c>
      <c r="C164" s="1282">
        <v>401.97736547</v>
      </c>
      <c r="D164" s="1323">
        <v>8.8374818679924694E-2</v>
      </c>
      <c r="E164" s="1282">
        <v>1100.7263814200001</v>
      </c>
      <c r="F164" s="1324">
        <v>2.2098590086139301E-3</v>
      </c>
      <c r="G164" s="1282">
        <v>1420</v>
      </c>
      <c r="H164" s="1305">
        <v>0.41169477231516299</v>
      </c>
      <c r="I164" s="1325">
        <v>2.5</v>
      </c>
      <c r="J164" s="1282">
        <v>455.87102956000001</v>
      </c>
      <c r="K164" s="1323">
        <v>0.41415472296748301</v>
      </c>
      <c r="L164" s="1282">
        <v>1.0014086799999999</v>
      </c>
      <c r="M164" s="1282">
        <v>1.52534707</v>
      </c>
    </row>
    <row r="165" spans="1:13">
      <c r="A165" s="1215" t="s">
        <v>436</v>
      </c>
      <c r="B165" s="1282">
        <v>2029.9116825399999</v>
      </c>
      <c r="C165" s="1282">
        <v>1006.11079438</v>
      </c>
      <c r="D165" s="1323">
        <v>7.5675156524628306E-2</v>
      </c>
      <c r="E165" s="1282">
        <v>2046.67515086</v>
      </c>
      <c r="F165" s="1324">
        <v>4.5118259173273396E-3</v>
      </c>
      <c r="G165" s="1282">
        <v>3932</v>
      </c>
      <c r="H165" s="1305">
        <v>0.42765339891492699</v>
      </c>
      <c r="I165" s="1325">
        <v>2.5</v>
      </c>
      <c r="J165" s="1282">
        <v>1218.8543032800001</v>
      </c>
      <c r="K165" s="1323">
        <v>0.59552894985207805</v>
      </c>
      <c r="L165" s="1282">
        <v>3.9501516700000003</v>
      </c>
      <c r="M165" s="1282">
        <v>6.57569099</v>
      </c>
    </row>
    <row r="166" spans="1:13">
      <c r="A166" s="1260" t="s">
        <v>459</v>
      </c>
      <c r="B166" s="1282"/>
      <c r="C166" s="1282"/>
      <c r="D166" s="1323"/>
      <c r="E166" s="1282"/>
      <c r="F166" s="1324"/>
      <c r="G166" s="1282"/>
      <c r="H166" s="1305"/>
      <c r="I166" s="1325"/>
      <c r="J166" s="1282"/>
      <c r="K166" s="1323"/>
      <c r="L166" s="1282"/>
      <c r="M166" s="1282"/>
    </row>
    <row r="167" spans="1:13">
      <c r="A167" s="1215" t="s">
        <v>438</v>
      </c>
      <c r="B167" s="1282">
        <v>2127.5215512</v>
      </c>
      <c r="C167" s="1282">
        <v>1236.6898662600001</v>
      </c>
      <c r="D167" s="1323">
        <v>0.139663733674187</v>
      </c>
      <c r="E167" s="1282">
        <v>2179.2093659500001</v>
      </c>
      <c r="F167" s="1324">
        <v>1.1550901135663301E-2</v>
      </c>
      <c r="G167" s="1282">
        <v>4861</v>
      </c>
      <c r="H167" s="1305">
        <v>0.42272302724727601</v>
      </c>
      <c r="I167" s="1325">
        <v>2.5</v>
      </c>
      <c r="J167" s="1282">
        <v>1743.4855051299999</v>
      </c>
      <c r="K167" s="1323">
        <v>0.80005415375495503</v>
      </c>
      <c r="L167" s="1282">
        <v>10.62181541</v>
      </c>
      <c r="M167" s="1282">
        <v>26.983349799999999</v>
      </c>
    </row>
    <row r="168" spans="1:13">
      <c r="A168" s="1215" t="s">
        <v>439</v>
      </c>
      <c r="B168" s="1282">
        <v>572.93124450000005</v>
      </c>
      <c r="C168" s="1282">
        <v>448.88016736999998</v>
      </c>
      <c r="D168" s="1323">
        <v>2.4871308250064901E-2</v>
      </c>
      <c r="E168" s="1282">
        <v>354.95474421</v>
      </c>
      <c r="F168" s="1324">
        <v>3.6107658818661702E-2</v>
      </c>
      <c r="G168" s="1282">
        <v>1786</v>
      </c>
      <c r="H168" s="1305">
        <v>0.41937348362903298</v>
      </c>
      <c r="I168" s="1325">
        <v>2.5</v>
      </c>
      <c r="J168" s="1282">
        <v>387.49949277999997</v>
      </c>
      <c r="K168" s="1323">
        <v>1.09168703644864</v>
      </c>
      <c r="L168" s="1282">
        <v>5.3746139899999994</v>
      </c>
      <c r="M168" s="1282">
        <v>22.812262390000001</v>
      </c>
    </row>
    <row r="169" spans="1:13">
      <c r="A169" s="1215" t="s">
        <v>440</v>
      </c>
      <c r="B169" s="1282">
        <v>780.98752622999996</v>
      </c>
      <c r="C169" s="1282">
        <v>417.56371751</v>
      </c>
      <c r="D169" s="1323">
        <v>3.4654060895677997E-2</v>
      </c>
      <c r="E169" s="1282">
        <v>499.34113735</v>
      </c>
      <c r="F169" s="1324">
        <v>0.21925372237709501</v>
      </c>
      <c r="G169" s="1282">
        <v>5279</v>
      </c>
      <c r="H169" s="1305">
        <v>0.41473497867419401</v>
      </c>
      <c r="I169" s="1325">
        <v>2.5</v>
      </c>
      <c r="J169" s="1282">
        <v>907.17113499000004</v>
      </c>
      <c r="K169" s="1323">
        <v>1.81673622927274</v>
      </c>
      <c r="L169" s="1282">
        <v>45.339884209999994</v>
      </c>
      <c r="M169" s="1282">
        <v>36.813580600000002</v>
      </c>
    </row>
    <row r="170" spans="1:13">
      <c r="A170" s="1215" t="s">
        <v>441</v>
      </c>
      <c r="B170" s="1282">
        <v>109.95810799</v>
      </c>
      <c r="C170" s="1282">
        <v>40.976737820000004</v>
      </c>
      <c r="D170" s="1323"/>
      <c r="E170" s="1282">
        <v>106.69643812999999</v>
      </c>
      <c r="F170" s="1324">
        <v>1</v>
      </c>
      <c r="G170" s="1282">
        <v>368</v>
      </c>
      <c r="H170" s="1305">
        <v>0.42691679777070701</v>
      </c>
      <c r="I170" s="1325">
        <v>2.5</v>
      </c>
      <c r="J170" s="1282"/>
      <c r="K170" s="1323"/>
      <c r="L170" s="1282">
        <v>45.550501680000004</v>
      </c>
      <c r="M170" s="1282">
        <v>46.346957549999999</v>
      </c>
    </row>
    <row r="171" spans="1:13" s="2033" customFormat="1">
      <c r="A171" s="2027" t="s">
        <v>51</v>
      </c>
      <c r="B171" s="2028">
        <v>8940.1882960000003</v>
      </c>
      <c r="C171" s="2028">
        <v>4434.1144105100002</v>
      </c>
      <c r="D171" s="2029">
        <v>7.89765652044047E-2</v>
      </c>
      <c r="E171" s="2028">
        <v>9170.9313097499999</v>
      </c>
      <c r="F171" s="2030">
        <v>2.9315126795702601E-2</v>
      </c>
      <c r="G171" s="2028">
        <v>19946</v>
      </c>
      <c r="H171" s="2031">
        <v>0.42147678998430599</v>
      </c>
      <c r="I171" s="2032">
        <v>2.5</v>
      </c>
      <c r="J171" s="2028">
        <v>5698.8484482899994</v>
      </c>
      <c r="K171" s="2029">
        <v>0.62140346010784298</v>
      </c>
      <c r="L171" s="2028">
        <v>113.07985412000001</v>
      </c>
      <c r="M171" s="2028">
        <v>142.47141067999999</v>
      </c>
    </row>
    <row r="172" spans="1:13">
      <c r="A172" s="1215"/>
      <c r="B172" s="1215"/>
      <c r="C172" s="1215"/>
      <c r="D172" s="1215"/>
      <c r="E172" s="1215"/>
      <c r="F172" s="1337"/>
      <c r="G172" s="1215"/>
      <c r="H172" s="1301"/>
      <c r="I172" s="1215"/>
      <c r="J172" s="1215"/>
      <c r="K172" s="1215"/>
      <c r="L172" s="1215"/>
      <c r="M172" s="1215"/>
    </row>
    <row r="173" spans="1:13">
      <c r="A173" s="1334" t="s">
        <v>454</v>
      </c>
      <c r="B173" s="1297"/>
      <c r="C173" s="1297"/>
      <c r="D173" s="1320"/>
      <c r="E173" s="1297"/>
      <c r="F173" s="1321"/>
      <c r="G173" s="1297"/>
      <c r="H173" s="1298"/>
      <c r="I173" s="1322"/>
      <c r="J173" s="1297"/>
      <c r="K173" s="1320"/>
      <c r="L173" s="1297"/>
      <c r="M173" s="1297"/>
    </row>
    <row r="174" spans="1:13">
      <c r="A174" s="1215" t="s">
        <v>434</v>
      </c>
      <c r="B174" s="1292">
        <v>1766.00029685</v>
      </c>
      <c r="C174" s="1292">
        <v>705.59813055999996</v>
      </c>
      <c r="D174" s="1208">
        <v>6.2795754521340494E-2</v>
      </c>
      <c r="E174" s="1292">
        <v>2116.7513220799997</v>
      </c>
      <c r="F174" s="1335">
        <v>9.824454475627839E-4</v>
      </c>
      <c r="G174" s="1292">
        <v>897</v>
      </c>
      <c r="H174" s="1336">
        <v>0.421631529712714</v>
      </c>
      <c r="I174" s="1328">
        <v>2.5</v>
      </c>
      <c r="J174" s="1292">
        <v>780.72593276999999</v>
      </c>
      <c r="K174" s="1208">
        <v>0.36883214604672099</v>
      </c>
      <c r="L174" s="1292">
        <v>0.85225096</v>
      </c>
      <c r="M174" s="1292">
        <v>0.84770940000000006</v>
      </c>
    </row>
    <row r="175" spans="1:13">
      <c r="A175" s="1215" t="s">
        <v>435</v>
      </c>
      <c r="B175" s="1292">
        <v>512.55872632000001</v>
      </c>
      <c r="C175" s="1292">
        <v>264.60416587999998</v>
      </c>
      <c r="D175" s="1208">
        <v>9.5899644994337105E-2</v>
      </c>
      <c r="E175" s="1292">
        <v>528.86556080000003</v>
      </c>
      <c r="F175" s="1335">
        <v>2.20971206412501E-3</v>
      </c>
      <c r="G175" s="1292">
        <v>515</v>
      </c>
      <c r="H175" s="1336">
        <v>0.42473734237905397</v>
      </c>
      <c r="I175" s="1328">
        <v>2.5</v>
      </c>
      <c r="J175" s="1292">
        <v>250.64789825999998</v>
      </c>
      <c r="K175" s="1208">
        <v>0.47393499754616703</v>
      </c>
      <c r="L175" s="1292"/>
      <c r="M175" s="1292">
        <v>0.62364543000000006</v>
      </c>
    </row>
    <row r="176" spans="1:13">
      <c r="A176" s="1215" t="s">
        <v>436</v>
      </c>
      <c r="B176" s="1292">
        <v>1228.18568248</v>
      </c>
      <c r="C176" s="1292">
        <v>745.50270892999993</v>
      </c>
      <c r="D176" s="1208">
        <v>8.3297343636080198E-2</v>
      </c>
      <c r="E176" s="1292">
        <v>1222.05302575</v>
      </c>
      <c r="F176" s="1335">
        <v>4.5204818560222798E-3</v>
      </c>
      <c r="G176" s="1292">
        <v>1637</v>
      </c>
      <c r="H176" s="1336">
        <v>0.43556684771785997</v>
      </c>
      <c r="I176" s="1328">
        <v>2.5</v>
      </c>
      <c r="J176" s="1292">
        <v>854.01855270999999</v>
      </c>
      <c r="K176" s="1208">
        <v>0.69883919495708502</v>
      </c>
      <c r="L176" s="1292">
        <v>2.4120495599999998</v>
      </c>
      <c r="M176" s="1292">
        <v>4.8795674499999997</v>
      </c>
    </row>
    <row r="177" spans="1:13">
      <c r="A177" s="1260" t="s">
        <v>459</v>
      </c>
      <c r="B177" s="1292"/>
      <c r="C177" s="1292"/>
      <c r="D177" s="1208"/>
      <c r="E177" s="1292"/>
      <c r="F177" s="1335"/>
      <c r="G177" s="1292"/>
      <c r="H177" s="1336"/>
      <c r="I177" s="1328"/>
      <c r="J177" s="1292"/>
      <c r="K177" s="1208"/>
      <c r="L177" s="1292"/>
      <c r="M177" s="1292"/>
    </row>
    <row r="178" spans="1:13">
      <c r="A178" s="1215" t="s">
        <v>438</v>
      </c>
      <c r="B178" s="1292">
        <v>1109.719861</v>
      </c>
      <c r="C178" s="1292">
        <v>876.82245093999995</v>
      </c>
      <c r="D178" s="1208">
        <v>0.152174315712961</v>
      </c>
      <c r="E178" s="1292">
        <v>1117.1961367599999</v>
      </c>
      <c r="F178" s="1335">
        <v>1.07337391487741E-2</v>
      </c>
      <c r="G178" s="1292">
        <v>1577</v>
      </c>
      <c r="H178" s="1336">
        <v>0.427221244681526</v>
      </c>
      <c r="I178" s="1328">
        <v>2.5</v>
      </c>
      <c r="J178" s="1292">
        <v>1080.0020998100001</v>
      </c>
      <c r="K178" s="1208">
        <v>0.96670769283371605</v>
      </c>
      <c r="L178" s="1292">
        <v>5.1199816499999997</v>
      </c>
      <c r="M178" s="1292">
        <v>9.0749335599999998</v>
      </c>
    </row>
    <row r="179" spans="1:13">
      <c r="A179" s="1215" t="s">
        <v>439</v>
      </c>
      <c r="B179" s="1292">
        <v>371.77846242999999</v>
      </c>
      <c r="C179" s="1292">
        <v>357.65421535000002</v>
      </c>
      <c r="D179" s="1208">
        <v>2.4710371752088501E-2</v>
      </c>
      <c r="E179" s="1292">
        <v>155.47262027000002</v>
      </c>
      <c r="F179" s="1335">
        <v>3.6105547846633702E-2</v>
      </c>
      <c r="G179" s="1292">
        <v>759</v>
      </c>
      <c r="H179" s="1336">
        <v>0.420422291117793</v>
      </c>
      <c r="I179" s="1328">
        <v>2.5</v>
      </c>
      <c r="J179" s="1292">
        <v>219.66540337000001</v>
      </c>
      <c r="K179" s="1208">
        <v>1.4128880248401301</v>
      </c>
      <c r="L179" s="1292">
        <v>2.3602994600000002</v>
      </c>
      <c r="M179" s="1292">
        <v>17.350497829999998</v>
      </c>
    </row>
    <row r="180" spans="1:13">
      <c r="A180" s="1215" t="s">
        <v>440</v>
      </c>
      <c r="B180" s="1292">
        <v>528.3777374099999</v>
      </c>
      <c r="C180" s="1292">
        <v>287.84140202999998</v>
      </c>
      <c r="D180" s="1326">
        <v>4.62949391917995E-2</v>
      </c>
      <c r="E180" s="1292">
        <v>256.18844049</v>
      </c>
      <c r="F180" s="1335">
        <v>0.24280734232592399</v>
      </c>
      <c r="G180" s="1292">
        <v>2175</v>
      </c>
      <c r="H180" s="1336">
        <v>0.41891390296428699</v>
      </c>
      <c r="I180" s="1328">
        <v>2.5</v>
      </c>
      <c r="J180" s="1292">
        <v>574.20873574999996</v>
      </c>
      <c r="K180" s="1208">
        <v>2.241353023781</v>
      </c>
      <c r="L180" s="1292">
        <v>25.8175439</v>
      </c>
      <c r="M180" s="1292">
        <v>18.006201079999997</v>
      </c>
    </row>
    <row r="181" spans="1:13">
      <c r="A181" s="1215" t="s">
        <v>441</v>
      </c>
      <c r="B181" s="1292">
        <v>57.087005680000004</v>
      </c>
      <c r="C181" s="1292">
        <v>21.429777600000001</v>
      </c>
      <c r="D181" s="1208"/>
      <c r="E181" s="1292">
        <v>55.120890549999999</v>
      </c>
      <c r="F181" s="1335">
        <v>1</v>
      </c>
      <c r="G181" s="1292">
        <v>83</v>
      </c>
      <c r="H181" s="1336">
        <v>0.42534793661819698</v>
      </c>
      <c r="I181" s="1328">
        <v>2.5</v>
      </c>
      <c r="J181" s="1292"/>
      <c r="K181" s="1208"/>
      <c r="L181" s="1292">
        <v>23.44555716</v>
      </c>
      <c r="M181" s="1292">
        <v>20.983596480000003</v>
      </c>
    </row>
    <row r="182" spans="1:13" s="2033" customFormat="1">
      <c r="A182" s="2027" t="s">
        <v>51</v>
      </c>
      <c r="B182" s="2034">
        <v>5573.7077721699998</v>
      </c>
      <c r="C182" s="2034">
        <v>3259.4528512900001</v>
      </c>
      <c r="D182" s="2035">
        <v>8.4482173520231296E-2</v>
      </c>
      <c r="E182" s="2034">
        <v>5451.6479966999996</v>
      </c>
      <c r="F182" s="2036">
        <v>2.6359541717841401E-2</v>
      </c>
      <c r="G182" s="2034">
        <v>7643</v>
      </c>
      <c r="H182" s="2037">
        <v>0.42607746724954598</v>
      </c>
      <c r="I182" s="2038">
        <v>2.5</v>
      </c>
      <c r="J182" s="2034">
        <v>3759.32218328</v>
      </c>
      <c r="K182" s="2035">
        <v>0.68957536978829104</v>
      </c>
      <c r="L182" s="2034">
        <v>60.504112659999997</v>
      </c>
      <c r="M182" s="2034">
        <v>71.766151229999991</v>
      </c>
    </row>
    <row r="183" spans="1:13">
      <c r="A183" s="1215"/>
      <c r="B183" s="1292"/>
      <c r="C183" s="1292"/>
      <c r="D183" s="1326"/>
      <c r="E183" s="1292"/>
      <c r="F183" s="1327"/>
      <c r="G183" s="1292"/>
      <c r="H183" s="1293"/>
      <c r="I183" s="1328"/>
      <c r="J183" s="1292"/>
      <c r="K183" s="1326"/>
      <c r="L183" s="1292"/>
      <c r="M183" s="1292"/>
    </row>
    <row r="184" spans="1:13">
      <c r="A184" s="1334" t="s">
        <v>455</v>
      </c>
      <c r="B184" s="1297"/>
      <c r="C184" s="1297"/>
      <c r="D184" s="1320"/>
      <c r="E184" s="1297"/>
      <c r="F184" s="1321"/>
      <c r="G184" s="1344"/>
      <c r="H184" s="1298"/>
      <c r="I184" s="1322"/>
      <c r="J184" s="1297"/>
      <c r="K184" s="1320"/>
      <c r="L184" s="1297"/>
      <c r="M184" s="1297"/>
    </row>
    <row r="185" spans="1:13">
      <c r="A185" s="1215" t="s">
        <v>434</v>
      </c>
      <c r="B185" s="1292">
        <v>522.81399069999998</v>
      </c>
      <c r="C185" s="1292">
        <v>176.31763114</v>
      </c>
      <c r="D185" s="1208">
        <v>3.69751130266915E-2</v>
      </c>
      <c r="E185" s="1292">
        <v>766.57676974999993</v>
      </c>
      <c r="F185" s="1335">
        <v>1.21771418967526E-3</v>
      </c>
      <c r="G185" s="1292">
        <v>1403</v>
      </c>
      <c r="H185" s="1336">
        <v>0.419670145489691</v>
      </c>
      <c r="I185" s="1328">
        <v>2.5</v>
      </c>
      <c r="J185" s="1292">
        <v>205.18275197</v>
      </c>
      <c r="K185" s="1208">
        <v>0.26766106157497499</v>
      </c>
      <c r="L185" s="1292">
        <v>0.38922752000000005</v>
      </c>
      <c r="M185" s="1292">
        <v>0.56651288</v>
      </c>
    </row>
    <row r="186" spans="1:13">
      <c r="A186" s="1215" t="s">
        <v>435</v>
      </c>
      <c r="B186" s="1292">
        <v>517.50516966999999</v>
      </c>
      <c r="C186" s="1292">
        <v>137.37319959000001</v>
      </c>
      <c r="D186" s="1208">
        <v>7.38626775840098E-2</v>
      </c>
      <c r="E186" s="1292">
        <v>571.86082062000003</v>
      </c>
      <c r="F186" s="1335">
        <v>2.2099949051061101E-3</v>
      </c>
      <c r="G186" s="1292">
        <v>905</v>
      </c>
      <c r="H186" s="1336">
        <v>0.39963280569252402</v>
      </c>
      <c r="I186" s="1328">
        <v>2.5</v>
      </c>
      <c r="J186" s="1292">
        <v>205.22313130000001</v>
      </c>
      <c r="K186" s="1208">
        <v>0.35886901829977003</v>
      </c>
      <c r="L186" s="1292">
        <v>0.50497870999999994</v>
      </c>
      <c r="M186" s="1292">
        <v>0.90170163999999997</v>
      </c>
    </row>
    <row r="187" spans="1:13">
      <c r="A187" s="1215" t="s">
        <v>436</v>
      </c>
      <c r="B187" s="1292">
        <v>801.72600006000005</v>
      </c>
      <c r="C187" s="1292">
        <v>260.60808545000003</v>
      </c>
      <c r="D187" s="1208">
        <v>5.3861635665533002E-2</v>
      </c>
      <c r="E187" s="1292">
        <v>824.62212511000007</v>
      </c>
      <c r="F187" s="1335">
        <v>4.4989982041836601E-3</v>
      </c>
      <c r="G187" s="1292">
        <v>2295</v>
      </c>
      <c r="H187" s="1336">
        <v>0.41592602250909499</v>
      </c>
      <c r="I187" s="1328">
        <v>2.5</v>
      </c>
      <c r="J187" s="1292">
        <v>364.83575056999996</v>
      </c>
      <c r="K187" s="1208">
        <v>0.44242779748522099</v>
      </c>
      <c r="L187" s="1292">
        <v>1.5381021100000001</v>
      </c>
      <c r="M187" s="1292">
        <v>1.6961235400000001</v>
      </c>
    </row>
    <row r="188" spans="1:13">
      <c r="A188" s="1260" t="s">
        <v>459</v>
      </c>
      <c r="B188" s="1292"/>
      <c r="C188" s="1292"/>
      <c r="D188" s="1208"/>
      <c r="E188" s="1292"/>
      <c r="F188" s="1335"/>
      <c r="G188" s="1292"/>
      <c r="H188" s="1336"/>
      <c r="I188" s="1328"/>
      <c r="J188" s="1292"/>
      <c r="K188" s="1208"/>
      <c r="L188" s="1292"/>
      <c r="M188" s="1292"/>
    </row>
    <row r="189" spans="1:13">
      <c r="A189" s="1215" t="s">
        <v>438</v>
      </c>
      <c r="B189" s="1292">
        <v>1017.8016901999999</v>
      </c>
      <c r="C189" s="1292">
        <v>359.86741531999996</v>
      </c>
      <c r="D189" s="1208">
        <v>0.11552572205802999</v>
      </c>
      <c r="E189" s="1292">
        <v>1062.0132291900002</v>
      </c>
      <c r="F189" s="1335">
        <v>1.24105233981431E-2</v>
      </c>
      <c r="G189" s="1292">
        <v>3284</v>
      </c>
      <c r="H189" s="1336">
        <v>0.417991079469483</v>
      </c>
      <c r="I189" s="1328">
        <v>2.5</v>
      </c>
      <c r="J189" s="1292">
        <v>663.48340531999997</v>
      </c>
      <c r="K189" s="1208">
        <v>0.62474118691161695</v>
      </c>
      <c r="L189" s="1292">
        <v>5.5018337600000002</v>
      </c>
      <c r="M189" s="1292">
        <v>17.908416239999998</v>
      </c>
    </row>
    <row r="190" spans="1:13">
      <c r="A190" s="1215" t="s">
        <v>439</v>
      </c>
      <c r="B190" s="1292">
        <v>201.15278207</v>
      </c>
      <c r="C190" s="1292">
        <v>91.225952019999994</v>
      </c>
      <c r="D190" s="1208">
        <v>2.5502264854303201E-2</v>
      </c>
      <c r="E190" s="1292">
        <v>199.48212393999998</v>
      </c>
      <c r="F190" s="1335">
        <v>3.6109304070607098E-2</v>
      </c>
      <c r="G190" s="1292">
        <v>1027</v>
      </c>
      <c r="H190" s="1336">
        <v>0.41855606277339102</v>
      </c>
      <c r="I190" s="1328">
        <v>2.5</v>
      </c>
      <c r="J190" s="1292">
        <v>167.83408940999999</v>
      </c>
      <c r="K190" s="1208">
        <v>0.84134901962684605</v>
      </c>
      <c r="L190" s="1292">
        <v>3.01431453</v>
      </c>
      <c r="M190" s="1292">
        <v>5.4617645599999998</v>
      </c>
    </row>
    <row r="191" spans="1:13">
      <c r="A191" s="1215" t="s">
        <v>440</v>
      </c>
      <c r="B191" s="1292">
        <v>252.60978881999998</v>
      </c>
      <c r="C191" s="1292">
        <v>129.72231547999999</v>
      </c>
      <c r="D191" s="1208">
        <v>9.6467765424132906E-3</v>
      </c>
      <c r="E191" s="1292">
        <v>243.15269685999999</v>
      </c>
      <c r="F191" s="1335">
        <v>0.194437361133696</v>
      </c>
      <c r="G191" s="1292">
        <v>3104</v>
      </c>
      <c r="H191" s="1336">
        <v>0.41033201662347402</v>
      </c>
      <c r="I191" s="1328">
        <v>2.5</v>
      </c>
      <c r="J191" s="1292">
        <v>332.96239924000002</v>
      </c>
      <c r="K191" s="1208">
        <v>1.3693551564090201</v>
      </c>
      <c r="L191" s="1292">
        <v>19.522340310000001</v>
      </c>
      <c r="M191" s="1292">
        <v>18.807379519999998</v>
      </c>
    </row>
    <row r="192" spans="1:13">
      <c r="A192" s="1215" t="s">
        <v>441</v>
      </c>
      <c r="B192" s="1292">
        <v>52.871102310000005</v>
      </c>
      <c r="C192" s="1292">
        <v>19.546960220000003</v>
      </c>
      <c r="D192" s="1208"/>
      <c r="E192" s="1292">
        <v>51.575547579999999</v>
      </c>
      <c r="F192" s="1335">
        <v>1</v>
      </c>
      <c r="G192" s="1292">
        <v>285</v>
      </c>
      <c r="H192" s="1336">
        <v>0.428593503650398</v>
      </c>
      <c r="I192" s="1328">
        <v>2.5</v>
      </c>
      <c r="J192" s="1292"/>
      <c r="K192" s="1208"/>
      <c r="L192" s="1292">
        <v>22.10494452</v>
      </c>
      <c r="M192" s="1292">
        <v>25.36336107</v>
      </c>
    </row>
    <row r="193" spans="1:13" s="2033" customFormat="1">
      <c r="A193" s="2027" t="s">
        <v>450</v>
      </c>
      <c r="B193" s="2034">
        <v>3366.48052383</v>
      </c>
      <c r="C193" s="2034">
        <v>1174.6615592199998</v>
      </c>
      <c r="D193" s="2035">
        <v>6.4590179192022201E-2</v>
      </c>
      <c r="E193" s="2034">
        <v>3719.2833130499998</v>
      </c>
      <c r="F193" s="2036">
        <v>3.3647361829334699E-2</v>
      </c>
      <c r="G193" s="2034">
        <v>12303</v>
      </c>
      <c r="H193" s="2037">
        <v>0.41473321309450401</v>
      </c>
      <c r="I193" s="2038">
        <v>2.5</v>
      </c>
      <c r="J193" s="2034">
        <v>1939.5262650099999</v>
      </c>
      <c r="K193" s="2035">
        <v>0.52147849511885902</v>
      </c>
      <c r="L193" s="2034">
        <v>52.575741459999996</v>
      </c>
      <c r="M193" s="2034">
        <v>70.70525945</v>
      </c>
    </row>
    <row r="194" spans="1:13">
      <c r="A194" s="1215"/>
      <c r="B194" s="1292"/>
      <c r="C194" s="1292"/>
      <c r="D194" s="1326"/>
      <c r="E194" s="1292"/>
      <c r="F194" s="1327"/>
      <c r="G194" s="1292"/>
      <c r="H194" s="1293"/>
      <c r="I194" s="1328"/>
      <c r="J194" s="1292"/>
      <c r="K194" s="1326"/>
      <c r="L194" s="1292"/>
      <c r="M194" s="1292"/>
    </row>
    <row r="195" spans="1:13">
      <c r="A195" s="1334" t="s">
        <v>456</v>
      </c>
      <c r="B195" s="1297"/>
      <c r="C195" s="1297"/>
      <c r="D195" s="1320"/>
      <c r="E195" s="1297"/>
      <c r="F195" s="1321"/>
      <c r="G195" s="1344"/>
      <c r="H195" s="1298"/>
      <c r="I195" s="1322"/>
      <c r="J195" s="1297"/>
      <c r="K195" s="1320"/>
      <c r="L195" s="1297"/>
      <c r="M195" s="1297"/>
    </row>
    <row r="196" spans="1:13">
      <c r="A196" s="1215" t="s">
        <v>434</v>
      </c>
      <c r="B196" s="1292"/>
      <c r="C196" s="1292"/>
      <c r="D196" s="1208"/>
      <c r="E196" s="1292"/>
      <c r="F196" s="1335"/>
      <c r="G196" s="1292"/>
      <c r="H196" s="1336"/>
      <c r="I196" s="1328"/>
      <c r="J196" s="1292"/>
      <c r="K196" s="1208"/>
      <c r="L196" s="1292"/>
      <c r="M196" s="1292"/>
    </row>
    <row r="197" spans="1:13">
      <c r="A197" s="1215" t="s">
        <v>435</v>
      </c>
      <c r="B197" s="1292"/>
      <c r="C197" s="1292"/>
      <c r="D197" s="1208"/>
      <c r="E197" s="1292"/>
      <c r="F197" s="1335"/>
      <c r="G197" s="1292"/>
      <c r="H197" s="1336"/>
      <c r="I197" s="1328"/>
      <c r="J197" s="1292"/>
      <c r="K197" s="1208"/>
      <c r="L197" s="1292"/>
      <c r="M197" s="1292"/>
    </row>
    <row r="198" spans="1:13">
      <c r="A198" s="1215" t="s">
        <v>436</v>
      </c>
      <c r="B198" s="1292"/>
      <c r="C198" s="1292"/>
      <c r="D198" s="1208"/>
      <c r="E198" s="1292"/>
      <c r="F198" s="1335"/>
      <c r="G198" s="1292"/>
      <c r="H198" s="1336"/>
      <c r="I198" s="1328"/>
      <c r="J198" s="1292"/>
      <c r="K198" s="1208"/>
      <c r="L198" s="1292"/>
      <c r="M198" s="1292"/>
    </row>
    <row r="199" spans="1:13">
      <c r="A199" s="1260" t="s">
        <v>457</v>
      </c>
      <c r="B199" s="1292"/>
      <c r="C199" s="1292"/>
      <c r="D199" s="1208"/>
      <c r="E199" s="1292"/>
      <c r="F199" s="1335"/>
      <c r="G199" s="1292"/>
      <c r="H199" s="1336"/>
      <c r="I199" s="1328"/>
      <c r="J199" s="1292"/>
      <c r="K199" s="1208"/>
      <c r="L199" s="1292"/>
      <c r="M199" s="1292"/>
    </row>
    <row r="200" spans="1:13">
      <c r="A200" s="1215" t="s">
        <v>438</v>
      </c>
      <c r="B200" s="1292"/>
      <c r="C200" s="1292"/>
      <c r="D200" s="1208"/>
      <c r="E200" s="1292"/>
      <c r="F200" s="1335"/>
      <c r="G200" s="1292"/>
      <c r="H200" s="1336"/>
      <c r="I200" s="1328"/>
      <c r="J200" s="1292"/>
      <c r="K200" s="1208"/>
      <c r="L200" s="1292"/>
      <c r="M200" s="1292"/>
    </row>
    <row r="201" spans="1:13">
      <c r="A201" s="1215" t="s">
        <v>439</v>
      </c>
      <c r="B201" s="1292"/>
      <c r="C201" s="1292"/>
      <c r="D201" s="1208"/>
      <c r="E201" s="1292"/>
      <c r="F201" s="1335"/>
      <c r="G201" s="1292"/>
      <c r="H201" s="1336"/>
      <c r="I201" s="1328"/>
      <c r="J201" s="1292"/>
      <c r="K201" s="1208"/>
      <c r="L201" s="1292"/>
      <c r="M201" s="1292"/>
    </row>
    <row r="202" spans="1:13">
      <c r="A202" s="1215" t="s">
        <v>440</v>
      </c>
      <c r="B202" s="1292"/>
      <c r="C202" s="1292"/>
      <c r="D202" s="1208"/>
      <c r="E202" s="1292"/>
      <c r="F202" s="1335"/>
      <c r="G202" s="1292"/>
      <c r="H202" s="1336"/>
      <c r="I202" s="1328"/>
      <c r="J202" s="1292"/>
      <c r="K202" s="1208"/>
      <c r="L202" s="1292"/>
      <c r="M202" s="1292"/>
    </row>
    <row r="203" spans="1:13">
      <c r="A203" s="1215" t="s">
        <v>441</v>
      </c>
      <c r="B203" s="1292"/>
      <c r="C203" s="1292"/>
      <c r="D203" s="1208"/>
      <c r="E203" s="1292"/>
      <c r="F203" s="1335"/>
      <c r="G203" s="1292"/>
      <c r="H203" s="1336"/>
      <c r="I203" s="1328"/>
      <c r="J203" s="1292"/>
      <c r="K203" s="1208"/>
      <c r="L203" s="1292"/>
      <c r="M203" s="1292"/>
    </row>
    <row r="204" spans="1:13" s="2033" customFormat="1">
      <c r="A204" s="2027" t="s">
        <v>450</v>
      </c>
      <c r="B204" s="2034"/>
      <c r="C204" s="2034"/>
      <c r="D204" s="2035"/>
      <c r="E204" s="2034"/>
      <c r="F204" s="2036"/>
      <c r="G204" s="2034"/>
      <c r="H204" s="2037"/>
      <c r="I204" s="2038"/>
      <c r="J204" s="2034"/>
      <c r="K204" s="2035"/>
      <c r="L204" s="2034"/>
      <c r="M204" s="2034"/>
    </row>
  </sheetData>
  <mergeCells count="2">
    <mergeCell ref="A1:M1"/>
    <mergeCell ref="A102:L102"/>
  </mergeCells>
  <pageMargins left="0.43307086614173229" right="0.23622047244094491" top="0.74803149606299213" bottom="0.74803149606299213" header="0.31496062992125984" footer="0.31496062992125984"/>
  <pageSetup paperSize="9" scale="95" orientation="portrait" r:id="rId1"/>
  <headerFooter>
    <oddFooter>&amp;C&amp;1#&amp;"Calibri"&amp;10&amp;K000000Confidential</oddFooter>
  </headerFooter>
  <rowBreaks count="3" manualBreakCount="3">
    <brk id="58" max="12" man="1"/>
    <brk id="102" max="12" man="1"/>
    <brk id="158" max="12" man="1"/>
  </rowBreaks>
  <customProperties>
    <customPr name="_pios_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980681-A23C-4483-B3DF-045366A0C55D}">
  <dimension ref="A1:R114"/>
  <sheetViews>
    <sheetView showGridLines="0" showWhiteSpace="0" view="pageLayout" topLeftCell="A9" zoomScaleNormal="100" zoomScaleSheetLayoutView="100" workbookViewId="0">
      <selection activeCell="G9" sqref="G9"/>
    </sheetView>
  </sheetViews>
  <sheetFormatPr defaultColWidth="0" defaultRowHeight="12"/>
  <cols>
    <col min="1" max="1" width="10.5703125" style="1225" customWidth="1"/>
    <col min="2" max="3" width="6.7109375" style="1225" bestFit="1" customWidth="1"/>
    <col min="4" max="5" width="6" style="1225" bestFit="1" customWidth="1"/>
    <col min="6" max="6" width="8.28515625" style="1225" bestFit="1" customWidth="1"/>
    <col min="7" max="7" width="7.5703125" style="1225" bestFit="1" customWidth="1"/>
    <col min="8" max="8" width="6" style="1225" bestFit="1" customWidth="1"/>
    <col min="9" max="9" width="6.85546875" style="1225" customWidth="1"/>
    <col min="10" max="10" width="5.28515625" style="1225" bestFit="1" customWidth="1"/>
    <col min="11" max="11" width="6.140625" style="1225" bestFit="1" customWidth="1"/>
    <col min="12" max="12" width="3.140625" style="1225" bestFit="1" customWidth="1"/>
    <col min="13" max="13" width="7.28515625" style="1225" bestFit="1" customWidth="1"/>
    <col min="14" max="17" width="9.140625" style="841" hidden="1" customWidth="1"/>
    <col min="18" max="18" width="10.140625" style="841" hidden="1" customWidth="1"/>
    <col min="19" max="16384" width="9.140625" style="841" hidden="1"/>
  </cols>
  <sheetData>
    <row r="1" spans="1:13" ht="42" customHeight="1">
      <c r="A1" s="2875" t="s">
        <v>461</v>
      </c>
      <c r="B1" s="2876"/>
      <c r="C1" s="2876"/>
      <c r="D1" s="2876"/>
      <c r="E1" s="2876"/>
      <c r="F1" s="2876"/>
      <c r="G1" s="2876"/>
      <c r="H1" s="2876"/>
      <c r="I1" s="2876"/>
      <c r="J1" s="2876"/>
      <c r="K1" s="2876"/>
      <c r="L1" s="2876"/>
      <c r="M1" s="2876"/>
    </row>
    <row r="2" spans="1:13" s="1260" customFormat="1" ht="14.45" customHeight="1">
      <c r="A2" s="2414" t="s">
        <v>444</v>
      </c>
      <c r="B2" s="2406"/>
      <c r="C2" s="2406"/>
      <c r="D2" s="2406"/>
      <c r="E2" s="2406"/>
      <c r="F2" s="2406"/>
      <c r="G2" s="2406"/>
      <c r="H2" s="2406"/>
      <c r="I2" s="2406"/>
      <c r="J2" s="2406"/>
      <c r="K2" s="2406"/>
      <c r="L2" s="2406"/>
      <c r="M2" s="2406"/>
    </row>
    <row r="3" spans="1:13" s="1260" customFormat="1" ht="36" customHeight="1">
      <c r="A3" s="2413" t="s">
        <v>422</v>
      </c>
      <c r="B3" s="2408" t="s">
        <v>423</v>
      </c>
      <c r="C3" s="2408" t="s">
        <v>424</v>
      </c>
      <c r="D3" s="2409" t="s">
        <v>425</v>
      </c>
      <c r="E3" s="2408" t="s">
        <v>426</v>
      </c>
      <c r="F3" s="2410" t="s">
        <v>427</v>
      </c>
      <c r="G3" s="2408" t="s">
        <v>428</v>
      </c>
      <c r="H3" s="2411" t="s">
        <v>429</v>
      </c>
      <c r="I3" s="2412" t="s">
        <v>430</v>
      </c>
      <c r="J3" s="2408" t="s">
        <v>37</v>
      </c>
      <c r="K3" s="2409" t="s">
        <v>405</v>
      </c>
      <c r="L3" s="2408" t="s">
        <v>431</v>
      </c>
      <c r="M3" s="2408" t="s">
        <v>432</v>
      </c>
    </row>
    <row r="4" spans="1:13" s="1260" customFormat="1" ht="9">
      <c r="A4" s="1203" t="s">
        <v>462</v>
      </c>
      <c r="B4" s="1255"/>
      <c r="C4" s="1255"/>
      <c r="D4" s="1256"/>
      <c r="E4" s="1255"/>
      <c r="F4" s="1257"/>
      <c r="G4" s="1255"/>
      <c r="H4" s="1258"/>
      <c r="I4" s="1259"/>
      <c r="J4" s="1255"/>
      <c r="K4" s="1256"/>
      <c r="L4" s="1255"/>
      <c r="M4" s="1255"/>
    </row>
    <row r="5" spans="1:13" s="1260" customFormat="1" ht="9">
      <c r="A5" s="1260" t="s">
        <v>434</v>
      </c>
      <c r="B5" s="1213">
        <v>97033.013106929997</v>
      </c>
      <c r="C5" s="1213">
        <v>17470.546923470003</v>
      </c>
      <c r="D5" s="1214">
        <v>0.68491332248899495</v>
      </c>
      <c r="E5" s="1213">
        <v>108928.62991102999</v>
      </c>
      <c r="F5" s="1261">
        <v>8.7711425240578997E-4</v>
      </c>
      <c r="G5" s="1213">
        <v>1223843</v>
      </c>
      <c r="H5" s="1262">
        <v>0.15472160858082601</v>
      </c>
      <c r="I5" s="1263">
        <v>2.5000000001628218</v>
      </c>
      <c r="J5" s="1213">
        <v>8708.3944410500008</v>
      </c>
      <c r="K5" s="1214">
        <v>7.9945873258139594E-2</v>
      </c>
      <c r="L5" s="1213">
        <v>14.963249709999999</v>
      </c>
      <c r="M5" s="1213">
        <v>6.9053738999999998</v>
      </c>
    </row>
    <row r="6" spans="1:13" s="1260" customFormat="1" ht="9">
      <c r="A6" s="1260" t="s">
        <v>435</v>
      </c>
      <c r="B6" s="1213">
        <v>29290.66312564</v>
      </c>
      <c r="C6" s="1213">
        <v>5463.1286533599996</v>
      </c>
      <c r="D6" s="1214">
        <v>0.52335603699633804</v>
      </c>
      <c r="E6" s="1213">
        <v>31885.176407819999</v>
      </c>
      <c r="F6" s="1261">
        <v>1.8553973427442201E-3</v>
      </c>
      <c r="G6" s="1213">
        <v>586654</v>
      </c>
      <c r="H6" s="1262">
        <v>0.17744705496603</v>
      </c>
      <c r="I6" s="1263">
        <v>2.5000000002568057</v>
      </c>
      <c r="J6" s="1213">
        <v>3223.2445902099998</v>
      </c>
      <c r="K6" s="1214">
        <v>0.101089125209277</v>
      </c>
      <c r="L6" s="1213">
        <v>10.493887220000001</v>
      </c>
      <c r="M6" s="1213">
        <v>6.6462345300000001</v>
      </c>
    </row>
    <row r="7" spans="1:13" s="1260" customFormat="1" ht="9">
      <c r="A7" s="1260" t="s">
        <v>436</v>
      </c>
      <c r="B7" s="1213">
        <v>21131.080678490001</v>
      </c>
      <c r="C7" s="1207">
        <v>3361.21087567</v>
      </c>
      <c r="D7" s="1214">
        <v>0.55772536026028596</v>
      </c>
      <c r="E7" s="1213">
        <v>22601.53138851</v>
      </c>
      <c r="F7" s="1261">
        <v>3.5232395137827699E-3</v>
      </c>
      <c r="G7" s="1213">
        <v>462132</v>
      </c>
      <c r="H7" s="1262">
        <v>0.18522361282688199</v>
      </c>
      <c r="I7" s="1263">
        <v>2.5000000003039178</v>
      </c>
      <c r="J7" s="1213">
        <v>2988.37996746</v>
      </c>
      <c r="K7" s="1214">
        <v>0.13222024278316</v>
      </c>
      <c r="L7" s="1213">
        <v>14.76383869</v>
      </c>
      <c r="M7" s="1213">
        <v>12.710884950000001</v>
      </c>
    </row>
    <row r="8" spans="1:13" s="1260" customFormat="1" ht="9">
      <c r="A8" s="1260" t="s">
        <v>437</v>
      </c>
      <c r="B8" s="1213">
        <v>6073.6131054100006</v>
      </c>
      <c r="C8" s="1213">
        <v>850.19770376999998</v>
      </c>
      <c r="D8" s="1214">
        <v>0.52909486275458395</v>
      </c>
      <c r="E8" s="1213">
        <v>6264.8961703199993</v>
      </c>
      <c r="F8" s="1261">
        <v>5.9700464865149704E-3</v>
      </c>
      <c r="G8" s="1213">
        <v>167722</v>
      </c>
      <c r="H8" s="1262">
        <v>0.189732036355406</v>
      </c>
      <c r="I8" s="1263">
        <v>2.5000000004019536</v>
      </c>
      <c r="J8" s="1213">
        <v>1082.5482860699999</v>
      </c>
      <c r="K8" s="1214">
        <v>0.17279588625883099</v>
      </c>
      <c r="L8" s="1213">
        <v>7.0962559000000001</v>
      </c>
      <c r="M8" s="1213">
        <v>10.60129152</v>
      </c>
    </row>
    <row r="9" spans="1:13" s="1260" customFormat="1" ht="9">
      <c r="A9" s="1260" t="s">
        <v>438</v>
      </c>
      <c r="B9" s="1213">
        <v>11888.57492191</v>
      </c>
      <c r="C9" s="1213">
        <v>2461.3469089199998</v>
      </c>
      <c r="D9" s="1214">
        <v>0.64251592262215396</v>
      </c>
      <c r="E9" s="1213">
        <v>12836.671332350001</v>
      </c>
      <c r="F9" s="1261">
        <v>1.29329138038784E-2</v>
      </c>
      <c r="G9" s="1213">
        <v>392703</v>
      </c>
      <c r="H9" s="1262">
        <v>0.199036989071392</v>
      </c>
      <c r="I9" s="1263">
        <v>2.5000000004139258</v>
      </c>
      <c r="J9" s="1213">
        <v>3404.7130642300003</v>
      </c>
      <c r="K9" s="1214">
        <v>0.26523332849145298</v>
      </c>
      <c r="L9" s="1213">
        <v>33.418956879999996</v>
      </c>
      <c r="M9" s="1213">
        <v>96.17295836000001</v>
      </c>
    </row>
    <row r="10" spans="1:13" s="1260" customFormat="1" ht="9">
      <c r="A10" s="1260" t="s">
        <v>439</v>
      </c>
      <c r="B10" s="1213">
        <v>4751.0695360600002</v>
      </c>
      <c r="C10" s="1213">
        <v>704.84377855000002</v>
      </c>
      <c r="D10" s="1214">
        <v>0.492823995673076</v>
      </c>
      <c r="E10" s="1213">
        <v>4899.8794099099996</v>
      </c>
      <c r="F10" s="1261">
        <v>4.6160124215006801E-2</v>
      </c>
      <c r="G10" s="1213">
        <v>179841</v>
      </c>
      <c r="H10" s="1262">
        <v>0.234036968810027</v>
      </c>
      <c r="I10" s="1263">
        <v>2.5000000004341811</v>
      </c>
      <c r="J10" s="1213">
        <v>2075.74276289</v>
      </c>
      <c r="K10" s="1214">
        <v>0.42363139768130098</v>
      </c>
      <c r="L10" s="1213">
        <v>53.004183669999996</v>
      </c>
      <c r="M10" s="1213">
        <v>116.64472522</v>
      </c>
    </row>
    <row r="11" spans="1:13" s="1260" customFormat="1" ht="9">
      <c r="A11" s="1260" t="s">
        <v>440</v>
      </c>
      <c r="B11" s="1213">
        <v>1923.1416915200002</v>
      </c>
      <c r="C11" s="1213">
        <v>533.82617038000001</v>
      </c>
      <c r="D11" s="1214">
        <v>0.226670380667329</v>
      </c>
      <c r="E11" s="1213">
        <v>1956.3710854199999</v>
      </c>
      <c r="F11" s="1261">
        <v>0.23500426887126</v>
      </c>
      <c r="G11" s="1213">
        <v>72534</v>
      </c>
      <c r="H11" s="1262">
        <v>0.22648446478898801</v>
      </c>
      <c r="I11" s="1263">
        <v>2.5000000004698246</v>
      </c>
      <c r="J11" s="1213">
        <v>1462.7064598300001</v>
      </c>
      <c r="K11" s="1214">
        <v>0.74766309455855695</v>
      </c>
      <c r="L11" s="1213">
        <v>102.18324155000001</v>
      </c>
      <c r="M11" s="1213">
        <v>96.789633940000002</v>
      </c>
    </row>
    <row r="12" spans="1:13" s="1260" customFormat="1" ht="9">
      <c r="A12" s="1260" t="s">
        <v>441</v>
      </c>
      <c r="B12" s="1213">
        <v>1736.9971426500001</v>
      </c>
      <c r="C12" s="1213">
        <v>158.86517587999998</v>
      </c>
      <c r="D12" s="1214">
        <v>0.514475988605679</v>
      </c>
      <c r="E12" s="1213">
        <v>1791.4779543099999</v>
      </c>
      <c r="F12" s="1261">
        <v>1</v>
      </c>
      <c r="G12" s="1213">
        <v>100162</v>
      </c>
      <c r="H12" s="1262">
        <v>0.221434477826321</v>
      </c>
      <c r="I12" s="1263">
        <v>2.500000000573622</v>
      </c>
      <c r="J12" s="1213">
        <v>4287.8205171499994</v>
      </c>
      <c r="K12" s="1214">
        <v>2.3934542464417201</v>
      </c>
      <c r="L12" s="1213">
        <v>87.283197990000005</v>
      </c>
      <c r="M12" s="1213">
        <v>380.42207373000002</v>
      </c>
    </row>
    <row r="13" spans="1:13" s="1260" customFormat="1" ht="9">
      <c r="A13" s="1265" t="s">
        <v>51</v>
      </c>
      <c r="B13" s="1266">
        <v>173828.15330861</v>
      </c>
      <c r="C13" s="1266">
        <v>31003.966190000003</v>
      </c>
      <c r="D13" s="1267">
        <v>0.62209109810248897</v>
      </c>
      <c r="E13" s="1266">
        <v>191164.63365966998</v>
      </c>
      <c r="F13" s="1268">
        <v>1.5249488968445199E-2</v>
      </c>
      <c r="G13" s="1266">
        <v>3185591</v>
      </c>
      <c r="H13" s="1269">
        <v>0.169634098406202</v>
      </c>
      <c r="I13" s="1270">
        <v>2.500000000373003</v>
      </c>
      <c r="J13" s="1266">
        <v>27233.550088890002</v>
      </c>
      <c r="K13" s="1267">
        <v>0.142461236513935</v>
      </c>
      <c r="L13" s="1266">
        <v>323.20681160999999</v>
      </c>
      <c r="M13" s="1266">
        <v>726.89317614999993</v>
      </c>
    </row>
    <row r="14" spans="1:13" s="1260" customFormat="1" ht="9">
      <c r="A14" s="1271"/>
      <c r="B14" s="1272"/>
      <c r="C14" s="1272"/>
      <c r="D14" s="1273"/>
      <c r="E14" s="1272"/>
      <c r="F14" s="1274"/>
      <c r="G14" s="1272"/>
      <c r="H14" s="1275"/>
      <c r="I14" s="1276"/>
      <c r="J14" s="1272"/>
      <c r="K14" s="1273"/>
      <c r="L14" s="1272"/>
      <c r="M14" s="1272"/>
    </row>
    <row r="15" spans="1:13" s="1260" customFormat="1" ht="9">
      <c r="A15" s="1294" t="s">
        <v>463</v>
      </c>
      <c r="B15" s="1277"/>
      <c r="C15" s="1277"/>
      <c r="D15" s="1295"/>
      <c r="E15" s="1277"/>
      <c r="F15" s="1296"/>
      <c r="G15" s="1277"/>
      <c r="H15" s="1311"/>
      <c r="I15" s="1281"/>
      <c r="J15" s="1277"/>
      <c r="K15" s="1295"/>
      <c r="L15" s="1277"/>
      <c r="M15" s="1277"/>
    </row>
    <row r="16" spans="1:13" s="1260" customFormat="1" ht="9">
      <c r="A16" s="1260" t="s">
        <v>434</v>
      </c>
      <c r="B16" s="1213">
        <v>5174.6058634700003</v>
      </c>
      <c r="C16" s="1213">
        <v>8289.8039796600006</v>
      </c>
      <c r="D16" s="1214">
        <v>0.557829362722845</v>
      </c>
      <c r="E16" s="1213">
        <v>9728.9702317499996</v>
      </c>
      <c r="F16" s="1261">
        <v>9.0204282683075104E-4</v>
      </c>
      <c r="G16" s="1213">
        <v>1040513</v>
      </c>
      <c r="H16" s="1262">
        <v>0.30414742788638799</v>
      </c>
      <c r="I16" s="1263">
        <v>2.5000000009939152</v>
      </c>
      <c r="J16" s="1213">
        <v>719.13495550000005</v>
      </c>
      <c r="K16" s="1214">
        <v>7.3916862563022295E-2</v>
      </c>
      <c r="L16" s="1213">
        <v>2.6711491299999999</v>
      </c>
      <c r="M16" s="1213">
        <v>3.4246624700000003</v>
      </c>
    </row>
    <row r="17" spans="1:13" s="1260" customFormat="1" ht="9">
      <c r="A17" s="1260" t="s">
        <v>435</v>
      </c>
      <c r="B17" s="1213">
        <v>3535.1049814600001</v>
      </c>
      <c r="C17" s="1213">
        <v>4167.8169424600001</v>
      </c>
      <c r="D17" s="1214">
        <v>0.48280713589033097</v>
      </c>
      <c r="E17" s="1213">
        <v>5283.0804737299995</v>
      </c>
      <c r="F17" s="1261">
        <v>1.8615592699946901E-3</v>
      </c>
      <c r="G17" s="1213">
        <v>552023</v>
      </c>
      <c r="H17" s="1262">
        <v>0.28914528192327299</v>
      </c>
      <c r="I17" s="1263">
        <v>2.500000001168063</v>
      </c>
      <c r="J17" s="1213">
        <v>621.84456662000002</v>
      </c>
      <c r="K17" s="1214">
        <v>0.11770492039864</v>
      </c>
      <c r="L17" s="1213">
        <v>2.84327599</v>
      </c>
      <c r="M17" s="1213">
        <v>4.5532480999999994</v>
      </c>
    </row>
    <row r="18" spans="1:13" s="1260" customFormat="1" ht="9">
      <c r="A18" s="1260" t="s">
        <v>436</v>
      </c>
      <c r="B18" s="1213">
        <v>3873.2208152499998</v>
      </c>
      <c r="C18" s="1213">
        <v>2622.9346785299999</v>
      </c>
      <c r="D18" s="1214">
        <v>0.523370601883135</v>
      </c>
      <c r="E18" s="1213">
        <v>4843.7380305899997</v>
      </c>
      <c r="F18" s="1261">
        <v>3.6088797948205199E-3</v>
      </c>
      <c r="G18" s="1213">
        <v>440776</v>
      </c>
      <c r="H18" s="1262">
        <v>0.29084991020011802</v>
      </c>
      <c r="I18" s="1263">
        <v>2.5000000011589179</v>
      </c>
      <c r="J18" s="1213">
        <v>878.91008729999999</v>
      </c>
      <c r="K18" s="1214">
        <v>0.181452853508872</v>
      </c>
      <c r="L18" s="1213">
        <v>5.0563065500000004</v>
      </c>
      <c r="M18" s="1213">
        <v>9.3349281699999995</v>
      </c>
    </row>
    <row r="19" spans="1:13" s="1260" customFormat="1" ht="9">
      <c r="A19" s="1260" t="s">
        <v>437</v>
      </c>
      <c r="B19" s="1213">
        <v>1517.54036802</v>
      </c>
      <c r="C19" s="1213">
        <v>594.70053240000004</v>
      </c>
      <c r="D19" s="1214">
        <v>0.45964536560497798</v>
      </c>
      <c r="E19" s="1213">
        <v>1537.2803117200001</v>
      </c>
      <c r="F19" s="1261">
        <v>5.96999112005254E-3</v>
      </c>
      <c r="G19" s="1213">
        <v>155928</v>
      </c>
      <c r="H19" s="1262">
        <v>0.28965058611321198</v>
      </c>
      <c r="I19" s="1263">
        <v>2.5000000013767782</v>
      </c>
      <c r="J19" s="1213">
        <v>374.15675313000003</v>
      </c>
      <c r="K19" s="1214">
        <v>0.24338876278937799</v>
      </c>
      <c r="L19" s="1213">
        <v>2.65826662</v>
      </c>
      <c r="M19" s="1213">
        <v>8.2019163200000005</v>
      </c>
    </row>
    <row r="20" spans="1:13" s="1260" customFormat="1" ht="9">
      <c r="A20" s="1260" t="s">
        <v>438</v>
      </c>
      <c r="B20" s="1213">
        <v>3087.6275434599997</v>
      </c>
      <c r="C20" s="1213">
        <v>1628.4247001700001</v>
      </c>
      <c r="D20" s="1214">
        <v>0.60794106299026596</v>
      </c>
      <c r="E20" s="1213">
        <v>3522.5796388400004</v>
      </c>
      <c r="F20" s="1261">
        <v>1.3159681214550301E-2</v>
      </c>
      <c r="G20" s="1213">
        <v>346207</v>
      </c>
      <c r="H20" s="1262">
        <v>0.30242590501397798</v>
      </c>
      <c r="I20" s="1263">
        <v>2.5000000012203318</v>
      </c>
      <c r="J20" s="1213">
        <v>1242.0875992900001</v>
      </c>
      <c r="K20" s="1214">
        <v>0.35260738624465099</v>
      </c>
      <c r="L20" s="1213">
        <v>14.037902130000001</v>
      </c>
      <c r="M20" s="1213">
        <v>73.606061709999992</v>
      </c>
    </row>
    <row r="21" spans="1:13" s="1260" customFormat="1" ht="9">
      <c r="A21" s="1260" t="s">
        <v>439</v>
      </c>
      <c r="B21" s="1213">
        <v>3335.6171389400001</v>
      </c>
      <c r="C21" s="1213">
        <v>566.59914722999997</v>
      </c>
      <c r="D21" s="1214">
        <v>0.40932933077151501</v>
      </c>
      <c r="E21" s="1213">
        <v>3404.8691093399998</v>
      </c>
      <c r="F21" s="1261">
        <v>4.4800146534727803E-2</v>
      </c>
      <c r="G21" s="1213">
        <v>153885</v>
      </c>
      <c r="H21" s="1262">
        <v>0.25514474329922099</v>
      </c>
      <c r="I21" s="1263">
        <v>2.5000000005278493</v>
      </c>
      <c r="J21" s="1213">
        <v>1341.0631190300001</v>
      </c>
      <c r="K21" s="1214">
        <v>0.39386627678323599</v>
      </c>
      <c r="L21" s="1213">
        <v>39.257161670000002</v>
      </c>
      <c r="M21" s="1213">
        <v>100.79308324</v>
      </c>
    </row>
    <row r="22" spans="1:13" s="1260" customFormat="1" ht="9">
      <c r="A22" s="1260" t="s">
        <v>440</v>
      </c>
      <c r="B22" s="1213">
        <v>1062.7315718</v>
      </c>
      <c r="C22" s="1213">
        <v>405.38693397999998</v>
      </c>
      <c r="D22" s="1214">
        <v>0.20824566405865699</v>
      </c>
      <c r="E22" s="1213">
        <v>1070.9285903800001</v>
      </c>
      <c r="F22" s="1261">
        <v>0.215951987674489</v>
      </c>
      <c r="G22" s="1213">
        <v>64740</v>
      </c>
      <c r="H22" s="1262">
        <v>0.26727701015847799</v>
      </c>
      <c r="I22" s="1263">
        <v>2.5000000007327645</v>
      </c>
      <c r="J22" s="1213">
        <v>682.73645041000009</v>
      </c>
      <c r="K22" s="1214">
        <v>0.63751818425889895</v>
      </c>
      <c r="L22" s="1213">
        <v>62.207347090000006</v>
      </c>
      <c r="M22" s="1213">
        <v>82.106780349999994</v>
      </c>
    </row>
    <row r="23" spans="1:13" s="1260" customFormat="1" ht="9">
      <c r="A23" s="1260" t="s">
        <v>441</v>
      </c>
      <c r="B23" s="1213">
        <v>606.55889731000002</v>
      </c>
      <c r="C23" s="1213">
        <v>114.8981543</v>
      </c>
      <c r="D23" s="1214">
        <v>0.51265340132950099</v>
      </c>
      <c r="E23" s="1213">
        <v>641.71416140999997</v>
      </c>
      <c r="F23" s="1261">
        <v>1</v>
      </c>
      <c r="G23" s="1213">
        <v>90412</v>
      </c>
      <c r="H23" s="1262">
        <v>0.312892841586698</v>
      </c>
      <c r="I23" s="1263">
        <v>2.5000000013557235</v>
      </c>
      <c r="J23" s="1213">
        <v>2106.7689160600003</v>
      </c>
      <c r="K23" s="1214">
        <v>3.2830332299834599</v>
      </c>
      <c r="L23" s="1213">
        <v>64.199113539999999</v>
      </c>
      <c r="M23" s="1213">
        <v>281.33350660999997</v>
      </c>
    </row>
    <row r="24" spans="1:13" s="1260" customFormat="1" ht="9">
      <c r="A24" s="1285" t="s">
        <v>450</v>
      </c>
      <c r="B24" s="1286">
        <v>22193.007179709999</v>
      </c>
      <c r="C24" s="1286">
        <v>18390.56506873</v>
      </c>
      <c r="D24" s="1287">
        <v>0.52466550581669802</v>
      </c>
      <c r="E24" s="1286">
        <v>30033.160547759999</v>
      </c>
      <c r="F24" s="1288">
        <v>3.7197107872595198E-2</v>
      </c>
      <c r="G24" s="1286">
        <v>2844484</v>
      </c>
      <c r="H24" s="1312">
        <v>0.29173653285296602</v>
      </c>
      <c r="I24" s="1291">
        <v>2.500000001042896</v>
      </c>
      <c r="J24" s="1286">
        <v>7966.7024473400006</v>
      </c>
      <c r="K24" s="1287">
        <v>0.26526353876978798</v>
      </c>
      <c r="L24" s="1286">
        <v>192.93052272</v>
      </c>
      <c r="M24" s="1286">
        <v>563.35418697</v>
      </c>
    </row>
    <row r="25" spans="1:13" s="1260" customFormat="1" ht="9">
      <c r="A25" s="1271"/>
      <c r="B25" s="1272"/>
      <c r="C25" s="1272"/>
      <c r="D25" s="1273"/>
      <c r="E25" s="1272"/>
      <c r="F25" s="1274"/>
      <c r="G25" s="1272"/>
      <c r="H25" s="1275"/>
      <c r="I25" s="1276"/>
      <c r="J25" s="1272"/>
      <c r="K25" s="1273"/>
      <c r="L25" s="1272"/>
      <c r="M25" s="1272"/>
    </row>
    <row r="26" spans="1:13" s="1260" customFormat="1" ht="9">
      <c r="A26" s="1294" t="s">
        <v>464</v>
      </c>
      <c r="B26" s="1277"/>
      <c r="C26" s="1277"/>
      <c r="D26" s="1295"/>
      <c r="E26" s="1277"/>
      <c r="F26" s="1296"/>
      <c r="G26" s="1277"/>
      <c r="H26" s="1311"/>
      <c r="I26" s="1281"/>
      <c r="J26" s="1277"/>
      <c r="K26" s="1295"/>
      <c r="L26" s="1277"/>
      <c r="M26" s="1277"/>
    </row>
    <row r="27" spans="1:13" s="1260" customFormat="1" ht="9">
      <c r="A27" s="1260" t="s">
        <v>434</v>
      </c>
      <c r="B27" s="1213">
        <v>0.77664846999999992</v>
      </c>
      <c r="C27" s="1213">
        <v>2.92813379</v>
      </c>
      <c r="D27" s="1214">
        <v>0.66169230335950302</v>
      </c>
      <c r="E27" s="1213">
        <v>2.67480137</v>
      </c>
      <c r="F27" s="1261">
        <v>8.8464886646891499E-4</v>
      </c>
      <c r="G27" s="1213">
        <v>1719</v>
      </c>
      <c r="H27" s="1262">
        <v>0.32341860210726597</v>
      </c>
      <c r="I27" s="1263">
        <v>2.5000000034774055</v>
      </c>
      <c r="J27" s="1213">
        <v>0.17478653</v>
      </c>
      <c r="K27" s="1214">
        <v>6.5345611064944201E-2</v>
      </c>
      <c r="L27" s="1213">
        <v>7.7020999999999991E-4</v>
      </c>
      <c r="M27" s="1213">
        <v>1.77111E-3</v>
      </c>
    </row>
    <row r="28" spans="1:13" s="1260" customFormat="1" ht="9">
      <c r="A28" s="1260" t="s">
        <v>435</v>
      </c>
      <c r="B28" s="1213">
        <v>13.109631030000001</v>
      </c>
      <c r="C28" s="1213">
        <v>8.2640491600000008</v>
      </c>
      <c r="D28" s="1214">
        <v>0.67287050688994299</v>
      </c>
      <c r="E28" s="1213">
        <v>18.587943060000001</v>
      </c>
      <c r="F28" s="1261">
        <v>2.0104360057147698E-3</v>
      </c>
      <c r="G28" s="1213">
        <v>3387</v>
      </c>
      <c r="H28" s="1262">
        <v>0.34038687602909001</v>
      </c>
      <c r="I28" s="1263">
        <v>2.5000000012322028</v>
      </c>
      <c r="J28" s="1213">
        <v>2.3831324</v>
      </c>
      <c r="K28" s="1214">
        <v>0.128208505497757</v>
      </c>
      <c r="L28" s="1213">
        <v>1.277093E-2</v>
      </c>
      <c r="M28" s="1213">
        <v>0.14170688999999997</v>
      </c>
    </row>
    <row r="29" spans="1:13" s="1260" customFormat="1" ht="9">
      <c r="A29" s="1260" t="s">
        <v>436</v>
      </c>
      <c r="B29" s="1213">
        <v>21.126804589999999</v>
      </c>
      <c r="C29" s="1213">
        <v>72.784286160000008</v>
      </c>
      <c r="D29" s="1214">
        <v>0.65931944213093197</v>
      </c>
      <c r="E29" s="1213">
        <v>67.948251940000006</v>
      </c>
      <c r="F29" s="1261">
        <v>3.8990412915102298E-3</v>
      </c>
      <c r="G29" s="1213">
        <v>4358</v>
      </c>
      <c r="H29" s="1262">
        <v>0.29615420184420999</v>
      </c>
      <c r="I29" s="1263">
        <v>2.500000000387482</v>
      </c>
      <c r="J29" s="1213">
        <v>12.122179490000001</v>
      </c>
      <c r="K29" s="1214">
        <v>0.17840311036557899</v>
      </c>
      <c r="L29" s="1213">
        <v>7.8929739999999998E-2</v>
      </c>
      <c r="M29" s="1213">
        <v>0.14814363999999999</v>
      </c>
    </row>
    <row r="30" spans="1:13" s="1260" customFormat="1" ht="9">
      <c r="A30" s="1260" t="s">
        <v>437</v>
      </c>
      <c r="B30" s="1213">
        <v>41.316106529999999</v>
      </c>
      <c r="C30" s="1213">
        <v>71.507976809999988</v>
      </c>
      <c r="D30" s="1214">
        <v>0.80293123925123799</v>
      </c>
      <c r="E30" s="1213">
        <v>95.023421140000011</v>
      </c>
      <c r="F30" s="1261">
        <v>5.9700050071255497E-3</v>
      </c>
      <c r="G30" s="1213">
        <v>6040</v>
      </c>
      <c r="H30" s="1262">
        <v>0.282587196481147</v>
      </c>
      <c r="I30" s="1263">
        <v>2.5000000005780847</v>
      </c>
      <c r="J30" s="1213">
        <v>19.643311450000002</v>
      </c>
      <c r="K30" s="1214">
        <v>0.20672073489186499</v>
      </c>
      <c r="L30" s="1213">
        <v>0.16030735999999998</v>
      </c>
      <c r="M30" s="1213">
        <v>0.26972562</v>
      </c>
    </row>
    <row r="31" spans="1:13" s="1260" customFormat="1" ht="9">
      <c r="A31" s="1260" t="s">
        <v>438</v>
      </c>
      <c r="B31" s="1213">
        <v>539.00501541999995</v>
      </c>
      <c r="C31" s="1213">
        <v>304.72407793999997</v>
      </c>
      <c r="D31" s="1214">
        <v>0.74817280054594204</v>
      </c>
      <c r="E31" s="1213">
        <v>688.97259799999995</v>
      </c>
      <c r="F31" s="1261">
        <v>1.50970951387533E-2</v>
      </c>
      <c r="G31" s="1213">
        <v>32651</v>
      </c>
      <c r="H31" s="1262">
        <v>0.28263364625134202</v>
      </c>
      <c r="I31" s="1263">
        <v>2.5000000005139671</v>
      </c>
      <c r="J31" s="1213">
        <v>204.71929696999999</v>
      </c>
      <c r="K31" s="1214">
        <v>0.29713706693745801</v>
      </c>
      <c r="L31" s="1213">
        <v>2.9404942099999998</v>
      </c>
      <c r="M31" s="1213">
        <v>6.8060852800000005</v>
      </c>
    </row>
    <row r="32" spans="1:13" s="1260" customFormat="1" ht="9">
      <c r="A32" s="1260" t="s">
        <v>439</v>
      </c>
      <c r="B32" s="1213">
        <v>312.84364646</v>
      </c>
      <c r="C32" s="1213">
        <v>95.11231389000001</v>
      </c>
      <c r="D32" s="1214">
        <v>0.82044800688206598</v>
      </c>
      <c r="E32" s="1213">
        <v>355.22364692999997</v>
      </c>
      <c r="F32" s="1261">
        <v>4.8981950245639901E-2</v>
      </c>
      <c r="G32" s="1213">
        <v>23666</v>
      </c>
      <c r="H32" s="1262">
        <v>0.28564352713262697</v>
      </c>
      <c r="I32" s="1263">
        <v>2.5000000007058247</v>
      </c>
      <c r="J32" s="1213">
        <v>136.30260446</v>
      </c>
      <c r="K32" s="1214">
        <v>0.38370926496022301</v>
      </c>
      <c r="L32" s="1213">
        <v>4.9501111</v>
      </c>
      <c r="M32" s="1213">
        <v>11.588170770000001</v>
      </c>
    </row>
    <row r="33" spans="1:13" s="1260" customFormat="1" ht="9">
      <c r="A33" s="1260" t="s">
        <v>440</v>
      </c>
      <c r="B33" s="1213">
        <v>135.79394356</v>
      </c>
      <c r="C33" s="1213">
        <v>109.71801692</v>
      </c>
      <c r="D33" s="1214">
        <v>0.175588937058379</v>
      </c>
      <c r="E33" s="1213">
        <v>143.58568038000001</v>
      </c>
      <c r="F33" s="1261">
        <v>0.23524018767476501</v>
      </c>
      <c r="G33" s="1213">
        <v>6541</v>
      </c>
      <c r="H33" s="1262">
        <v>0.30422326512222603</v>
      </c>
      <c r="I33" s="1263">
        <v>2.5000000004823617</v>
      </c>
      <c r="J33" s="1213">
        <v>100.06342135999999</v>
      </c>
      <c r="K33" s="1214">
        <v>0.69688997604205205</v>
      </c>
      <c r="L33" s="1213">
        <v>10.230213690000001</v>
      </c>
      <c r="M33" s="1213">
        <v>5.1419573700000001</v>
      </c>
    </row>
    <row r="34" spans="1:13" s="1260" customFormat="1" ht="9">
      <c r="A34" s="1260" t="s">
        <v>441</v>
      </c>
      <c r="B34" s="1213">
        <v>92.94843462</v>
      </c>
      <c r="C34" s="1213">
        <v>39.030716549999994</v>
      </c>
      <c r="D34" s="1214">
        <v>0.50434466615807105</v>
      </c>
      <c r="E34" s="1213">
        <v>109.13538921</v>
      </c>
      <c r="F34" s="1261">
        <v>1</v>
      </c>
      <c r="G34" s="1213">
        <v>7255</v>
      </c>
      <c r="H34" s="1262">
        <v>0.30671236646795103</v>
      </c>
      <c r="I34" s="1263">
        <v>2.5000000005807781</v>
      </c>
      <c r="J34" s="1213">
        <v>367.32498670000001</v>
      </c>
      <c r="K34" s="1214">
        <v>3.3657733697470702</v>
      </c>
      <c r="L34" s="1213">
        <v>11.74968048</v>
      </c>
      <c r="M34" s="1213">
        <v>53.951592959999999</v>
      </c>
    </row>
    <row r="35" spans="1:13" s="1260" customFormat="1" ht="9">
      <c r="A35" s="1285" t="s">
        <v>450</v>
      </c>
      <c r="B35" s="1286">
        <v>1156.92023068</v>
      </c>
      <c r="C35" s="1286">
        <v>704.06957122000006</v>
      </c>
      <c r="D35" s="1287">
        <v>0.64949626775476799</v>
      </c>
      <c r="E35" s="1286">
        <v>1481.1517320300002</v>
      </c>
      <c r="F35" s="1288">
        <v>0.115845999589004</v>
      </c>
      <c r="G35" s="1286">
        <v>85617</v>
      </c>
      <c r="H35" s="1312">
        <v>0.28863834583244502</v>
      </c>
      <c r="I35" s="1291">
        <v>2.5000000005745151</v>
      </c>
      <c r="J35" s="1286">
        <v>842.73371936000001</v>
      </c>
      <c r="K35" s="1287">
        <v>0.56897190283468602</v>
      </c>
      <c r="L35" s="1286">
        <v>30.123277719999997</v>
      </c>
      <c r="M35" s="1286">
        <v>78.04915364</v>
      </c>
    </row>
    <row r="36" spans="1:13" s="1260" customFormat="1" ht="9">
      <c r="A36" s="1271"/>
      <c r="B36" s="1272"/>
      <c r="C36" s="1272"/>
      <c r="D36" s="1273"/>
      <c r="E36" s="1272"/>
      <c r="F36" s="1274"/>
      <c r="G36" s="1272"/>
      <c r="H36" s="1275"/>
      <c r="I36" s="1276"/>
      <c r="J36" s="1272"/>
      <c r="K36" s="1273"/>
      <c r="L36" s="1272"/>
      <c r="M36" s="1272"/>
    </row>
    <row r="37" spans="1:13" s="1260" customFormat="1" ht="9">
      <c r="A37" s="1294" t="s">
        <v>465</v>
      </c>
      <c r="B37" s="1277"/>
      <c r="C37" s="1277"/>
      <c r="D37" s="1295"/>
      <c r="E37" s="1277"/>
      <c r="F37" s="1296"/>
      <c r="G37" s="1277"/>
      <c r="H37" s="1311"/>
      <c r="I37" s="1281"/>
      <c r="J37" s="1277"/>
      <c r="K37" s="1295"/>
      <c r="L37" s="1277"/>
      <c r="M37" s="1277"/>
    </row>
    <row r="38" spans="1:13" s="1260" customFormat="1" ht="9">
      <c r="A38" s="1260" t="s">
        <v>434</v>
      </c>
      <c r="B38" s="1213">
        <v>4.16237338</v>
      </c>
      <c r="C38" s="1213">
        <v>11.81209776</v>
      </c>
      <c r="D38" s="1214">
        <v>0.4041001621375</v>
      </c>
      <c r="E38" s="1213">
        <v>8.9356439999999999</v>
      </c>
      <c r="F38" s="1261">
        <v>8.9212148559186105E-4</v>
      </c>
      <c r="G38" s="1213">
        <v>881</v>
      </c>
      <c r="H38" s="1262">
        <v>0.17073729772582699</v>
      </c>
      <c r="I38" s="1263">
        <v>2.5000000003219371</v>
      </c>
      <c r="J38" s="1213">
        <v>0.27533546000000003</v>
      </c>
      <c r="K38" s="1214">
        <v>3.0813163550383198E-2</v>
      </c>
      <c r="L38" s="1213">
        <v>1.3651399999999999E-3</v>
      </c>
      <c r="M38" s="1213">
        <v>1.85271E-3</v>
      </c>
    </row>
    <row r="39" spans="1:13" s="1260" customFormat="1" ht="9">
      <c r="A39" s="1260" t="s">
        <v>435</v>
      </c>
      <c r="B39" s="1213">
        <v>338.59734645999998</v>
      </c>
      <c r="C39" s="1213">
        <v>22.121560290000001</v>
      </c>
      <c r="D39" s="1214">
        <v>0.40322660893102902</v>
      </c>
      <c r="E39" s="1213">
        <v>347.51734820000001</v>
      </c>
      <c r="F39" s="1261">
        <v>1.98757162362578E-3</v>
      </c>
      <c r="G39" s="1213">
        <v>5982</v>
      </c>
      <c r="H39" s="1262">
        <v>0.171039244336637</v>
      </c>
      <c r="I39" s="1263">
        <v>2.5000000001619314</v>
      </c>
      <c r="J39" s="1213">
        <v>19.195114789999998</v>
      </c>
      <c r="K39" s="1214">
        <v>5.5234982913581102E-2</v>
      </c>
      <c r="L39" s="1213">
        <v>0.11813744</v>
      </c>
      <c r="M39" s="1213">
        <v>2.01631E-2</v>
      </c>
    </row>
    <row r="40" spans="1:13" s="1260" customFormat="1" ht="9">
      <c r="A40" s="1260" t="s">
        <v>436</v>
      </c>
      <c r="B40" s="1213">
        <v>134.25357711999999</v>
      </c>
      <c r="C40" s="1213">
        <v>24.407078549999998</v>
      </c>
      <c r="D40" s="1214">
        <v>0.52405630537867098</v>
      </c>
      <c r="E40" s="1213">
        <v>147.04426053</v>
      </c>
      <c r="F40" s="1261">
        <v>3.5291957545947501E-3</v>
      </c>
      <c r="G40" s="1213">
        <v>2447</v>
      </c>
      <c r="H40" s="1262">
        <v>0.16687886566639301</v>
      </c>
      <c r="I40" s="1263">
        <v>2.5000000001590243</v>
      </c>
      <c r="J40" s="1213">
        <v>12.53583238</v>
      </c>
      <c r="K40" s="1214">
        <v>8.5252102562972401E-2</v>
      </c>
      <c r="L40" s="1213">
        <v>8.6542000000000008E-2</v>
      </c>
      <c r="M40" s="1213">
        <v>4.4557090000000001E-2</v>
      </c>
    </row>
    <row r="41" spans="1:13" s="1260" customFormat="1" ht="9">
      <c r="A41" s="1260" t="s">
        <v>437</v>
      </c>
      <c r="B41" s="1213">
        <v>89.406339940000009</v>
      </c>
      <c r="C41" s="1213">
        <v>16.320936440000001</v>
      </c>
      <c r="D41" s="1214">
        <v>0.49421049335328499</v>
      </c>
      <c r="E41" s="1213">
        <v>97.472317989999993</v>
      </c>
      <c r="F41" s="1261">
        <v>5.9699964256487697E-3</v>
      </c>
      <c r="G41" s="1213">
        <v>1449</v>
      </c>
      <c r="H41" s="1262">
        <v>0.16685879247961</v>
      </c>
      <c r="I41" s="1263">
        <v>2.5000000001215672</v>
      </c>
      <c r="J41" s="1213">
        <v>12.925494370000001</v>
      </c>
      <c r="K41" s="1214">
        <v>0.13260682249627101</v>
      </c>
      <c r="L41" s="1213">
        <v>9.7096860000000007E-2</v>
      </c>
      <c r="M41" s="1213">
        <v>9.1117999999999991E-2</v>
      </c>
    </row>
    <row r="42" spans="1:13" s="1260" customFormat="1" ht="9">
      <c r="A42" s="1260" t="s">
        <v>438</v>
      </c>
      <c r="B42" s="1213">
        <v>376.78988004000001</v>
      </c>
      <c r="C42" s="1213">
        <v>75.821541690000004</v>
      </c>
      <c r="D42" s="1214">
        <v>0.46109772949408401</v>
      </c>
      <c r="E42" s="1213">
        <v>411.75102075999996</v>
      </c>
      <c r="F42" s="1261">
        <v>1.31571194650607E-2</v>
      </c>
      <c r="G42" s="1213">
        <v>7696</v>
      </c>
      <c r="H42" s="1262">
        <v>0.17365553947631199</v>
      </c>
      <c r="I42" s="1263">
        <v>2.5000000001758602</v>
      </c>
      <c r="J42" s="1213">
        <v>92.90367062</v>
      </c>
      <c r="K42" s="1214">
        <v>0.225630698980468</v>
      </c>
      <c r="L42" s="1213">
        <v>0.94641724999999999</v>
      </c>
      <c r="M42" s="1213">
        <v>1.5106320200000001</v>
      </c>
    </row>
    <row r="43" spans="1:13" s="1260" customFormat="1" ht="9">
      <c r="A43" s="1260" t="s">
        <v>439</v>
      </c>
      <c r="B43" s="1213">
        <v>51.587740930000002</v>
      </c>
      <c r="C43" s="1213">
        <v>7.1835339999999999</v>
      </c>
      <c r="D43" s="1214">
        <v>0.46563199116200998</v>
      </c>
      <c r="E43" s="1213">
        <v>54.932624170000004</v>
      </c>
      <c r="F43" s="1261">
        <v>3.9283369993791402E-2</v>
      </c>
      <c r="G43" s="1213">
        <v>1028</v>
      </c>
      <c r="H43" s="1262">
        <v>0.165954649313452</v>
      </c>
      <c r="I43" s="1263">
        <v>2.5000000001867781</v>
      </c>
      <c r="J43" s="1213">
        <v>22.78590436</v>
      </c>
      <c r="K43" s="1214">
        <v>0.41479730313782998</v>
      </c>
      <c r="L43" s="1213">
        <v>0.35346893999999995</v>
      </c>
      <c r="M43" s="1213">
        <v>0.58479643999999997</v>
      </c>
    </row>
    <row r="44" spans="1:13" s="1260" customFormat="1" ht="9">
      <c r="A44" s="1260" t="s">
        <v>440</v>
      </c>
      <c r="B44" s="1213">
        <v>16.031059119999998</v>
      </c>
      <c r="C44" s="1213">
        <v>1.3875654500000001</v>
      </c>
      <c r="D44" s="1214">
        <v>0.53680078298288603</v>
      </c>
      <c r="E44" s="1213">
        <v>16.775905340000001</v>
      </c>
      <c r="F44" s="1261">
        <v>0.25838624277788202</v>
      </c>
      <c r="G44" s="1213">
        <v>269</v>
      </c>
      <c r="H44" s="1262">
        <v>0.16009785436712501</v>
      </c>
      <c r="I44" s="1263">
        <v>2.5000000001698464</v>
      </c>
      <c r="J44" s="1213">
        <v>13.749575800000001</v>
      </c>
      <c r="K44" s="1214">
        <v>0.81960260989407796</v>
      </c>
      <c r="L44" s="1213">
        <v>0.70505088000000005</v>
      </c>
      <c r="M44" s="1213">
        <v>0.36717106999999999</v>
      </c>
    </row>
    <row r="45" spans="1:13" s="1260" customFormat="1" ht="9">
      <c r="A45" s="1260" t="s">
        <v>441</v>
      </c>
      <c r="B45" s="1213">
        <v>18.81823954</v>
      </c>
      <c r="C45" s="1213">
        <v>2.6170263500000002</v>
      </c>
      <c r="D45" s="1214">
        <v>0.60823204168349299</v>
      </c>
      <c r="E45" s="1213">
        <v>20.409998820000002</v>
      </c>
      <c r="F45" s="1261">
        <v>1</v>
      </c>
      <c r="G45" s="1213">
        <v>545</v>
      </c>
      <c r="H45" s="1262">
        <v>0.174090659746545</v>
      </c>
      <c r="I45" s="1263">
        <v>2.5000000002228302</v>
      </c>
      <c r="J45" s="1213">
        <v>42.375964849999995</v>
      </c>
      <c r="K45" s="1214">
        <v>2.0762355364996501</v>
      </c>
      <c r="L45" s="1213">
        <v>0.27360996999999998</v>
      </c>
      <c r="M45" s="1213">
        <v>2.8930458400000001</v>
      </c>
    </row>
    <row r="46" spans="1:13" s="1260" customFormat="1" ht="9">
      <c r="A46" s="1285" t="s">
        <v>450</v>
      </c>
      <c r="B46" s="1286">
        <v>1029.64655653</v>
      </c>
      <c r="C46" s="1286">
        <v>161.67134052999998</v>
      </c>
      <c r="D46" s="1287">
        <v>0.465095192713189</v>
      </c>
      <c r="E46" s="1286">
        <v>1104.8391198100001</v>
      </c>
      <c r="F46" s="1288">
        <v>3.0881964621118401E-2</v>
      </c>
      <c r="G46" s="1286">
        <v>20297</v>
      </c>
      <c r="H46" s="1312">
        <v>0.17072674950398001</v>
      </c>
      <c r="I46" s="1291">
        <v>2.5000000001669482</v>
      </c>
      <c r="J46" s="1286">
        <v>216.74689262999999</v>
      </c>
      <c r="K46" s="1287">
        <v>0.196179596416964</v>
      </c>
      <c r="L46" s="1286">
        <v>2.58168848</v>
      </c>
      <c r="M46" s="1286">
        <v>5.5133362699999999</v>
      </c>
    </row>
    <row r="47" spans="1:13" s="1260" customFormat="1" ht="9">
      <c r="A47" s="1271"/>
      <c r="B47" s="1272"/>
      <c r="C47" s="1272"/>
      <c r="D47" s="1273"/>
      <c r="E47" s="1272"/>
      <c r="F47" s="1274"/>
      <c r="G47" s="1272"/>
      <c r="H47" s="1275"/>
      <c r="I47" s="1276"/>
      <c r="J47" s="1272"/>
      <c r="K47" s="1273"/>
      <c r="L47" s="1272"/>
      <c r="M47" s="1272"/>
    </row>
    <row r="48" spans="1:13" s="1260" customFormat="1" ht="15" customHeight="1">
      <c r="A48" s="1294" t="s">
        <v>466</v>
      </c>
      <c r="B48" s="1277"/>
      <c r="C48" s="1277"/>
      <c r="D48" s="1295"/>
      <c r="E48" s="1277"/>
      <c r="F48" s="1296"/>
      <c r="G48" s="1277"/>
      <c r="H48" s="1311"/>
      <c r="I48" s="1281"/>
      <c r="J48" s="1277"/>
      <c r="K48" s="1295"/>
      <c r="L48" s="1277"/>
      <c r="M48" s="1277"/>
    </row>
    <row r="49" spans="1:13" s="1260" customFormat="1" ht="9">
      <c r="A49" s="1260" t="s">
        <v>434</v>
      </c>
      <c r="B49" s="1213">
        <v>91853.46822160999</v>
      </c>
      <c r="C49" s="1213">
        <v>9166.0027122600004</v>
      </c>
      <c r="D49" s="1214">
        <v>0.80019406960131301</v>
      </c>
      <c r="E49" s="1213">
        <v>99188.049233909987</v>
      </c>
      <c r="F49" s="1261">
        <v>8.7466755027519995E-4</v>
      </c>
      <c r="G49" s="1213">
        <v>632286</v>
      </c>
      <c r="H49" s="1262">
        <v>0.14005901867652201</v>
      </c>
      <c r="I49" s="1263">
        <v>2.5000000000811999</v>
      </c>
      <c r="J49" s="1213">
        <v>7988.8093635600007</v>
      </c>
      <c r="K49" s="1214">
        <v>8.0542055472029805E-2</v>
      </c>
      <c r="L49" s="1213">
        <v>12.28996523</v>
      </c>
      <c r="M49" s="1213">
        <v>3.4770876099999999</v>
      </c>
    </row>
    <row r="50" spans="1:13" s="1260" customFormat="1" ht="9">
      <c r="A50" s="1260" t="s">
        <v>435</v>
      </c>
      <c r="B50" s="1213">
        <v>25403.851166689998</v>
      </c>
      <c r="C50" s="1213">
        <v>1264.92610145</v>
      </c>
      <c r="D50" s="1214">
        <v>0.65785619822858299</v>
      </c>
      <c r="E50" s="1213">
        <v>26235.990642829998</v>
      </c>
      <c r="F50" s="1261">
        <v>1.85229592896203E-3</v>
      </c>
      <c r="G50" s="1213">
        <v>183722</v>
      </c>
      <c r="H50" s="1262">
        <v>0.15492407801459601</v>
      </c>
      <c r="I50" s="1263">
        <v>2.5000000000738711</v>
      </c>
      <c r="J50" s="1213">
        <v>2579.8217763999996</v>
      </c>
      <c r="K50" s="1214">
        <v>9.8331403281889607E-2</v>
      </c>
      <c r="L50" s="1213">
        <v>7.5197028600000007</v>
      </c>
      <c r="M50" s="1213">
        <v>1.93111644</v>
      </c>
    </row>
    <row r="51" spans="1:13" s="1260" customFormat="1" ht="9">
      <c r="A51" s="1260" t="s">
        <v>436</v>
      </c>
      <c r="B51" s="1213">
        <v>17102.479481530001</v>
      </c>
      <c r="C51" s="1213">
        <v>641.08483243000001</v>
      </c>
      <c r="D51" s="1214">
        <v>0.68683790607084505</v>
      </c>
      <c r="E51" s="1213">
        <v>17542.800845449998</v>
      </c>
      <c r="F51" s="1261">
        <v>3.4980878863432102E-3</v>
      </c>
      <c r="G51" s="1213">
        <v>116803</v>
      </c>
      <c r="H51" s="1262">
        <v>0.15578326473214299</v>
      </c>
      <c r="I51" s="1263">
        <v>2.500000000068737</v>
      </c>
      <c r="J51" s="1213">
        <v>2084.8118682899999</v>
      </c>
      <c r="K51" s="1214">
        <v>0.11884144878899</v>
      </c>
      <c r="L51" s="1213">
        <v>9.5420604000000004</v>
      </c>
      <c r="M51" s="1213">
        <v>3.1832560499999998</v>
      </c>
    </row>
    <row r="52" spans="1:13" s="1260" customFormat="1" ht="9">
      <c r="A52" s="1260" t="s">
        <v>437</v>
      </c>
      <c r="B52" s="1213">
        <v>4425.3502909199997</v>
      </c>
      <c r="C52" s="1213">
        <v>167.66825812000002</v>
      </c>
      <c r="D52" s="1214">
        <v>0.65468461222659002</v>
      </c>
      <c r="E52" s="1213">
        <v>4535.1201194700006</v>
      </c>
      <c r="F52" s="1261">
        <v>5.9700671992705999E-3</v>
      </c>
      <c r="G52" s="1213">
        <v>33407</v>
      </c>
      <c r="H52" s="1262">
        <v>0.1544084458036</v>
      </c>
      <c r="I52" s="1263">
        <v>2.5000000000738494</v>
      </c>
      <c r="J52" s="1213">
        <v>675.82272712000008</v>
      </c>
      <c r="K52" s="1214">
        <v>0.149019807483948</v>
      </c>
      <c r="L52" s="1213">
        <v>4.1805850600000003</v>
      </c>
      <c r="M52" s="1213">
        <v>2.0385315799999999</v>
      </c>
    </row>
    <row r="53" spans="1:13" s="1260" customFormat="1" ht="9">
      <c r="A53" s="1260" t="s">
        <v>438</v>
      </c>
      <c r="B53" s="1213">
        <v>7885.15248299</v>
      </c>
      <c r="C53" s="1213">
        <v>452.37658912000001</v>
      </c>
      <c r="D53" s="1214">
        <v>0.72553620070939495</v>
      </c>
      <c r="E53" s="1213">
        <v>8213.3680747500002</v>
      </c>
      <c r="F53" s="1261">
        <v>1.26428762956859E-2</v>
      </c>
      <c r="G53" s="1213">
        <v>58417</v>
      </c>
      <c r="H53" s="1262">
        <v>0.148955140219652</v>
      </c>
      <c r="I53" s="1263">
        <v>2.5000000000716165</v>
      </c>
      <c r="J53" s="1213">
        <v>1865.0024973500001</v>
      </c>
      <c r="K53" s="1214">
        <v>0.22706914877996201</v>
      </c>
      <c r="L53" s="1213">
        <v>15.49414329</v>
      </c>
      <c r="M53" s="1213">
        <v>14.25017935</v>
      </c>
    </row>
    <row r="54" spans="1:13" s="1260" customFormat="1" ht="9">
      <c r="A54" s="1260" t="s">
        <v>439</v>
      </c>
      <c r="B54" s="1213">
        <v>1051.0210097300001</v>
      </c>
      <c r="C54" s="1213">
        <v>35.948783430000006</v>
      </c>
      <c r="D54" s="1213">
        <v>0.94114505448787</v>
      </c>
      <c r="E54" s="1213">
        <v>1084.8540294699999</v>
      </c>
      <c r="F54" s="1261">
        <v>4.9852717601484103E-2</v>
      </c>
      <c r="G54" s="1213">
        <v>7218</v>
      </c>
      <c r="H54" s="1262">
        <v>0.15433856113508601</v>
      </c>
      <c r="I54" s="1263">
        <v>2.500000000063781</v>
      </c>
      <c r="J54" s="1213">
        <v>575.59113503999993</v>
      </c>
      <c r="K54" s="1214">
        <v>0.53057012225064204</v>
      </c>
      <c r="L54" s="1213">
        <v>8.4434419599999995</v>
      </c>
      <c r="M54" s="1213">
        <v>3.6786747700000002</v>
      </c>
    </row>
    <row r="55" spans="1:13" s="1260" customFormat="1" ht="9">
      <c r="A55" s="1260" t="s">
        <v>440</v>
      </c>
      <c r="B55" s="1213">
        <v>708.58511704</v>
      </c>
      <c r="C55" s="1213">
        <v>17.333654030000002</v>
      </c>
      <c r="D55" s="1213">
        <v>0.95166271643879097</v>
      </c>
      <c r="E55" s="1213">
        <v>725.08090931999993</v>
      </c>
      <c r="F55" s="1261">
        <v>0.26255637243095897</v>
      </c>
      <c r="G55" s="1213">
        <v>6315</v>
      </c>
      <c r="H55" s="1262">
        <v>0.15237634048814799</v>
      </c>
      <c r="I55" s="1263">
        <v>2.5000000000859233</v>
      </c>
      <c r="J55" s="1213">
        <v>666.15701225999999</v>
      </c>
      <c r="K55" s="1214">
        <v>0.91873472835568004</v>
      </c>
      <c r="L55" s="1213">
        <v>29.040629890000002</v>
      </c>
      <c r="M55" s="1213">
        <v>9.173725150000001</v>
      </c>
    </row>
    <row r="56" spans="1:13" s="1260" customFormat="1" ht="9">
      <c r="A56" s="1260" t="s">
        <v>441</v>
      </c>
      <c r="B56" s="1213">
        <v>1018.67157118</v>
      </c>
      <c r="C56" s="1213">
        <v>2.31927868</v>
      </c>
      <c r="D56" s="1214">
        <v>0.66694602220031596</v>
      </c>
      <c r="E56" s="1213">
        <v>1020.21840487</v>
      </c>
      <c r="F56" s="1261">
        <v>1</v>
      </c>
      <c r="G56" s="1213">
        <v>10001</v>
      </c>
      <c r="H56" s="1262">
        <v>0.15573219762708099</v>
      </c>
      <c r="I56" s="1263">
        <v>2.5000000000879341</v>
      </c>
      <c r="J56" s="1213">
        <v>1771.3506495399999</v>
      </c>
      <c r="K56" s="1214">
        <v>1.73624651455461</v>
      </c>
      <c r="L56" s="1213">
        <v>11.060794</v>
      </c>
      <c r="M56" s="1213">
        <v>42.243928320000002</v>
      </c>
    </row>
    <row r="57" spans="1:13" s="1260" customFormat="1" ht="9">
      <c r="A57" s="1285" t="s">
        <v>450</v>
      </c>
      <c r="B57" s="1286">
        <v>149448.57934169</v>
      </c>
      <c r="C57" s="1286">
        <v>11747.66020952</v>
      </c>
      <c r="D57" s="1287">
        <v>0.77435870259578199</v>
      </c>
      <c r="E57" s="1286">
        <v>158545.48226006998</v>
      </c>
      <c r="F57" s="1288">
        <v>1.0043245201639101E-2</v>
      </c>
      <c r="G57" s="1286">
        <v>1048169</v>
      </c>
      <c r="H57" s="1312">
        <v>0.14538495227426099</v>
      </c>
      <c r="I57" s="1291">
        <v>2.5000000001117151</v>
      </c>
      <c r="J57" s="1286">
        <v>18207.367029559999</v>
      </c>
      <c r="K57" s="1287">
        <v>0.114840024263155</v>
      </c>
      <c r="L57" s="1286">
        <v>97.571322690000002</v>
      </c>
      <c r="M57" s="1286">
        <v>79.976499270000005</v>
      </c>
    </row>
    <row r="58" spans="1:13" s="1260" customFormat="1" ht="18" customHeight="1">
      <c r="A58" s="1299"/>
      <c r="B58" s="1299"/>
      <c r="C58" s="1299"/>
      <c r="D58" s="1299"/>
      <c r="E58" s="1299"/>
      <c r="F58" s="1300"/>
      <c r="G58" s="1299"/>
      <c r="H58" s="1310"/>
      <c r="I58" s="1299"/>
      <c r="J58" s="1299"/>
      <c r="K58" s="1299"/>
      <c r="L58" s="1299"/>
      <c r="M58" s="1299"/>
    </row>
    <row r="59" spans="1:13" s="1260" customFormat="1" ht="14.45" customHeight="1">
      <c r="A59" s="1338" t="s">
        <v>442</v>
      </c>
      <c r="B59" s="1339"/>
      <c r="C59" s="1339"/>
      <c r="D59" s="1340"/>
      <c r="E59" s="1339"/>
      <c r="F59" s="1341"/>
      <c r="G59" s="1339"/>
      <c r="H59" s="1342"/>
      <c r="I59" s="1343"/>
      <c r="J59" s="1339"/>
      <c r="K59" s="1340"/>
      <c r="L59" s="1339"/>
      <c r="M59" s="1339"/>
    </row>
    <row r="60" spans="1:13" s="1260" customFormat="1" ht="36" customHeight="1">
      <c r="A60" s="1242" t="s">
        <v>422</v>
      </c>
      <c r="B60" s="1243" t="s">
        <v>423</v>
      </c>
      <c r="C60" s="1243" t="s">
        <v>424</v>
      </c>
      <c r="D60" s="1244" t="s">
        <v>425</v>
      </c>
      <c r="E60" s="1243" t="s">
        <v>426</v>
      </c>
      <c r="F60" s="1245" t="s">
        <v>427</v>
      </c>
      <c r="G60" s="1243" t="s">
        <v>428</v>
      </c>
      <c r="H60" s="1246" t="s">
        <v>429</v>
      </c>
      <c r="I60" s="1247" t="s">
        <v>430</v>
      </c>
      <c r="J60" s="1243" t="s">
        <v>37</v>
      </c>
      <c r="K60" s="1244" t="s">
        <v>405</v>
      </c>
      <c r="L60" s="1243" t="s">
        <v>431</v>
      </c>
      <c r="M60" s="1243" t="s">
        <v>432</v>
      </c>
    </row>
    <row r="61" spans="1:13" s="1260" customFormat="1" ht="12" customHeight="1">
      <c r="A61" s="1319" t="s">
        <v>462</v>
      </c>
      <c r="B61" s="1297"/>
      <c r="C61" s="1297"/>
      <c r="D61" s="1320"/>
      <c r="E61" s="1297"/>
      <c r="F61" s="1321"/>
      <c r="G61" s="1297"/>
      <c r="H61" s="1298"/>
      <c r="I61" s="1322"/>
      <c r="J61" s="1297"/>
      <c r="K61" s="1320"/>
      <c r="L61" s="1297"/>
      <c r="M61" s="1297"/>
    </row>
    <row r="62" spans="1:13" s="1260" customFormat="1" ht="9">
      <c r="A62" s="1260" t="s">
        <v>434</v>
      </c>
      <c r="B62" s="1213">
        <v>90812.375037400008</v>
      </c>
      <c r="C62" s="1213">
        <v>17083.876648289999</v>
      </c>
      <c r="D62" s="1214">
        <v>0.68640495980392802</v>
      </c>
      <c r="E62" s="1213">
        <v>102469.29327301</v>
      </c>
      <c r="F62" s="1261">
        <v>8.7849480663599504E-4</v>
      </c>
      <c r="G62" s="1213">
        <v>1264564</v>
      </c>
      <c r="H62" s="1262">
        <v>0.15460224798605801</v>
      </c>
      <c r="I62" s="1263">
        <v>2.5000000001729399</v>
      </c>
      <c r="J62" s="1213">
        <v>7952.40099457</v>
      </c>
      <c r="K62" s="1214">
        <v>7.7607649477803395E-2</v>
      </c>
      <c r="L62" s="1213">
        <v>14.091207780000001</v>
      </c>
      <c r="M62" s="1213">
        <v>6.4947998500000006</v>
      </c>
    </row>
    <row r="63" spans="1:13" s="1260" customFormat="1" ht="9">
      <c r="A63" s="1260" t="s">
        <v>435</v>
      </c>
      <c r="B63" s="1213">
        <v>28471.18885812</v>
      </c>
      <c r="C63" s="1213">
        <v>5436.6676952500002</v>
      </c>
      <c r="D63" s="1214">
        <v>0.517021075378164</v>
      </c>
      <c r="E63" s="1213">
        <v>31018.910081030001</v>
      </c>
      <c r="F63" s="1261">
        <v>1.85330485951398E-3</v>
      </c>
      <c r="G63" s="1213">
        <v>601287</v>
      </c>
      <c r="H63" s="1262">
        <v>0.17741088102723099</v>
      </c>
      <c r="I63" s="1263">
        <v>2.5000000002694054</v>
      </c>
      <c r="J63" s="1213">
        <v>3116.3638871799999</v>
      </c>
      <c r="K63" s="1214">
        <v>0.10046658245048599</v>
      </c>
      <c r="L63" s="1213">
        <v>10.196860450000001</v>
      </c>
      <c r="M63" s="1213">
        <v>6.6495388100000001</v>
      </c>
    </row>
    <row r="64" spans="1:13" s="1260" customFormat="1" ht="9">
      <c r="A64" s="1260" t="s">
        <v>436</v>
      </c>
      <c r="B64" s="1213">
        <v>21151.509940620002</v>
      </c>
      <c r="C64" s="1207">
        <v>3325.7136344400001</v>
      </c>
      <c r="D64" s="1214">
        <v>0.551975068681124</v>
      </c>
      <c r="E64" s="1213">
        <v>22596.832992430001</v>
      </c>
      <c r="F64" s="1261">
        <v>3.52637316506674E-3</v>
      </c>
      <c r="G64" s="1213">
        <v>483140</v>
      </c>
      <c r="H64" s="1262">
        <v>0.18503404617632499</v>
      </c>
      <c r="I64" s="1263">
        <v>2.5000000003293534</v>
      </c>
      <c r="J64" s="1213">
        <v>2986.0251017800001</v>
      </c>
      <c r="K64" s="1214">
        <v>0.132143522182083</v>
      </c>
      <c r="L64" s="1213">
        <v>14.76485866</v>
      </c>
      <c r="M64" s="1213">
        <v>13.63390424</v>
      </c>
    </row>
    <row r="65" spans="1:13" s="1260" customFormat="1" ht="9">
      <c r="A65" s="1260" t="s">
        <v>437</v>
      </c>
      <c r="B65" s="1213">
        <v>5977.3691258099998</v>
      </c>
      <c r="C65" s="1213">
        <v>865.99070499000004</v>
      </c>
      <c r="D65" s="1214">
        <v>0.53209060060983204</v>
      </c>
      <c r="E65" s="1213">
        <v>6188.5796432699999</v>
      </c>
      <c r="F65" s="1261">
        <v>5.9700447436558998E-3</v>
      </c>
      <c r="G65" s="1213">
        <v>173648</v>
      </c>
      <c r="H65" s="1262">
        <v>0.19173638139736701</v>
      </c>
      <c r="I65" s="1263">
        <v>2.5000000004331451</v>
      </c>
      <c r="J65" s="1213">
        <v>1080.57190891</v>
      </c>
      <c r="K65" s="1214">
        <v>0.174607417403945</v>
      </c>
      <c r="L65" s="1213">
        <v>7.0838831600000001</v>
      </c>
      <c r="M65" s="1213">
        <v>14.36232102</v>
      </c>
    </row>
    <row r="66" spans="1:13" s="1260" customFormat="1" ht="9">
      <c r="A66" s="1260" t="s">
        <v>438</v>
      </c>
      <c r="B66" s="1213">
        <v>12296.419146050001</v>
      </c>
      <c r="C66" s="1213">
        <v>2575.5276640699999</v>
      </c>
      <c r="D66" s="1214">
        <v>0.64106941716764998</v>
      </c>
      <c r="E66" s="1213">
        <v>13303.631756960001</v>
      </c>
      <c r="F66" s="1261">
        <v>1.29267268676488E-2</v>
      </c>
      <c r="G66" s="1213">
        <v>455102</v>
      </c>
      <c r="H66" s="1262">
        <v>0.20009789974811301</v>
      </c>
      <c r="I66" s="1263">
        <v>2.5000000004606409</v>
      </c>
      <c r="J66" s="1213">
        <v>3546.27767632</v>
      </c>
      <c r="K66" s="1214">
        <v>0.26656462995262298</v>
      </c>
      <c r="L66" s="1213">
        <v>34.946605249999998</v>
      </c>
      <c r="M66" s="1213">
        <v>96.776627590000004</v>
      </c>
    </row>
    <row r="67" spans="1:13" s="1260" customFormat="1" ht="9">
      <c r="A67" s="1260" t="s">
        <v>439</v>
      </c>
      <c r="B67" s="1213">
        <v>4999.2737338300003</v>
      </c>
      <c r="C67" s="1213">
        <v>693.27517735999993</v>
      </c>
      <c r="D67" s="1214">
        <v>0.50680720656627998</v>
      </c>
      <c r="E67" s="1213">
        <v>5145.6799593599999</v>
      </c>
      <c r="F67" s="1261">
        <v>4.6438734644841898E-2</v>
      </c>
      <c r="G67" s="1213">
        <v>220156</v>
      </c>
      <c r="H67" s="1262">
        <v>0.23387074724128001</v>
      </c>
      <c r="I67" s="1263">
        <v>2.5000000005108109</v>
      </c>
      <c r="J67" s="1213">
        <v>2190.54615418</v>
      </c>
      <c r="K67" s="1214">
        <v>0.42570586812251998</v>
      </c>
      <c r="L67" s="1213">
        <v>55.9258612</v>
      </c>
      <c r="M67" s="1213">
        <v>112.89548922</v>
      </c>
    </row>
    <row r="68" spans="1:13" s="1260" customFormat="1" ht="9">
      <c r="A68" s="1260" t="s">
        <v>440</v>
      </c>
      <c r="B68" s="1213">
        <v>2014.7406746199999</v>
      </c>
      <c r="C68" s="1213">
        <v>502.03238793000003</v>
      </c>
      <c r="D68" s="1214">
        <v>0.25059001980253198</v>
      </c>
      <c r="E68" s="1213">
        <v>2040.6050739899999</v>
      </c>
      <c r="F68" s="1261">
        <v>0.23327114736084001</v>
      </c>
      <c r="G68" s="1213">
        <v>80033</v>
      </c>
      <c r="H68" s="1262">
        <v>0.22837970482880601</v>
      </c>
      <c r="I68" s="1263">
        <v>2.5000000005231535</v>
      </c>
      <c r="J68" s="1213">
        <v>1517.18940529</v>
      </c>
      <c r="K68" s="1214">
        <v>0.74349977103773202</v>
      </c>
      <c r="L68" s="1213">
        <v>106.78621927</v>
      </c>
      <c r="M68" s="1213">
        <v>95.162025099999994</v>
      </c>
    </row>
    <row r="69" spans="1:13" s="1260" customFormat="1" ht="9">
      <c r="A69" s="1260" t="s">
        <v>441</v>
      </c>
      <c r="B69" s="1213">
        <v>1847.4065926399999</v>
      </c>
      <c r="C69" s="1213">
        <v>142.99743592999999</v>
      </c>
      <c r="D69" s="1214">
        <v>0.51993780069789097</v>
      </c>
      <c r="E69" s="1213">
        <v>1896.3411592800001</v>
      </c>
      <c r="F69" s="1261">
        <v>1</v>
      </c>
      <c r="G69" s="1213">
        <v>104117</v>
      </c>
      <c r="H69" s="1262">
        <v>0.222193499976544</v>
      </c>
      <c r="I69" s="1263">
        <v>2.5000000005836029</v>
      </c>
      <c r="J69" s="1213">
        <v>4509.1951199899995</v>
      </c>
      <c r="K69" s="1214">
        <v>2.3778396086187601</v>
      </c>
      <c r="L69" s="1213">
        <v>96.905971780000002</v>
      </c>
      <c r="M69" s="1213">
        <v>401.32814457000001</v>
      </c>
    </row>
    <row r="70" spans="1:13" s="2026" customFormat="1" ht="9">
      <c r="A70" s="2279" t="s">
        <v>51</v>
      </c>
      <c r="B70" s="2280">
        <v>167570.28310909</v>
      </c>
      <c r="C70" s="2280">
        <v>30626.081348259999</v>
      </c>
      <c r="D70" s="2281">
        <v>0.62173868043909697</v>
      </c>
      <c r="E70" s="2280">
        <v>184659.87393933002</v>
      </c>
      <c r="F70" s="2282">
        <v>1.65029026776615E-2</v>
      </c>
      <c r="G70" s="2280">
        <v>3382047</v>
      </c>
      <c r="H70" s="2283">
        <v>0.170398008755102</v>
      </c>
      <c r="I70" s="2284">
        <v>2.5000000003875122</v>
      </c>
      <c r="J70" s="2280">
        <v>26898.570248219999</v>
      </c>
      <c r="K70" s="2281">
        <v>0.14566548581668301</v>
      </c>
      <c r="L70" s="2280">
        <v>340.70146755000002</v>
      </c>
      <c r="M70" s="2280">
        <v>747.30285040000001</v>
      </c>
    </row>
    <row r="71" spans="1:13" s="1260" customFormat="1" ht="9">
      <c r="A71" s="1271"/>
      <c r="B71" s="1272"/>
      <c r="C71" s="1272"/>
      <c r="D71" s="1273"/>
      <c r="E71" s="1272"/>
      <c r="F71" s="1274"/>
      <c r="G71" s="1272"/>
      <c r="H71" s="1275"/>
      <c r="I71" s="1276"/>
      <c r="J71" s="1272"/>
      <c r="K71" s="1273"/>
      <c r="L71" s="1272"/>
      <c r="M71" s="1272"/>
    </row>
    <row r="72" spans="1:13" s="1260" customFormat="1" ht="9">
      <c r="A72" s="1294" t="s">
        <v>463</v>
      </c>
      <c r="B72" s="1277"/>
      <c r="C72" s="1277"/>
      <c r="D72" s="1295"/>
      <c r="E72" s="1277"/>
      <c r="F72" s="1296"/>
      <c r="G72" s="1277"/>
      <c r="H72" s="1311"/>
      <c r="I72" s="1281"/>
      <c r="J72" s="1277"/>
      <c r="K72" s="1295"/>
      <c r="L72" s="1277"/>
      <c r="M72" s="1277"/>
    </row>
    <row r="73" spans="1:13" s="1260" customFormat="1" ht="9">
      <c r="A73" s="1260" t="s">
        <v>434</v>
      </c>
      <c r="B73" s="1213">
        <v>4986.58314918</v>
      </c>
      <c r="C73" s="1213">
        <v>7806.2936861899998</v>
      </c>
      <c r="D73" s="1214">
        <v>0.55768388482125997</v>
      </c>
      <c r="E73" s="1213">
        <v>9270.9111306100003</v>
      </c>
      <c r="F73" s="1261">
        <v>9.0426048334349602E-4</v>
      </c>
      <c r="G73" s="1213">
        <v>1085746</v>
      </c>
      <c r="H73" s="1262">
        <v>0.30536431759579702</v>
      </c>
      <c r="I73" s="1263">
        <v>2.5000000010744547</v>
      </c>
      <c r="J73" s="1213">
        <v>688.72809383000003</v>
      </c>
      <c r="K73" s="1214">
        <v>7.4289148512707598E-2</v>
      </c>
      <c r="L73" s="1213">
        <v>2.5590865699999998</v>
      </c>
      <c r="M73" s="1213">
        <v>3.3184073700000001</v>
      </c>
    </row>
    <row r="74" spans="1:13" s="1260" customFormat="1" ht="9">
      <c r="A74" s="1260" t="s">
        <v>435</v>
      </c>
      <c r="B74" s="1213">
        <v>3443.90632779</v>
      </c>
      <c r="C74" s="1213">
        <v>4010.0657904500003</v>
      </c>
      <c r="D74" s="1214">
        <v>0.47853944956197397</v>
      </c>
      <c r="E74" s="1213">
        <v>5100.1619641400002</v>
      </c>
      <c r="F74" s="1261">
        <v>1.86349897842952E-3</v>
      </c>
      <c r="G74" s="1213">
        <v>567396</v>
      </c>
      <c r="H74" s="1262">
        <v>0.28938329148118902</v>
      </c>
      <c r="I74" s="1263">
        <v>2.5000000012379888</v>
      </c>
      <c r="J74" s="1213">
        <v>600.99729387000002</v>
      </c>
      <c r="K74" s="1214">
        <v>0.11783886435287801</v>
      </c>
      <c r="L74" s="1213">
        <v>2.7481840600000003</v>
      </c>
      <c r="M74" s="1213">
        <v>4.6978861800000002</v>
      </c>
    </row>
    <row r="75" spans="1:13" s="1260" customFormat="1" ht="9">
      <c r="A75" s="1260" t="s">
        <v>436</v>
      </c>
      <c r="B75" s="1213">
        <v>3771.7314688699998</v>
      </c>
      <c r="C75" s="1213">
        <v>2517.82903227</v>
      </c>
      <c r="D75" s="1214">
        <v>0.52016290727910197</v>
      </c>
      <c r="E75" s="1213">
        <v>4692.5840378700004</v>
      </c>
      <c r="F75" s="1261">
        <v>3.6091403144454899E-3</v>
      </c>
      <c r="G75" s="1213">
        <v>461801</v>
      </c>
      <c r="H75" s="1262">
        <v>0.29226255775325899</v>
      </c>
      <c r="I75" s="1263">
        <v>2.5000000013034165</v>
      </c>
      <c r="J75" s="1213">
        <v>856.43206375</v>
      </c>
      <c r="K75" s="1214">
        <v>0.18250756019251599</v>
      </c>
      <c r="L75" s="1213">
        <v>4.9298994300000007</v>
      </c>
      <c r="M75" s="1213">
        <v>10.08473485</v>
      </c>
    </row>
    <row r="76" spans="1:13" s="1260" customFormat="1" ht="9">
      <c r="A76" s="1260" t="s">
        <v>437</v>
      </c>
      <c r="B76" s="1213">
        <v>1461.6477233200001</v>
      </c>
      <c r="C76" s="1213">
        <v>611.64214644000003</v>
      </c>
      <c r="D76" s="1214">
        <v>0.46563412227156498</v>
      </c>
      <c r="E76" s="1213">
        <v>1500.71386755</v>
      </c>
      <c r="F76" s="1261">
        <v>5.9699815292747699E-3</v>
      </c>
      <c r="G76" s="1213">
        <v>161424</v>
      </c>
      <c r="H76" s="1262">
        <v>0.296532084638162</v>
      </c>
      <c r="I76" s="1263">
        <v>2.5000000015020714</v>
      </c>
      <c r="J76" s="1213">
        <v>373.94718900999999</v>
      </c>
      <c r="K76" s="1214">
        <v>0.24917953854887101</v>
      </c>
      <c r="L76" s="1213">
        <v>2.6567051099999999</v>
      </c>
      <c r="M76" s="1213">
        <v>11.878853639999999</v>
      </c>
    </row>
    <row r="77" spans="1:13" s="1260" customFormat="1" ht="9">
      <c r="A77" s="1260" t="s">
        <v>438</v>
      </c>
      <c r="B77" s="1213">
        <v>3181.5542352300004</v>
      </c>
      <c r="C77" s="1213">
        <v>1711.5954288399998</v>
      </c>
      <c r="D77" s="1214">
        <v>0.61401553662389796</v>
      </c>
      <c r="E77" s="1213">
        <v>3660.8262990000003</v>
      </c>
      <c r="F77" s="1261">
        <v>1.34344127344787E-2</v>
      </c>
      <c r="G77" s="1213">
        <v>407125</v>
      </c>
      <c r="H77" s="1262">
        <v>0.30368815137546601</v>
      </c>
      <c r="I77" s="1263">
        <v>2.5000000013816468</v>
      </c>
      <c r="J77" s="1213">
        <v>1302.90657257</v>
      </c>
      <c r="K77" s="1214">
        <v>0.35590505152509</v>
      </c>
      <c r="L77" s="1213">
        <v>14.9728216</v>
      </c>
      <c r="M77" s="1213">
        <v>75.678323059999997</v>
      </c>
    </row>
    <row r="78" spans="1:13" s="1260" customFormat="1" ht="9">
      <c r="A78" s="1260" t="s">
        <v>439</v>
      </c>
      <c r="B78" s="1213">
        <v>3499.2030227499999</v>
      </c>
      <c r="C78" s="1213">
        <v>550.79082619999997</v>
      </c>
      <c r="D78" s="1214">
        <v>0.42015239561755202</v>
      </c>
      <c r="E78" s="1213">
        <v>3562.04019685</v>
      </c>
      <c r="F78" s="1261">
        <v>4.4882249945236201E-2</v>
      </c>
      <c r="G78" s="1213">
        <v>193098</v>
      </c>
      <c r="H78" s="1262">
        <v>0.25591730362451798</v>
      </c>
      <c r="I78" s="1263">
        <v>2.5000000006405179</v>
      </c>
      <c r="J78" s="1213">
        <v>1407.51919522</v>
      </c>
      <c r="K78" s="1214">
        <v>0.39514410771240099</v>
      </c>
      <c r="L78" s="1213">
        <v>41.309416720000002</v>
      </c>
      <c r="M78" s="1213">
        <v>99.217705339999995</v>
      </c>
    </row>
    <row r="79" spans="1:13" s="1260" customFormat="1" ht="9">
      <c r="A79" s="1260" t="s">
        <v>440</v>
      </c>
      <c r="B79" s="1213">
        <v>1145.72925349</v>
      </c>
      <c r="C79" s="1213">
        <v>374.77755547999999</v>
      </c>
      <c r="D79" s="1214">
        <v>0.23662207373051899</v>
      </c>
      <c r="E79" s="1213">
        <v>1145.55642691</v>
      </c>
      <c r="F79" s="1261">
        <v>0.21548708735007899</v>
      </c>
      <c r="G79" s="1213">
        <v>71396</v>
      </c>
      <c r="H79" s="1262">
        <v>0.26712784942023798</v>
      </c>
      <c r="I79" s="1263">
        <v>2.5000000008060796</v>
      </c>
      <c r="J79" s="1213">
        <v>730.50315362000003</v>
      </c>
      <c r="K79" s="1214">
        <v>0.63768413013965997</v>
      </c>
      <c r="L79" s="1213">
        <v>66.330421770000001</v>
      </c>
      <c r="M79" s="1213">
        <v>81.527923689999994</v>
      </c>
    </row>
    <row r="80" spans="1:13" s="1260" customFormat="1" ht="9">
      <c r="A80" s="1260" t="s">
        <v>441</v>
      </c>
      <c r="B80" s="1213">
        <v>653.98068828999999</v>
      </c>
      <c r="C80" s="1213">
        <v>96.686247800000004</v>
      </c>
      <c r="D80" s="1214">
        <v>0.51215388012716101</v>
      </c>
      <c r="E80" s="1213">
        <v>682.30878830000006</v>
      </c>
      <c r="F80" s="1261">
        <v>1</v>
      </c>
      <c r="G80" s="1213">
        <v>94059</v>
      </c>
      <c r="H80" s="1262">
        <v>0.31434661328984098</v>
      </c>
      <c r="I80" s="1263">
        <v>2.5000000013772739</v>
      </c>
      <c r="J80" s="1213">
        <v>2217.3448923300002</v>
      </c>
      <c r="K80" s="1214">
        <v>3.24976745185212</v>
      </c>
      <c r="L80" s="1213">
        <v>73.667684179999995</v>
      </c>
      <c r="M80" s="1213">
        <v>303.25537313999996</v>
      </c>
    </row>
    <row r="81" spans="1:13" s="2026" customFormat="1" ht="9">
      <c r="A81" s="2020" t="s">
        <v>450</v>
      </c>
      <c r="B81" s="2021">
        <v>22144.335868919999</v>
      </c>
      <c r="C81" s="2021">
        <v>17679.680713670001</v>
      </c>
      <c r="D81" s="2022">
        <v>0.52536093832598696</v>
      </c>
      <c r="E81" s="2021">
        <v>29615.10271123</v>
      </c>
      <c r="F81" s="2023">
        <v>3.9911991561379499E-2</v>
      </c>
      <c r="G81" s="2021">
        <v>3042045</v>
      </c>
      <c r="H81" s="2024">
        <v>0.292661902678575</v>
      </c>
      <c r="I81" s="2025">
        <v>2.5000000011429422</v>
      </c>
      <c r="J81" s="2021">
        <v>8178.3784541999994</v>
      </c>
      <c r="K81" s="2022">
        <v>0.27615566739529701</v>
      </c>
      <c r="L81" s="2021">
        <v>209.17421943999997</v>
      </c>
      <c r="M81" s="2021">
        <v>589.65920727000002</v>
      </c>
    </row>
    <row r="82" spans="1:13" s="1260" customFormat="1" ht="9">
      <c r="A82" s="1271"/>
      <c r="B82" s="1272"/>
      <c r="C82" s="1272"/>
      <c r="D82" s="1273"/>
      <c r="E82" s="1272"/>
      <c r="F82" s="1274"/>
      <c r="G82" s="1272"/>
      <c r="H82" s="1275"/>
      <c r="I82" s="1276"/>
      <c r="J82" s="1272"/>
      <c r="K82" s="1273"/>
      <c r="L82" s="1272"/>
      <c r="M82" s="1272"/>
    </row>
    <row r="83" spans="1:13" s="1260" customFormat="1" ht="9">
      <c r="A83" s="1294" t="s">
        <v>464</v>
      </c>
      <c r="B83" s="1277"/>
      <c r="C83" s="1277"/>
      <c r="D83" s="1295"/>
      <c r="E83" s="1277"/>
      <c r="F83" s="1296"/>
      <c r="G83" s="1277"/>
      <c r="H83" s="1311"/>
      <c r="I83" s="1281"/>
      <c r="J83" s="1277"/>
      <c r="K83" s="1295"/>
      <c r="L83" s="1277"/>
      <c r="M83" s="1277"/>
    </row>
    <row r="84" spans="1:13" s="1260" customFormat="1" ht="9">
      <c r="A84" s="1260" t="s">
        <v>434</v>
      </c>
      <c r="B84" s="1213">
        <v>1.3663844599999999</v>
      </c>
      <c r="C84" s="1213">
        <v>2.4909051199999999</v>
      </c>
      <c r="D84" s="1214">
        <v>0.654071133514734</v>
      </c>
      <c r="E84" s="1213">
        <v>2.93778461</v>
      </c>
      <c r="F84" s="1261">
        <v>8.5230891042076804E-4</v>
      </c>
      <c r="G84" s="1213">
        <v>1758</v>
      </c>
      <c r="H84" s="1262">
        <v>0.32118623223368298</v>
      </c>
      <c r="I84" s="1263">
        <v>2.5000000033060052</v>
      </c>
      <c r="J84" s="1213"/>
      <c r="K84" s="1214">
        <v>6.3407242098664301E-2</v>
      </c>
      <c r="L84" s="1213"/>
      <c r="M84" s="1213"/>
    </row>
    <row r="85" spans="1:13" s="1260" customFormat="1" ht="9">
      <c r="A85" s="1260" t="s">
        <v>435</v>
      </c>
      <c r="B85" s="1213">
        <v>13.93456821</v>
      </c>
      <c r="C85" s="1213">
        <v>10.327063920000001</v>
      </c>
      <c r="D85" s="1214">
        <v>0.66424623881339095</v>
      </c>
      <c r="E85" s="1213">
        <v>20.629799200000001</v>
      </c>
      <c r="F85" s="1261">
        <v>2.0669818250097201E-3</v>
      </c>
      <c r="G85" s="1213">
        <v>3830</v>
      </c>
      <c r="H85" s="1262">
        <v>0.343344700611531</v>
      </c>
      <c r="I85" s="1263">
        <v>2.5000000012364083</v>
      </c>
      <c r="J85" s="1213">
        <v>2.74047251</v>
      </c>
      <c r="K85" s="1214">
        <v>0.13284048397330001</v>
      </c>
      <c r="L85" s="1213"/>
      <c r="M85" s="1213"/>
    </row>
    <row r="86" spans="1:13" s="1260" customFormat="1" ht="9">
      <c r="A86" s="1260" t="s">
        <v>436</v>
      </c>
      <c r="B86" s="1213">
        <v>21.339981380000001</v>
      </c>
      <c r="C86" s="1213">
        <v>73.377730139999997</v>
      </c>
      <c r="D86" s="1214">
        <v>0.65452740309782098</v>
      </c>
      <c r="E86" s="1213">
        <v>68.259510410000004</v>
      </c>
      <c r="F86" s="1261">
        <v>3.8676521178406102E-3</v>
      </c>
      <c r="G86" s="1213">
        <v>4343</v>
      </c>
      <c r="H86" s="1262">
        <v>0.293241997631843</v>
      </c>
      <c r="I86" s="1263">
        <v>2.5000000005159588</v>
      </c>
      <c r="J86" s="1213">
        <v>12.030322389999998</v>
      </c>
      <c r="K86" s="1214">
        <v>0.17624390092662501</v>
      </c>
      <c r="L86" s="1213"/>
      <c r="M86" s="1213"/>
    </row>
    <row r="87" spans="1:13" s="1260" customFormat="1" ht="9">
      <c r="A87" s="1260" t="s">
        <v>437</v>
      </c>
      <c r="B87" s="1213">
        <v>43.37487531</v>
      </c>
      <c r="C87" s="1213">
        <v>69.344013059999995</v>
      </c>
      <c r="D87" s="1214">
        <v>0.81207387823533905</v>
      </c>
      <c r="E87" s="1213">
        <v>96.567639899999989</v>
      </c>
      <c r="F87" s="1261">
        <v>5.9700099391162597E-3</v>
      </c>
      <c r="G87" s="1213">
        <v>6004</v>
      </c>
      <c r="H87" s="1262">
        <v>0.283096055348454</v>
      </c>
      <c r="I87" s="1263">
        <v>2.500000000586712</v>
      </c>
      <c r="J87" s="1213">
        <v>19.982651199999999</v>
      </c>
      <c r="K87" s="1214">
        <v>0.20692906257927501</v>
      </c>
      <c r="L87" s="1213"/>
      <c r="M87" s="1213"/>
    </row>
    <row r="88" spans="1:13" s="1260" customFormat="1" ht="9">
      <c r="A88" s="1260" t="s">
        <v>438</v>
      </c>
      <c r="B88" s="1213">
        <v>519.50786584000002</v>
      </c>
      <c r="C88" s="1213">
        <v>303.80586992999997</v>
      </c>
      <c r="D88" s="1214">
        <v>0.74997768736400905</v>
      </c>
      <c r="E88" s="1213">
        <v>675.08238572000005</v>
      </c>
      <c r="F88" s="1261">
        <v>1.5107843984289901E-2</v>
      </c>
      <c r="G88" s="1213">
        <v>33648</v>
      </c>
      <c r="H88" s="1262">
        <v>0.28177320389884503</v>
      </c>
      <c r="I88" s="1263">
        <v>2.5000000005391536</v>
      </c>
      <c r="J88" s="1213">
        <v>199.90649833000001</v>
      </c>
      <c r="K88" s="1214">
        <v>0.29612163279418502</v>
      </c>
      <c r="L88" s="1213">
        <v>2.87163996</v>
      </c>
      <c r="M88" s="1213">
        <v>6.3889999699999995</v>
      </c>
    </row>
    <row r="89" spans="1:13" s="1260" customFormat="1" ht="9">
      <c r="A89" s="1260" t="s">
        <v>439</v>
      </c>
      <c r="B89" s="1213">
        <v>316.44897039</v>
      </c>
      <c r="C89" s="1213">
        <v>97.341946050000004</v>
      </c>
      <c r="D89" s="1214">
        <v>0.82167755073724702</v>
      </c>
      <c r="E89" s="1213">
        <v>360.44654621000001</v>
      </c>
      <c r="F89" s="1261">
        <v>5.0103390446910499E-2</v>
      </c>
      <c r="G89" s="1213">
        <v>24796</v>
      </c>
      <c r="H89" s="1262">
        <v>0.28384029994393001</v>
      </c>
      <c r="I89" s="1263">
        <v>2.5000000007271428</v>
      </c>
      <c r="J89" s="1213">
        <v>137.67610016999998</v>
      </c>
      <c r="K89" s="1214">
        <v>0.38195982627001901</v>
      </c>
      <c r="L89" s="1213">
        <v>5.0911454700000007</v>
      </c>
      <c r="M89" s="1213">
        <v>9.9747003799999998</v>
      </c>
    </row>
    <row r="90" spans="1:13" s="1260" customFormat="1" ht="9">
      <c r="A90" s="1260" t="s">
        <v>440</v>
      </c>
      <c r="B90" s="1213">
        <v>144.44714113999999</v>
      </c>
      <c r="C90" s="1213">
        <v>108.74382593</v>
      </c>
      <c r="D90" s="1214">
        <v>0.184919776169678</v>
      </c>
      <c r="E90" s="1213">
        <v>153.52367824000001</v>
      </c>
      <c r="F90" s="1261">
        <v>0.23361734288265201</v>
      </c>
      <c r="G90" s="1213">
        <v>7306</v>
      </c>
      <c r="H90" s="1262">
        <v>0.30035012597806598</v>
      </c>
      <c r="I90" s="1263">
        <v>2.5000000004812959</v>
      </c>
      <c r="J90" s="1213">
        <v>104.44063686</v>
      </c>
      <c r="K90" s="1214">
        <v>0.68029008982399697</v>
      </c>
      <c r="L90" s="1213">
        <v>10.740069910000001</v>
      </c>
      <c r="M90" s="1213">
        <v>5.3176828299999999</v>
      </c>
    </row>
    <row r="91" spans="1:13" s="1260" customFormat="1" ht="9">
      <c r="A91" s="1260" t="s">
        <v>441</v>
      </c>
      <c r="B91" s="1213">
        <v>96.952848039999992</v>
      </c>
      <c r="C91" s="1213">
        <v>40.031041879999997</v>
      </c>
      <c r="D91" s="1214">
        <v>0.51652256235089899</v>
      </c>
      <c r="E91" s="1213">
        <v>113.40739291999999</v>
      </c>
      <c r="F91" s="1261">
        <v>1</v>
      </c>
      <c r="G91" s="1213">
        <v>7512</v>
      </c>
      <c r="H91" s="1262">
        <v>0.30431440324481501</v>
      </c>
      <c r="I91" s="1263">
        <v>2.500000000584389</v>
      </c>
      <c r="J91" s="1213">
        <v>380.54308574000004</v>
      </c>
      <c r="K91" s="1214">
        <v>3.3555403747659001</v>
      </c>
      <c r="L91" s="1213">
        <v>11.667501529999999</v>
      </c>
      <c r="M91" s="1213">
        <v>53.104602229999998</v>
      </c>
    </row>
    <row r="92" spans="1:13" s="2026" customFormat="1" ht="9">
      <c r="A92" s="2020" t="s">
        <v>450</v>
      </c>
      <c r="B92" s="2021">
        <v>1157.3726347699999</v>
      </c>
      <c r="C92" s="2021">
        <v>705.46239602999992</v>
      </c>
      <c r="D92" s="2022">
        <v>0.652928324693688</v>
      </c>
      <c r="E92" s="2021">
        <v>1490.8547372099999</v>
      </c>
      <c r="F92" s="2023">
        <v>0.11967462340689999</v>
      </c>
      <c r="G92" s="2021">
        <v>89197</v>
      </c>
      <c r="H92" s="2024">
        <v>0.287441098273572</v>
      </c>
      <c r="I92" s="2025">
        <v>2.5000000005992056</v>
      </c>
      <c r="J92" s="2021">
        <v>857.50604401999999</v>
      </c>
      <c r="K92" s="2022">
        <v>0.57517746204083198</v>
      </c>
      <c r="L92" s="2021">
        <v>30.626923900000001</v>
      </c>
      <c r="M92" s="2021">
        <v>75.29151469</v>
      </c>
    </row>
    <row r="93" spans="1:13" s="1260" customFormat="1" ht="9">
      <c r="A93" s="1271"/>
      <c r="B93" s="1272"/>
      <c r="C93" s="1272"/>
      <c r="D93" s="1273"/>
      <c r="E93" s="1272"/>
      <c r="F93" s="1274"/>
      <c r="G93" s="1272"/>
      <c r="H93" s="1275"/>
      <c r="I93" s="1276"/>
      <c r="J93" s="1272"/>
      <c r="K93" s="1273"/>
      <c r="L93" s="1272"/>
      <c r="M93" s="1272"/>
    </row>
    <row r="94" spans="1:13" s="1260" customFormat="1" ht="9">
      <c r="A94" s="1294" t="s">
        <v>465</v>
      </c>
      <c r="B94" s="1277"/>
      <c r="C94" s="1277"/>
      <c r="D94" s="1295"/>
      <c r="E94" s="1277"/>
      <c r="F94" s="1296"/>
      <c r="G94" s="1277"/>
      <c r="H94" s="1311"/>
      <c r="I94" s="1281"/>
      <c r="J94" s="1277"/>
      <c r="K94" s="1295"/>
      <c r="L94" s="1277"/>
      <c r="M94" s="1277"/>
    </row>
    <row r="95" spans="1:13" s="1260" customFormat="1" ht="9">
      <c r="A95" s="1260" t="s">
        <v>434</v>
      </c>
      <c r="B95" s="1213">
        <v>6.7100257700000006</v>
      </c>
      <c r="C95" s="1213">
        <v>11.80797873</v>
      </c>
      <c r="D95" s="1214">
        <v>0.39829560736344599</v>
      </c>
      <c r="E95" s="1213">
        <v>11.413091829999999</v>
      </c>
      <c r="F95" s="1261">
        <v>9.1526031294536601E-4</v>
      </c>
      <c r="G95" s="1213">
        <v>905</v>
      </c>
      <c r="H95" s="1262">
        <v>0.16307468455723401</v>
      </c>
      <c r="I95" s="1263">
        <v>2.5000000002796603</v>
      </c>
      <c r="J95" s="1213"/>
      <c r="K95" s="1214">
        <v>3.1247511656970501E-2</v>
      </c>
      <c r="L95" s="1213"/>
      <c r="M95" s="1213"/>
    </row>
    <row r="96" spans="1:13" s="1260" customFormat="1" ht="9">
      <c r="A96" s="1260" t="s">
        <v>435</v>
      </c>
      <c r="B96" s="1213">
        <v>328.83659381000001</v>
      </c>
      <c r="C96" s="1213">
        <v>22.172553609999998</v>
      </c>
      <c r="D96" s="1214">
        <v>0.41168987075458502</v>
      </c>
      <c r="E96" s="1213">
        <v>337.96480953999998</v>
      </c>
      <c r="F96" s="1261">
        <v>2.0263780153091499E-3</v>
      </c>
      <c r="G96" s="1213">
        <v>5837</v>
      </c>
      <c r="H96" s="1262">
        <v>0.17106260624793701</v>
      </c>
      <c r="I96" s="1263">
        <v>2.500000000165211</v>
      </c>
      <c r="J96" s="1213">
        <v>18.962659540000001</v>
      </c>
      <c r="K96" s="1214">
        <v>5.6108384674161398E-2</v>
      </c>
      <c r="L96" s="1213"/>
      <c r="M96" s="1213"/>
    </row>
    <row r="97" spans="1:13" s="1260" customFormat="1" ht="9">
      <c r="A97" s="1260" t="s">
        <v>436</v>
      </c>
      <c r="B97" s="1213">
        <v>148.88120461</v>
      </c>
      <c r="C97" s="1213">
        <v>23.848502919999998</v>
      </c>
      <c r="D97" s="1214">
        <v>0.52334306316280899</v>
      </c>
      <c r="E97" s="1213">
        <v>161.36215318000001</v>
      </c>
      <c r="F97" s="1261">
        <v>3.4710429240195598E-3</v>
      </c>
      <c r="G97" s="1213">
        <v>2645</v>
      </c>
      <c r="H97" s="1262">
        <v>0.16684457253100701</v>
      </c>
      <c r="I97" s="1263">
        <v>2.5000000001709752</v>
      </c>
      <c r="J97" s="1213">
        <v>13.48791999</v>
      </c>
      <c r="K97" s="1214">
        <v>8.3587878100226998E-2</v>
      </c>
      <c r="L97" s="1213"/>
      <c r="M97" s="1213"/>
    </row>
    <row r="98" spans="1:13" s="1260" customFormat="1" ht="9">
      <c r="A98" s="1260" t="s">
        <v>437</v>
      </c>
      <c r="B98" s="1213">
        <v>87.64036548</v>
      </c>
      <c r="C98" s="1213">
        <v>16.243146209999999</v>
      </c>
      <c r="D98" s="1214">
        <v>0.49593750840219802</v>
      </c>
      <c r="E98" s="1213">
        <v>95.695950939999989</v>
      </c>
      <c r="F98" s="1261">
        <v>5.9699979402284198E-3</v>
      </c>
      <c r="G98" s="1213">
        <v>1473</v>
      </c>
      <c r="H98" s="1262">
        <v>0.16725212856743699</v>
      </c>
      <c r="I98" s="1263">
        <v>2.5000000001385669</v>
      </c>
      <c r="J98" s="1213">
        <v>12.691476740000001</v>
      </c>
      <c r="K98" s="1214">
        <v>0.132622923073907</v>
      </c>
      <c r="L98" s="1213"/>
      <c r="M98" s="1213"/>
    </row>
    <row r="99" spans="1:13" s="1260" customFormat="1" ht="9">
      <c r="A99" s="1260" t="s">
        <v>438</v>
      </c>
      <c r="B99" s="1213">
        <v>393.88766308000004</v>
      </c>
      <c r="C99" s="1213">
        <v>77.251060080000002</v>
      </c>
      <c r="D99" s="1214">
        <v>0.46443705928235901</v>
      </c>
      <c r="E99" s="1213">
        <v>429.76591824999997</v>
      </c>
      <c r="F99" s="1261">
        <v>1.31793621585069E-2</v>
      </c>
      <c r="G99" s="1213">
        <v>7882</v>
      </c>
      <c r="H99" s="1262">
        <v>0.17356575494338899</v>
      </c>
      <c r="I99" s="1263">
        <v>2.5000000001710085</v>
      </c>
      <c r="J99" s="1213">
        <v>96.823388059999999</v>
      </c>
      <c r="K99" s="1214">
        <v>0.22529331421687299</v>
      </c>
      <c r="L99" s="1213">
        <v>0.98924753999999993</v>
      </c>
      <c r="M99" s="1213">
        <v>1.4881226099999998</v>
      </c>
    </row>
    <row r="100" spans="1:13" s="1260" customFormat="1" ht="9">
      <c r="A100" s="1260" t="s">
        <v>439</v>
      </c>
      <c r="B100" s="1213">
        <v>51.801772819999996</v>
      </c>
      <c r="C100" s="1213">
        <v>7.6989187499999998</v>
      </c>
      <c r="D100" s="1214">
        <v>0.46638950437033799</v>
      </c>
      <c r="E100" s="1213">
        <v>55.392467719999999</v>
      </c>
      <c r="F100" s="1261">
        <v>3.9874409841511901E-2</v>
      </c>
      <c r="G100" s="1213">
        <v>1085</v>
      </c>
      <c r="H100" s="1262">
        <v>0.165306929207161</v>
      </c>
      <c r="I100" s="1263">
        <v>2.5000000002037752</v>
      </c>
      <c r="J100" s="1213">
        <v>22.892570410000001</v>
      </c>
      <c r="K100" s="1214">
        <v>0.41327948279391102</v>
      </c>
      <c r="L100" s="1213"/>
      <c r="M100" s="1213"/>
    </row>
    <row r="101" spans="1:13" s="1260" customFormat="1" ht="9">
      <c r="A101" s="1260" t="s">
        <v>440</v>
      </c>
      <c r="B101" s="1213">
        <v>20.16271957</v>
      </c>
      <c r="C101" s="1213">
        <v>1.17610696</v>
      </c>
      <c r="D101" s="1214">
        <v>0.53406444427469402</v>
      </c>
      <c r="E101" s="1213">
        <v>20.790836480000003</v>
      </c>
      <c r="F101" s="1261">
        <v>0.25765693434956999</v>
      </c>
      <c r="G101" s="1213">
        <v>319</v>
      </c>
      <c r="H101" s="1262">
        <v>0.160490316164518</v>
      </c>
      <c r="I101" s="1263">
        <v>2.5000000001726272</v>
      </c>
      <c r="J101" s="1213">
        <v>16.9224751</v>
      </c>
      <c r="K101" s="1214">
        <v>0.81393911766266702</v>
      </c>
      <c r="L101" s="1213">
        <v>0.87239111000000003</v>
      </c>
      <c r="M101" s="1213"/>
    </row>
    <row r="102" spans="1:13" s="1260" customFormat="1" ht="9">
      <c r="A102" s="1260" t="s">
        <v>441</v>
      </c>
      <c r="B102" s="1213">
        <v>20.91236322</v>
      </c>
      <c r="C102" s="1213">
        <v>2.8346932000000002</v>
      </c>
      <c r="D102" s="1214">
        <v>0.64575735038980597</v>
      </c>
      <c r="E102" s="1213">
        <v>22.742887190000001</v>
      </c>
      <c r="F102" s="1261">
        <v>1</v>
      </c>
      <c r="G102" s="1213">
        <v>594</v>
      </c>
      <c r="H102" s="1262">
        <v>0.17585133877630599</v>
      </c>
      <c r="I102" s="1263">
        <v>2.500000000210211</v>
      </c>
      <c r="J102" s="1213">
        <v>48.045169560000005</v>
      </c>
      <c r="K102" s="1214">
        <v>2.1125360715470398</v>
      </c>
      <c r="L102" s="1213"/>
      <c r="M102" s="1213">
        <v>3.4587703200000002</v>
      </c>
    </row>
    <row r="103" spans="1:13" s="2026" customFormat="1" ht="9">
      <c r="A103" s="2020" t="s">
        <v>450</v>
      </c>
      <c r="B103" s="2021">
        <v>1058.83270836</v>
      </c>
      <c r="C103" s="2021">
        <v>163.03296046</v>
      </c>
      <c r="D103" s="2022">
        <v>0.46797535022814601</v>
      </c>
      <c r="E103" s="2021">
        <v>1135.12811513</v>
      </c>
      <c r="F103" s="2023">
        <v>3.3299556689837702E-2</v>
      </c>
      <c r="G103" s="2021">
        <v>20740</v>
      </c>
      <c r="H103" s="2024">
        <v>0.170630588510988</v>
      </c>
      <c r="I103" s="2025">
        <v>2.5000000001700493</v>
      </c>
      <c r="J103" s="2021">
        <v>230.18229012</v>
      </c>
      <c r="K103" s="2022">
        <v>0.20278089059016799</v>
      </c>
      <c r="L103" s="2021">
        <v>3.0154309600000002</v>
      </c>
      <c r="M103" s="2021">
        <v>5.8157992299999997</v>
      </c>
    </row>
    <row r="104" spans="1:13" s="1260" customFormat="1" ht="9">
      <c r="A104" s="1271"/>
      <c r="B104" s="1272"/>
      <c r="C104" s="1272"/>
      <c r="D104" s="1273"/>
      <c r="E104" s="1272"/>
      <c r="F104" s="1274"/>
      <c r="G104" s="1272"/>
      <c r="H104" s="1275"/>
      <c r="I104" s="1276"/>
      <c r="J104" s="1272"/>
      <c r="K104" s="1273"/>
      <c r="L104" s="1272"/>
      <c r="M104" s="1272"/>
    </row>
    <row r="105" spans="1:13" s="1260" customFormat="1" ht="9">
      <c r="A105" s="1294" t="s">
        <v>466</v>
      </c>
      <c r="B105" s="1277"/>
      <c r="C105" s="1277"/>
      <c r="D105" s="1295"/>
      <c r="E105" s="1277"/>
      <c r="F105" s="1296"/>
      <c r="G105" s="1277"/>
      <c r="H105" s="1311"/>
      <c r="I105" s="1281"/>
      <c r="J105" s="1277"/>
      <c r="K105" s="1295"/>
      <c r="L105" s="1277"/>
      <c r="M105" s="1277"/>
    </row>
    <row r="106" spans="1:13" s="1260" customFormat="1" ht="9">
      <c r="A106" s="1260" t="s">
        <v>434</v>
      </c>
      <c r="B106" s="1213">
        <v>85817.715477990001</v>
      </c>
      <c r="C106" s="1213">
        <v>9263.2840782500007</v>
      </c>
      <c r="D106" s="1214">
        <v>0.79521644005995196</v>
      </c>
      <c r="E106" s="1213">
        <v>93184.031265959988</v>
      </c>
      <c r="F106" s="1261">
        <v>8.7592769320140598E-4</v>
      </c>
      <c r="G106" s="1213">
        <v>626313</v>
      </c>
      <c r="H106" s="1262">
        <v>0.139596588595882</v>
      </c>
      <c r="I106" s="1263">
        <v>2.5000000000831371</v>
      </c>
      <c r="J106" s="1213">
        <v>7263.1299932000002</v>
      </c>
      <c r="K106" s="1214">
        <v>7.7943934111092794E-2</v>
      </c>
      <c r="L106" s="1213">
        <v>11.52961108</v>
      </c>
      <c r="M106" s="1213">
        <v>3.17398333</v>
      </c>
    </row>
    <row r="107" spans="1:13" s="1260" customFormat="1" ht="9">
      <c r="A107" s="1260" t="s">
        <v>435</v>
      </c>
      <c r="B107" s="1213">
        <v>24684.511368309999</v>
      </c>
      <c r="C107" s="1213">
        <v>1394.10228727</v>
      </c>
      <c r="D107" s="1214">
        <v>0.62810465762503398</v>
      </c>
      <c r="E107" s="1213">
        <v>25560.153508150001</v>
      </c>
      <c r="F107" s="1261">
        <v>1.8488098784278501E-3</v>
      </c>
      <c r="G107" s="1213">
        <v>186370</v>
      </c>
      <c r="H107" s="1262">
        <v>0.15501840531108699</v>
      </c>
      <c r="I107" s="1263">
        <v>2.5000000000767342</v>
      </c>
      <c r="J107" s="1213">
        <v>2493.6634612599996</v>
      </c>
      <c r="K107" s="1214">
        <v>9.7560582351936195E-2</v>
      </c>
      <c r="L107" s="1213">
        <v>7.3168679399999998</v>
      </c>
      <c r="M107" s="1213">
        <v>1.86410615</v>
      </c>
    </row>
    <row r="108" spans="1:13" s="1260" customFormat="1" ht="9">
      <c r="A108" s="1260" t="s">
        <v>436</v>
      </c>
      <c r="B108" s="1213">
        <v>17209.557285760002</v>
      </c>
      <c r="C108" s="1213">
        <v>710.65836910999997</v>
      </c>
      <c r="D108" s="1214">
        <v>0.65442134424229004</v>
      </c>
      <c r="E108" s="1213">
        <v>17674.627290970002</v>
      </c>
      <c r="F108" s="1261">
        <v>3.5035857464240502E-3</v>
      </c>
      <c r="G108" s="1213">
        <v>121492</v>
      </c>
      <c r="H108" s="1262">
        <v>0.156313218142456</v>
      </c>
      <c r="I108" s="1263">
        <v>2.5000000000714686</v>
      </c>
      <c r="J108" s="1213">
        <v>2104.0747956500004</v>
      </c>
      <c r="K108" s="1214">
        <v>0.119044931528767</v>
      </c>
      <c r="L108" s="1213">
        <v>9.6637366099999991</v>
      </c>
      <c r="M108" s="1213">
        <v>3.3761402</v>
      </c>
    </row>
    <row r="109" spans="1:13" s="1260" customFormat="1" ht="9">
      <c r="A109" s="1260" t="s">
        <v>437</v>
      </c>
      <c r="B109" s="1213">
        <v>4384.7061616999999</v>
      </c>
      <c r="C109" s="1213">
        <v>168.76139928000001</v>
      </c>
      <c r="D109" s="1214">
        <v>0.65711722972862496</v>
      </c>
      <c r="E109" s="1213">
        <v>4495.6021848799992</v>
      </c>
      <c r="F109" s="1261">
        <v>5.9700675896696203E-3</v>
      </c>
      <c r="G109" s="1213">
        <v>34453</v>
      </c>
      <c r="H109" s="1262">
        <v>0.15531240467146401</v>
      </c>
      <c r="I109" s="1263">
        <v>2.5000000000792935</v>
      </c>
      <c r="J109" s="1213">
        <v>673.95059196</v>
      </c>
      <c r="K109" s="1214">
        <v>0.149913307326589</v>
      </c>
      <c r="L109" s="1213">
        <v>4.1684189399999996</v>
      </c>
      <c r="M109" s="1213">
        <v>2.0878421700000001</v>
      </c>
    </row>
    <row r="110" spans="1:13" s="1260" customFormat="1" ht="9">
      <c r="A110" s="1260" t="s">
        <v>438</v>
      </c>
      <c r="B110" s="1213">
        <v>8201.4693819000004</v>
      </c>
      <c r="C110" s="1213">
        <v>482.87530521999997</v>
      </c>
      <c r="D110" s="1214">
        <v>0.69684195578544805</v>
      </c>
      <c r="E110" s="1213">
        <v>8537.9571539900007</v>
      </c>
      <c r="F110" s="1261">
        <v>1.2523872004912799E-2</v>
      </c>
      <c r="G110" s="1213">
        <v>61636</v>
      </c>
      <c r="H110" s="1262">
        <v>0.15055901621259199</v>
      </c>
      <c r="I110" s="1263">
        <v>2.5000000000741096</v>
      </c>
      <c r="J110" s="1213">
        <v>1946.6412173599999</v>
      </c>
      <c r="K110" s="1214">
        <v>0.22799847577711099</v>
      </c>
      <c r="L110" s="1213">
        <v>16.112896150000001</v>
      </c>
      <c r="M110" s="1213">
        <v>13.22118195</v>
      </c>
    </row>
    <row r="111" spans="1:13" s="1260" customFormat="1" ht="9">
      <c r="A111" s="1260" t="s">
        <v>439</v>
      </c>
      <c r="B111" s="1213">
        <v>1131.81996787</v>
      </c>
      <c r="C111" s="1213">
        <v>37.443486360000001</v>
      </c>
      <c r="D111" s="1213">
        <v>0.96093564482920102</v>
      </c>
      <c r="E111" s="1213">
        <v>1167.8007485799999</v>
      </c>
      <c r="F111" s="1261">
        <v>5.0366598789665602E-2</v>
      </c>
      <c r="G111" s="1213">
        <v>7755</v>
      </c>
      <c r="H111" s="1262">
        <v>0.15445295806611101</v>
      </c>
      <c r="I111" s="1263">
        <v>2.5000000000629674</v>
      </c>
      <c r="J111" s="1213">
        <v>622.45828838</v>
      </c>
      <c r="K111" s="1214">
        <v>0.53301754527635403</v>
      </c>
      <c r="L111" s="1213">
        <v>9.1660004599999994</v>
      </c>
      <c r="M111" s="1213">
        <v>3.2659825599999999</v>
      </c>
    </row>
    <row r="112" spans="1:13" s="1260" customFormat="1" ht="9">
      <c r="A112" s="1260" t="s">
        <v>440</v>
      </c>
      <c r="B112" s="1213">
        <v>704.40156042000001</v>
      </c>
      <c r="C112" s="1213">
        <v>17.33489956</v>
      </c>
      <c r="D112" s="1213">
        <v>0.94217863123286505</v>
      </c>
      <c r="E112" s="1213">
        <v>720.7341323600001</v>
      </c>
      <c r="F112" s="1261">
        <v>0.260760471416284</v>
      </c>
      <c r="G112" s="1213">
        <v>6588</v>
      </c>
      <c r="H112" s="1262">
        <v>0.15342020139649601</v>
      </c>
      <c r="I112" s="1263">
        <v>2.5000000000924851</v>
      </c>
      <c r="J112" s="1213">
        <v>665.32313970999996</v>
      </c>
      <c r="K112" s="1214">
        <v>0.92311867835569295</v>
      </c>
      <c r="L112" s="1213">
        <v>28.843336480000001</v>
      </c>
      <c r="M112" s="1213">
        <v>8.0376939699999994</v>
      </c>
    </row>
    <row r="113" spans="1:13" s="1260" customFormat="1" ht="9">
      <c r="A113" s="1260" t="s">
        <v>441</v>
      </c>
      <c r="B113" s="1213">
        <v>1075.5606930899999</v>
      </c>
      <c r="C113" s="1213">
        <v>3.4454530500000002</v>
      </c>
      <c r="D113" s="1214">
        <v>0.67375690404488298</v>
      </c>
      <c r="E113" s="1213">
        <v>1077.88209087</v>
      </c>
      <c r="F113" s="1261">
        <v>1</v>
      </c>
      <c r="G113" s="1213">
        <v>10515</v>
      </c>
      <c r="H113" s="1262">
        <v>0.15619737416186999</v>
      </c>
      <c r="I113" s="1263">
        <v>2.5000000000889999</v>
      </c>
      <c r="J113" s="1213">
        <v>1863.2619723600001</v>
      </c>
      <c r="K113" s="1214">
        <v>1.7286324618828099</v>
      </c>
      <c r="L113" s="1213">
        <v>11.08402559</v>
      </c>
      <c r="M113" s="1213">
        <v>41.509398879999999</v>
      </c>
    </row>
    <row r="114" spans="1:13" s="2026" customFormat="1" ht="9">
      <c r="A114" s="2020" t="s">
        <v>450</v>
      </c>
      <c r="B114" s="2021">
        <v>143209.74189704002</v>
      </c>
      <c r="C114" s="2021">
        <v>12077.905278100001</v>
      </c>
      <c r="D114" s="2022">
        <v>0.76247050019659501</v>
      </c>
      <c r="E114" s="2021">
        <v>152418.78837575999</v>
      </c>
      <c r="F114" s="2023">
        <v>1.0820250402950199E-2</v>
      </c>
      <c r="G114" s="2021">
        <v>1055122</v>
      </c>
      <c r="H114" s="2024">
        <v>0.14549546183715001</v>
      </c>
      <c r="I114" s="2025">
        <v>2.5000000001114411</v>
      </c>
      <c r="J114" s="2021">
        <v>17632.503459880001</v>
      </c>
      <c r="K114" s="2022">
        <v>0.11568457962289</v>
      </c>
      <c r="L114" s="2021">
        <v>97.88489324999999</v>
      </c>
      <c r="M114" s="2021">
        <v>76.536329209999991</v>
      </c>
    </row>
  </sheetData>
  <mergeCells count="1">
    <mergeCell ref="A1:M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1" manualBreakCount="1">
    <brk id="58" max="16383" man="1"/>
  </rowBreaks>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EDD8CD-B7A3-41F9-A12F-3AC79AC35F4E}">
  <dimension ref="A1:V116"/>
  <sheetViews>
    <sheetView showGridLines="0" showWhiteSpace="0" view="pageLayout" zoomScaleNormal="100" workbookViewId="0">
      <selection activeCell="C12" sqref="C12"/>
    </sheetView>
  </sheetViews>
  <sheetFormatPr defaultColWidth="0" defaultRowHeight="12"/>
  <cols>
    <col min="1" max="1" width="30.7109375" style="894" customWidth="1"/>
    <col min="2" max="2" width="28" style="894" customWidth="1"/>
    <col min="3" max="3" width="15.7109375" style="894" customWidth="1"/>
    <col min="4" max="4" width="17.7109375" style="894" customWidth="1"/>
    <col min="5" max="22" width="17.85546875" style="894" hidden="1" customWidth="1"/>
    <col min="23" max="16384" width="9.140625" style="894" hidden="1"/>
  </cols>
  <sheetData>
    <row r="1" spans="1:13" ht="69" customHeight="1">
      <c r="A1" s="2877" t="s">
        <v>467</v>
      </c>
      <c r="B1" s="2878"/>
      <c r="C1" s="2878"/>
      <c r="D1" s="2878"/>
    </row>
    <row r="2" spans="1:13" ht="14.45" customHeight="1">
      <c r="A2" s="2272" t="s">
        <v>133</v>
      </c>
      <c r="B2" s="2275"/>
      <c r="C2" s="2275"/>
      <c r="D2" s="2276"/>
      <c r="E2" s="1345"/>
      <c r="F2" s="1346"/>
      <c r="G2" s="1345"/>
      <c r="H2" s="1347"/>
      <c r="I2" s="1348"/>
      <c r="J2" s="1345"/>
      <c r="K2" s="1349"/>
      <c r="L2" s="1345"/>
      <c r="M2" s="1345"/>
    </row>
    <row r="3" spans="1:13" ht="24">
      <c r="A3" s="1350" t="s">
        <v>59</v>
      </c>
      <c r="B3" s="1351"/>
      <c r="C3" s="1352" t="s">
        <v>468</v>
      </c>
      <c r="D3" s="1352" t="s">
        <v>469</v>
      </c>
    </row>
    <row r="4" spans="1:13">
      <c r="A4" s="1353" t="s">
        <v>470</v>
      </c>
      <c r="B4" s="1353"/>
      <c r="C4" s="1354"/>
      <c r="D4" s="1354"/>
    </row>
    <row r="5" spans="1:13">
      <c r="A5" s="2415" t="s">
        <v>471</v>
      </c>
      <c r="B5" s="1355"/>
      <c r="C5" s="1356" t="s">
        <v>44</v>
      </c>
      <c r="D5" s="1356" t="s">
        <v>44</v>
      </c>
    </row>
    <row r="6" spans="1:13">
      <c r="A6" s="2415" t="s">
        <v>211</v>
      </c>
      <c r="B6" s="1357"/>
      <c r="C6" s="1356">
        <v>3503.2277150399996</v>
      </c>
      <c r="D6" s="1356">
        <v>3503.2277150399996</v>
      </c>
    </row>
    <row r="7" spans="1:13">
      <c r="A7" s="2415" t="s">
        <v>472</v>
      </c>
      <c r="B7" s="1355"/>
      <c r="C7" s="1356">
        <v>1894.04499661</v>
      </c>
      <c r="D7" s="1356">
        <v>1894.04499661</v>
      </c>
    </row>
    <row r="8" spans="1:13">
      <c r="A8" s="2415" t="s">
        <v>473</v>
      </c>
      <c r="B8" s="1357"/>
      <c r="C8" s="1356" t="s">
        <v>44</v>
      </c>
      <c r="D8" s="1356" t="s">
        <v>44</v>
      </c>
    </row>
    <row r="9" spans="1:13">
      <c r="A9" s="2415" t="s">
        <v>474</v>
      </c>
      <c r="B9" s="1355"/>
      <c r="C9" s="1356">
        <v>3783.8568227599999</v>
      </c>
      <c r="D9" s="1356">
        <v>3783.8568227599999</v>
      </c>
    </row>
    <row r="10" spans="1:13">
      <c r="A10" s="1355"/>
      <c r="B10" s="1355"/>
      <c r="C10" s="1356"/>
      <c r="D10" s="1356"/>
    </row>
    <row r="11" spans="1:13">
      <c r="A11" s="1353" t="s">
        <v>475</v>
      </c>
      <c r="B11" s="1355"/>
      <c r="C11" s="1356"/>
      <c r="D11" s="1356"/>
    </row>
    <row r="12" spans="1:13">
      <c r="A12" s="2415" t="s">
        <v>471</v>
      </c>
      <c r="B12" s="1355"/>
      <c r="C12" s="1356"/>
      <c r="D12" s="1356" t="s">
        <v>44</v>
      </c>
    </row>
    <row r="13" spans="1:13">
      <c r="A13" s="2415" t="s">
        <v>211</v>
      </c>
      <c r="B13" s="1355"/>
      <c r="C13" s="1356" t="s">
        <v>44</v>
      </c>
      <c r="D13" s="1356" t="s">
        <v>44</v>
      </c>
    </row>
    <row r="14" spans="1:13">
      <c r="A14" s="2415" t="s">
        <v>472</v>
      </c>
      <c r="B14" s="1355"/>
      <c r="C14" s="1356">
        <v>17893.616544639997</v>
      </c>
      <c r="D14" s="1356">
        <v>17893.616544639997</v>
      </c>
    </row>
    <row r="15" spans="1:13">
      <c r="A15" s="2415" t="s">
        <v>473</v>
      </c>
      <c r="B15" s="1355"/>
      <c r="C15" s="1356">
        <v>54.935276930000001</v>
      </c>
      <c r="D15" s="1356">
        <v>54.935276930000001</v>
      </c>
    </row>
    <row r="16" spans="1:13">
      <c r="A16" s="2415" t="s">
        <v>474</v>
      </c>
      <c r="B16" s="1355"/>
      <c r="C16" s="1356">
        <v>39721.2142809</v>
      </c>
      <c r="D16" s="1356">
        <v>39721.2142809</v>
      </c>
    </row>
    <row r="17" spans="1:5">
      <c r="A17" s="2415" t="s">
        <v>476</v>
      </c>
      <c r="B17" s="1355"/>
      <c r="C17" s="1356">
        <v>216.74689262999999</v>
      </c>
      <c r="D17" s="1356">
        <v>216.74689262999999</v>
      </c>
    </row>
    <row r="18" spans="1:5">
      <c r="A18" s="2415" t="s">
        <v>477</v>
      </c>
      <c r="B18" s="1355"/>
      <c r="C18" s="1356">
        <v>18207.367029560002</v>
      </c>
      <c r="D18" s="1356">
        <v>18207.367029560002</v>
      </c>
    </row>
    <row r="19" spans="1:5">
      <c r="A19" s="2415" t="s">
        <v>478</v>
      </c>
      <c r="B19" s="1355"/>
      <c r="C19" s="1356" t="s">
        <v>44</v>
      </c>
      <c r="D19" s="1356" t="s">
        <v>44</v>
      </c>
    </row>
    <row r="20" spans="1:5">
      <c r="A20" s="2415" t="s">
        <v>479</v>
      </c>
      <c r="B20" s="1355"/>
      <c r="C20" s="1356">
        <v>842.7337193599999</v>
      </c>
      <c r="D20" s="1356">
        <v>842.7337193599999</v>
      </c>
      <c r="E20" s="895"/>
    </row>
    <row r="21" spans="1:5">
      <c r="A21" s="2415" t="s">
        <v>480</v>
      </c>
      <c r="B21" s="1355"/>
      <c r="C21" s="1356">
        <v>7966.7024473399997</v>
      </c>
      <c r="D21" s="1356">
        <v>7966.7024473399997</v>
      </c>
    </row>
    <row r="22" spans="1:5">
      <c r="A22" s="2415" t="s">
        <v>481</v>
      </c>
      <c r="B22" s="1355"/>
      <c r="C22" s="1356" t="s">
        <v>44</v>
      </c>
      <c r="D22" s="1356" t="s">
        <v>44</v>
      </c>
    </row>
    <row r="23" spans="1:5">
      <c r="A23" s="2415" t="s">
        <v>482</v>
      </c>
      <c r="B23" s="1355"/>
      <c r="C23" s="895">
        <v>4329.4580657500001</v>
      </c>
      <c r="D23" s="895">
        <v>4329.4580657500001</v>
      </c>
      <c r="E23" s="895"/>
    </row>
    <row r="24" spans="1:5">
      <c r="A24" s="1358" t="s">
        <v>51</v>
      </c>
      <c r="B24" s="1358"/>
      <c r="C24" s="1358">
        <v>98413.903791520002</v>
      </c>
      <c r="D24" s="1358">
        <v>98413.903791520002</v>
      </c>
    </row>
    <row r="25" spans="1:5">
      <c r="A25" s="2419"/>
      <c r="B25" s="2419"/>
      <c r="C25" s="2420"/>
      <c r="D25" s="2420"/>
    </row>
    <row r="26" spans="1:5">
      <c r="A26" s="2419"/>
      <c r="B26" s="2419"/>
      <c r="C26" s="2419"/>
      <c r="D26" s="2420"/>
    </row>
    <row r="27" spans="1:5" ht="14.45" customHeight="1">
      <c r="A27" s="2416" t="s">
        <v>483</v>
      </c>
      <c r="B27" s="2417"/>
      <c r="C27" s="2417"/>
      <c r="D27" s="2418"/>
    </row>
    <row r="28" spans="1:5" ht="24">
      <c r="A28" s="1362" t="s">
        <v>59</v>
      </c>
      <c r="B28" s="1363"/>
      <c r="C28" s="1364" t="s">
        <v>468</v>
      </c>
      <c r="D28" s="1364" t="s">
        <v>469</v>
      </c>
    </row>
    <row r="29" spans="1:5">
      <c r="A29" s="1365" t="s">
        <v>470</v>
      </c>
      <c r="B29" s="1365"/>
      <c r="C29" s="1365"/>
      <c r="D29" s="1365"/>
    </row>
    <row r="30" spans="1:5">
      <c r="A30" s="2415" t="s">
        <v>471</v>
      </c>
      <c r="B30" s="1365"/>
      <c r="C30" s="1365" t="s">
        <v>44</v>
      </c>
      <c r="D30" s="1365" t="s">
        <v>44</v>
      </c>
    </row>
    <row r="31" spans="1:5">
      <c r="A31" s="2415" t="s">
        <v>211</v>
      </c>
      <c r="B31" s="1365"/>
      <c r="C31" s="1365">
        <v>4058.5414002199996</v>
      </c>
      <c r="D31" s="1365">
        <v>4058.5414002199996</v>
      </c>
    </row>
    <row r="32" spans="1:5">
      <c r="A32" s="2415" t="s">
        <v>472</v>
      </c>
      <c r="B32" s="1365"/>
      <c r="C32" s="1365">
        <v>2209.0802379100001</v>
      </c>
      <c r="D32" s="1365">
        <v>2209.0802379100001</v>
      </c>
    </row>
    <row r="33" spans="1:4">
      <c r="A33" s="2415" t="s">
        <v>473</v>
      </c>
      <c r="B33" s="1365"/>
      <c r="C33" s="1365" t="s">
        <v>44</v>
      </c>
      <c r="D33" s="1365" t="s">
        <v>44</v>
      </c>
    </row>
    <row r="34" spans="1:4">
      <c r="A34" s="2415" t="s">
        <v>474</v>
      </c>
      <c r="B34" s="1365"/>
      <c r="C34" s="1365">
        <v>3797.4673553699995</v>
      </c>
      <c r="D34" s="1365">
        <v>3797.4673553699995</v>
      </c>
    </row>
    <row r="35" spans="1:4">
      <c r="A35" s="1365"/>
      <c r="B35" s="1365"/>
      <c r="C35" s="1365"/>
      <c r="D35" s="1365"/>
    </row>
    <row r="36" spans="1:4">
      <c r="A36" s="1365" t="s">
        <v>475</v>
      </c>
      <c r="B36" s="1365"/>
      <c r="C36" s="1365"/>
      <c r="D36" s="1365"/>
    </row>
    <row r="37" spans="1:4">
      <c r="A37" s="2415" t="s">
        <v>471</v>
      </c>
      <c r="B37" s="1365"/>
      <c r="C37" s="1365" t="s">
        <v>44</v>
      </c>
      <c r="D37" s="1365" t="s">
        <v>44</v>
      </c>
    </row>
    <row r="38" spans="1:4">
      <c r="A38" s="2415" t="s">
        <v>211</v>
      </c>
      <c r="B38" s="1365"/>
      <c r="C38" s="1365" t="s">
        <v>44</v>
      </c>
      <c r="D38" s="1365" t="s">
        <v>44</v>
      </c>
    </row>
    <row r="39" spans="1:4">
      <c r="A39" s="2415" t="s">
        <v>472</v>
      </c>
      <c r="B39" s="1365"/>
      <c r="C39" s="1365">
        <v>17600.382850530001</v>
      </c>
      <c r="D39" s="1365">
        <v>17600.382850530001</v>
      </c>
    </row>
    <row r="40" spans="1:4">
      <c r="A40" s="2415" t="s">
        <v>473</v>
      </c>
      <c r="B40" s="1365"/>
      <c r="C40" s="1365">
        <v>58.053499919999993</v>
      </c>
      <c r="D40" s="1365">
        <v>58.053499919999993</v>
      </c>
    </row>
    <row r="41" spans="1:4">
      <c r="A41" s="2415" t="s">
        <v>474</v>
      </c>
      <c r="B41" s="1365"/>
      <c r="C41" s="1365">
        <v>39368.12917557</v>
      </c>
      <c r="D41" s="1365">
        <v>39368.12917557</v>
      </c>
    </row>
    <row r="42" spans="1:4">
      <c r="A42" s="2415" t="s">
        <v>476</v>
      </c>
      <c r="B42" s="1365"/>
      <c r="C42" s="1365">
        <v>231.43230140999998</v>
      </c>
      <c r="D42" s="1365">
        <v>231.43230140999998</v>
      </c>
    </row>
    <row r="43" spans="1:4">
      <c r="A43" s="2415" t="s">
        <v>477</v>
      </c>
      <c r="B43" s="1365"/>
      <c r="C43" s="1365">
        <v>17393.899439219997</v>
      </c>
      <c r="D43" s="1365">
        <v>17393.899439219997</v>
      </c>
    </row>
    <row r="44" spans="1:4">
      <c r="A44" s="2415" t="s">
        <v>478</v>
      </c>
      <c r="B44" s="1365"/>
      <c r="C44" s="1365" t="s">
        <v>44</v>
      </c>
      <c r="D44" s="1365" t="s">
        <v>44</v>
      </c>
    </row>
    <row r="45" spans="1:4">
      <c r="A45" s="2415" t="s">
        <v>479</v>
      </c>
      <c r="B45" s="1365"/>
      <c r="C45" s="1365">
        <v>838.78017932</v>
      </c>
      <c r="D45" s="1365">
        <v>838.78017932</v>
      </c>
    </row>
    <row r="46" spans="1:4">
      <c r="A46" s="2415" t="s">
        <v>480</v>
      </c>
      <c r="B46" s="1365"/>
      <c r="C46" s="1365">
        <v>8440.7176936800006</v>
      </c>
      <c r="D46" s="1365">
        <v>8440.7176936800006</v>
      </c>
    </row>
    <row r="47" spans="1:4">
      <c r="A47" s="2415" t="s">
        <v>481</v>
      </c>
      <c r="B47" s="1365"/>
      <c r="C47" s="1365" t="s">
        <v>44</v>
      </c>
      <c r="D47" s="1365" t="s">
        <v>44</v>
      </c>
    </row>
    <row r="48" spans="1:4">
      <c r="A48" s="2415" t="s">
        <v>482</v>
      </c>
      <c r="B48" s="1365"/>
      <c r="C48" s="1365">
        <v>2788.3619245599998</v>
      </c>
      <c r="D48" s="1365">
        <v>2788.3619245599998</v>
      </c>
    </row>
    <row r="49" spans="1:4">
      <c r="A49" s="1366" t="s">
        <v>51</v>
      </c>
      <c r="B49" s="1366"/>
      <c r="C49" s="1366">
        <v>96784.84605770999</v>
      </c>
      <c r="D49" s="1366">
        <v>96784.84605770999</v>
      </c>
    </row>
    <row r="116" spans="7:7" ht="15">
      <c r="G116" s="1178"/>
    </row>
  </sheetData>
  <mergeCells count="1">
    <mergeCell ref="A1:D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EFB5D-1B9E-4BBD-B754-65B66E66D6FD}">
  <sheetPr>
    <tabColor rgb="FF002060"/>
  </sheetPr>
  <dimension ref="A1:I44"/>
  <sheetViews>
    <sheetView showGridLines="0" view="pageBreakPreview" zoomScale="98" zoomScaleNormal="85" zoomScaleSheetLayoutView="98" workbookViewId="0">
      <selection sqref="A1:I2"/>
    </sheetView>
  </sheetViews>
  <sheetFormatPr defaultColWidth="8.7109375" defaultRowHeight="15"/>
  <cols>
    <col min="1" max="1" width="22.85546875" style="392" customWidth="1"/>
    <col min="2" max="2" width="20.42578125" style="392" customWidth="1"/>
    <col min="3" max="3" width="9" style="392" customWidth="1"/>
    <col min="4" max="4" width="8" style="392" customWidth="1"/>
    <col min="5" max="5" width="8.140625" style="392" customWidth="1"/>
    <col min="6" max="6" width="7.42578125" style="392" customWidth="1"/>
    <col min="7" max="7" width="8.140625" style="392" customWidth="1"/>
    <col min="8" max="8" width="7.7109375" style="392" customWidth="1"/>
    <col min="9" max="9" width="8.28515625" style="392" customWidth="1"/>
    <col min="10" max="16384" width="8.7109375" style="392"/>
  </cols>
  <sheetData>
    <row r="1" spans="1:9" ht="14.45" customHeight="1">
      <c r="A1" s="2791" t="s">
        <v>33</v>
      </c>
      <c r="B1" s="2791"/>
      <c r="C1" s="2791"/>
      <c r="D1" s="2791"/>
      <c r="E1" s="2791"/>
      <c r="F1" s="2791"/>
      <c r="G1" s="2791"/>
      <c r="H1" s="2791"/>
      <c r="I1" s="2791"/>
    </row>
    <row r="2" spans="1:9">
      <c r="A2" s="2791"/>
      <c r="B2" s="2791"/>
      <c r="C2" s="2791"/>
      <c r="D2" s="2791"/>
      <c r="E2" s="2791"/>
      <c r="F2" s="2791"/>
      <c r="G2" s="2791"/>
      <c r="H2" s="2791"/>
      <c r="I2" s="2791"/>
    </row>
    <row r="3" spans="1:9">
      <c r="A3" s="717"/>
      <c r="B3" s="717"/>
      <c r="C3" s="717"/>
      <c r="D3" s="717"/>
      <c r="E3" s="717"/>
      <c r="F3" s="717"/>
      <c r="G3" s="717"/>
      <c r="H3" s="717"/>
      <c r="I3" s="717"/>
    </row>
    <row r="4" spans="1:9">
      <c r="A4" s="718"/>
      <c r="B4" s="719" t="s">
        <v>34</v>
      </c>
      <c r="C4" s="720" t="s">
        <v>35</v>
      </c>
      <c r="D4" s="720" t="s">
        <v>36</v>
      </c>
      <c r="E4" s="720" t="s">
        <v>37</v>
      </c>
      <c r="F4" s="720" t="s">
        <v>38</v>
      </c>
      <c r="G4" s="720" t="s">
        <v>36</v>
      </c>
      <c r="H4" s="720" t="s">
        <v>39</v>
      </c>
      <c r="I4" s="720" t="s">
        <v>40</v>
      </c>
    </row>
    <row r="5" spans="1:9" ht="14.45" customHeight="1">
      <c r="A5" s="2792" t="s">
        <v>41</v>
      </c>
      <c r="B5" s="721" t="s">
        <v>42</v>
      </c>
      <c r="C5" s="722">
        <v>481.96004381037704</v>
      </c>
      <c r="D5" s="723">
        <v>1</v>
      </c>
      <c r="E5" s="724">
        <v>133.85786892143688</v>
      </c>
      <c r="F5" s="724">
        <v>10.70862951371495</v>
      </c>
      <c r="G5" s="725">
        <v>0.86115511529576882</v>
      </c>
      <c r="H5" s="726">
        <v>17.724843910301075</v>
      </c>
      <c r="I5" s="725">
        <v>0.75418631052960516</v>
      </c>
    </row>
    <row r="6" spans="1:9">
      <c r="A6" s="2793"/>
      <c r="B6" s="420" t="s">
        <v>43</v>
      </c>
      <c r="C6" s="727" t="s">
        <v>44</v>
      </c>
      <c r="D6" s="474" t="s">
        <v>44</v>
      </c>
      <c r="E6" s="728">
        <v>6.8811716252168438</v>
      </c>
      <c r="F6" s="728">
        <v>0.55049373001734747</v>
      </c>
      <c r="G6" s="729">
        <v>4.4269016024463204E-2</v>
      </c>
      <c r="H6" s="730">
        <v>1.338133126198259</v>
      </c>
      <c r="I6" s="731">
        <v>5.6937126812067321E-2</v>
      </c>
    </row>
    <row r="7" spans="1:9">
      <c r="A7" s="2793"/>
      <c r="B7" s="420" t="s">
        <v>45</v>
      </c>
      <c r="C7" s="727" t="s">
        <v>44</v>
      </c>
      <c r="D7" s="474" t="s">
        <v>44</v>
      </c>
      <c r="E7" s="728">
        <v>14.700864000000001</v>
      </c>
      <c r="F7" s="728">
        <v>1.1760691200000002</v>
      </c>
      <c r="G7" s="729">
        <v>9.4575868679768055E-2</v>
      </c>
      <c r="H7" s="730">
        <v>1.9158165964799914</v>
      </c>
      <c r="I7" s="731">
        <v>8.1517369510425611E-2</v>
      </c>
    </row>
    <row r="8" spans="1:9">
      <c r="A8" s="2793"/>
      <c r="B8" s="420" t="s">
        <v>46</v>
      </c>
      <c r="C8" s="727" t="s">
        <v>44</v>
      </c>
      <c r="D8" s="474" t="s">
        <v>44</v>
      </c>
      <c r="E8" s="732" t="s">
        <v>44</v>
      </c>
      <c r="F8" s="728" t="s">
        <v>44</v>
      </c>
      <c r="G8" s="729" t="s">
        <v>44</v>
      </c>
      <c r="H8" s="730">
        <v>1.3702781470000003</v>
      </c>
      <c r="I8" s="731">
        <v>5.8304886932441256E-2</v>
      </c>
    </row>
    <row r="9" spans="1:9">
      <c r="A9" s="733"/>
      <c r="B9" s="420" t="s">
        <v>47</v>
      </c>
      <c r="C9" s="727" t="s">
        <v>44</v>
      </c>
      <c r="D9" s="474" t="s">
        <v>44</v>
      </c>
      <c r="E9" s="728" t="s">
        <v>44</v>
      </c>
      <c r="F9" s="728" t="s">
        <v>44</v>
      </c>
      <c r="G9" s="729" t="s">
        <v>44</v>
      </c>
      <c r="H9" s="730">
        <v>1.152871523465582</v>
      </c>
      <c r="I9" s="731">
        <v>4.9054306215460676E-2</v>
      </c>
    </row>
    <row r="10" spans="1:9">
      <c r="A10" s="734"/>
      <c r="B10" s="735" t="s">
        <v>48</v>
      </c>
      <c r="C10" s="736">
        <v>481.96004381037704</v>
      </c>
      <c r="D10" s="737">
        <v>1</v>
      </c>
      <c r="E10" s="738">
        <v>155.43990454665371</v>
      </c>
      <c r="F10" s="736">
        <v>12.435192363732297</v>
      </c>
      <c r="G10" s="737">
        <v>1</v>
      </c>
      <c r="H10" s="736">
        <v>23.501943303444907</v>
      </c>
      <c r="I10" s="739">
        <v>1</v>
      </c>
    </row>
    <row r="11" spans="1:9" ht="14.45" customHeight="1">
      <c r="A11" s="2790" t="s">
        <v>49</v>
      </c>
      <c r="B11" s="721" t="s">
        <v>50</v>
      </c>
      <c r="C11" s="722">
        <v>183.405331574136</v>
      </c>
      <c r="D11" s="723">
        <v>0.38054053220705414</v>
      </c>
      <c r="E11" s="724">
        <v>41.671241172279188</v>
      </c>
      <c r="F11" s="724">
        <v>3.3336992937823351</v>
      </c>
      <c r="G11" s="725">
        <v>0.88286775738513457</v>
      </c>
      <c r="H11" s="740">
        <v>5.6727890619552168</v>
      </c>
      <c r="I11" s="725">
        <v>0.76909676027839935</v>
      </c>
    </row>
    <row r="12" spans="1:9">
      <c r="A12" s="2790"/>
      <c r="B12" s="420" t="s">
        <v>43</v>
      </c>
      <c r="C12" s="727" t="s">
        <v>44</v>
      </c>
      <c r="D12" s="474" t="s">
        <v>44</v>
      </c>
      <c r="E12" s="728">
        <v>0</v>
      </c>
      <c r="F12" s="728">
        <v>0</v>
      </c>
      <c r="G12" s="729" t="s">
        <v>44</v>
      </c>
      <c r="H12" s="741">
        <v>0.12248823136570162</v>
      </c>
      <c r="I12" s="729">
        <v>1.6606522979566381E-2</v>
      </c>
    </row>
    <row r="13" spans="1:9">
      <c r="A13" s="2790"/>
      <c r="B13" s="420" t="s">
        <v>45</v>
      </c>
      <c r="C13" s="727" t="s">
        <v>44</v>
      </c>
      <c r="D13" s="474" t="s">
        <v>44</v>
      </c>
      <c r="E13" s="728">
        <v>5.5286263318875628</v>
      </c>
      <c r="F13" s="728">
        <v>0.44229010655100504</v>
      </c>
      <c r="G13" s="729">
        <v>0.11713224261486543</v>
      </c>
      <c r="H13" s="741">
        <v>0.72049058357158724</v>
      </c>
      <c r="I13" s="729">
        <v>9.7681575603132398E-2</v>
      </c>
    </row>
    <row r="14" spans="1:9">
      <c r="A14" s="2790"/>
      <c r="B14" s="420" t="s">
        <v>46</v>
      </c>
      <c r="C14" s="727" t="s">
        <v>44</v>
      </c>
      <c r="D14" s="474" t="s">
        <v>44</v>
      </c>
      <c r="E14" s="728" t="s">
        <v>44</v>
      </c>
      <c r="F14" s="728" t="s">
        <v>44</v>
      </c>
      <c r="G14" s="729" t="s">
        <v>44</v>
      </c>
      <c r="H14" s="741">
        <v>0.30326652748306554</v>
      </c>
      <c r="I14" s="729">
        <v>4.1115807628446445E-2</v>
      </c>
    </row>
    <row r="15" spans="1:9">
      <c r="A15" s="733"/>
      <c r="B15" s="420" t="s">
        <v>47</v>
      </c>
      <c r="C15" s="727" t="s">
        <v>44</v>
      </c>
      <c r="D15" s="474" t="s">
        <v>44</v>
      </c>
      <c r="E15" s="728" t="s">
        <v>44</v>
      </c>
      <c r="F15" s="728" t="s">
        <v>44</v>
      </c>
      <c r="G15" s="729" t="s">
        <v>44</v>
      </c>
      <c r="H15" s="741">
        <v>0.55687634566031297</v>
      </c>
      <c r="I15" s="729">
        <v>7.5499333510455471E-2</v>
      </c>
    </row>
    <row r="16" spans="1:9">
      <c r="A16" s="734"/>
      <c r="B16" s="735" t="s">
        <v>51</v>
      </c>
      <c r="C16" s="736">
        <v>183.405331574136</v>
      </c>
      <c r="D16" s="737">
        <v>0.38054053220705414</v>
      </c>
      <c r="E16" s="738">
        <v>47.199867504166754</v>
      </c>
      <c r="F16" s="736">
        <v>3.7759894003333403</v>
      </c>
      <c r="G16" s="737">
        <v>0.3036534771545758</v>
      </c>
      <c r="H16" s="736">
        <v>7.3759107500358843</v>
      </c>
      <c r="I16" s="739">
        <v>0.31384258972979162</v>
      </c>
    </row>
    <row r="17" spans="1:9" ht="14.45" customHeight="1">
      <c r="A17" s="2790" t="s">
        <v>52</v>
      </c>
      <c r="B17" s="420" t="s">
        <v>53</v>
      </c>
      <c r="C17" s="727">
        <v>106.21127287047101</v>
      </c>
      <c r="D17" s="474">
        <v>0.22037360614121551</v>
      </c>
      <c r="E17" s="724">
        <v>39.536687634973866</v>
      </c>
      <c r="F17" s="728">
        <v>3.1629350107979093</v>
      </c>
      <c r="G17" s="729">
        <v>0.91678386488502439</v>
      </c>
      <c r="H17" s="740">
        <v>5.3793833525569275</v>
      </c>
      <c r="I17" s="729">
        <v>0.83764357901624109</v>
      </c>
    </row>
    <row r="18" spans="1:9">
      <c r="A18" s="2790"/>
      <c r="B18" s="420" t="s">
        <v>43</v>
      </c>
      <c r="C18" s="727" t="s">
        <v>44</v>
      </c>
      <c r="D18" s="474" t="s">
        <v>44</v>
      </c>
      <c r="E18" s="728">
        <v>0</v>
      </c>
      <c r="F18" s="728">
        <v>0</v>
      </c>
      <c r="G18" s="729" t="s">
        <v>44</v>
      </c>
      <c r="H18" s="741">
        <v>6.1055088424530987E-2</v>
      </c>
      <c r="I18" s="729">
        <v>9.5071125133270543E-3</v>
      </c>
    </row>
    <row r="19" spans="1:9">
      <c r="A19" s="2790"/>
      <c r="B19" s="420" t="s">
        <v>45</v>
      </c>
      <c r="C19" s="727" t="s">
        <v>44</v>
      </c>
      <c r="D19" s="474" t="s">
        <v>44</v>
      </c>
      <c r="E19" s="728">
        <v>3.5887306335208997</v>
      </c>
      <c r="F19" s="728">
        <v>0.287098450681672</v>
      </c>
      <c r="G19" s="729">
        <v>8.3216135114975665E-2</v>
      </c>
      <c r="H19" s="741">
        <v>0.46768337616044364</v>
      </c>
      <c r="I19" s="729">
        <v>7.2824699668824586E-2</v>
      </c>
    </row>
    <row r="20" spans="1:9">
      <c r="A20" s="2790"/>
      <c r="B20" s="420" t="s">
        <v>46</v>
      </c>
      <c r="C20" s="727" t="s">
        <v>44</v>
      </c>
      <c r="D20" s="474" t="s">
        <v>44</v>
      </c>
      <c r="E20" s="728" t="s">
        <v>44</v>
      </c>
      <c r="F20" s="728" t="s">
        <v>44</v>
      </c>
      <c r="G20" s="729" t="s">
        <v>44</v>
      </c>
      <c r="H20" s="741">
        <v>5.3988824173406599E-2</v>
      </c>
      <c r="I20" s="729">
        <v>8.4067985015411264E-3</v>
      </c>
    </row>
    <row r="21" spans="1:9">
      <c r="A21" s="733"/>
      <c r="B21" s="420" t="s">
        <v>47</v>
      </c>
      <c r="C21" s="727" t="s">
        <v>44</v>
      </c>
      <c r="D21" s="474" t="s">
        <v>44</v>
      </c>
      <c r="E21" s="728" t="s">
        <v>44</v>
      </c>
      <c r="F21" s="728" t="s">
        <v>44</v>
      </c>
      <c r="G21" s="729" t="s">
        <v>44</v>
      </c>
      <c r="H21" s="741">
        <v>0.45993268034982043</v>
      </c>
      <c r="I21" s="729">
        <v>7.161781030006624E-2</v>
      </c>
    </row>
    <row r="22" spans="1:9">
      <c r="A22" s="734"/>
      <c r="B22" s="735" t="s">
        <v>51</v>
      </c>
      <c r="C22" s="736">
        <v>106.21127287047101</v>
      </c>
      <c r="D22" s="737">
        <v>0.22037360614121551</v>
      </c>
      <c r="E22" s="738">
        <v>43.125418268494769</v>
      </c>
      <c r="F22" s="736">
        <v>3.4500334614795811</v>
      </c>
      <c r="G22" s="737">
        <v>0.27744110107550346</v>
      </c>
      <c r="H22" s="736">
        <v>6.4220433216651287</v>
      </c>
      <c r="I22" s="739">
        <v>0.27325584266573344</v>
      </c>
    </row>
    <row r="23" spans="1:9" ht="14.45" customHeight="1">
      <c r="A23" s="2790" t="s">
        <v>54</v>
      </c>
      <c r="B23" s="420" t="s">
        <v>53</v>
      </c>
      <c r="C23" s="727">
        <v>81.598497193660009</v>
      </c>
      <c r="D23" s="474">
        <v>0.16930552281583786</v>
      </c>
      <c r="E23" s="724">
        <v>34.376573803084383</v>
      </c>
      <c r="F23" s="728">
        <v>2.7501259042467505</v>
      </c>
      <c r="G23" s="729">
        <v>0.81307558043706452</v>
      </c>
      <c r="H23" s="740">
        <v>4.784149971839966</v>
      </c>
      <c r="I23" s="729">
        <v>0.75874141972985554</v>
      </c>
    </row>
    <row r="24" spans="1:9">
      <c r="A24" s="2790"/>
      <c r="B24" s="420" t="s">
        <v>43</v>
      </c>
      <c r="C24" s="717" t="s">
        <v>44</v>
      </c>
      <c r="D24" s="474" t="s">
        <v>44</v>
      </c>
      <c r="E24" s="728">
        <v>4.5423885316088439</v>
      </c>
      <c r="F24" s="728">
        <v>0.3633910825287075</v>
      </c>
      <c r="G24" s="729">
        <v>0.10743668677002215</v>
      </c>
      <c r="H24" s="741">
        <v>0.6368295936490318</v>
      </c>
      <c r="I24" s="729">
        <v>0.1009978769176044</v>
      </c>
    </row>
    <row r="25" spans="1:9">
      <c r="A25" s="2790"/>
      <c r="B25" s="420" t="s">
        <v>45</v>
      </c>
      <c r="C25" s="727" t="s">
        <v>44</v>
      </c>
      <c r="D25" s="474" t="s">
        <v>44</v>
      </c>
      <c r="E25" s="728">
        <v>3.3607157545262751</v>
      </c>
      <c r="F25" s="728">
        <v>0.268857260362102</v>
      </c>
      <c r="G25" s="729">
        <v>7.9487732792913407E-2</v>
      </c>
      <c r="H25" s="741">
        <v>0.4379684771298642</v>
      </c>
      <c r="I25" s="729">
        <v>6.9459533269320306E-2</v>
      </c>
    </row>
    <row r="26" spans="1:9">
      <c r="A26" s="2790"/>
      <c r="B26" s="420" t="s">
        <v>46</v>
      </c>
      <c r="C26" s="727" t="s">
        <v>44</v>
      </c>
      <c r="D26" s="474" t="s">
        <v>44</v>
      </c>
      <c r="E26" s="728" t="s">
        <v>44</v>
      </c>
      <c r="F26" s="728" t="s">
        <v>44</v>
      </c>
      <c r="G26" s="729" t="s">
        <v>44</v>
      </c>
      <c r="H26" s="741">
        <v>1.3169341597679317E-2</v>
      </c>
      <c r="I26" s="729">
        <v>2.0885894045014051E-3</v>
      </c>
    </row>
    <row r="27" spans="1:9">
      <c r="A27" s="733"/>
      <c r="B27" s="420" t="s">
        <v>47</v>
      </c>
      <c r="C27" s="727" t="s">
        <v>44</v>
      </c>
      <c r="D27" s="474" t="s">
        <v>44</v>
      </c>
      <c r="E27" s="728" t="s">
        <v>44</v>
      </c>
      <c r="F27" s="728" t="s">
        <v>44</v>
      </c>
      <c r="G27" s="729" t="s">
        <v>44</v>
      </c>
      <c r="H27" s="741">
        <v>0.43325866015879866</v>
      </c>
      <c r="I27" s="729">
        <v>6.8712580678718368E-2</v>
      </c>
    </row>
    <row r="28" spans="1:9">
      <c r="A28" s="734"/>
      <c r="B28" s="735" t="s">
        <v>51</v>
      </c>
      <c r="C28" s="736">
        <v>81.598497193660009</v>
      </c>
      <c r="D28" s="737">
        <v>0.16930552281583786</v>
      </c>
      <c r="E28" s="738">
        <v>42.279678089219502</v>
      </c>
      <c r="F28" s="736">
        <v>3.3823742471375597</v>
      </c>
      <c r="G28" s="737">
        <v>0.27200015473844863</v>
      </c>
      <c r="H28" s="736">
        <v>6.3053760443753397</v>
      </c>
      <c r="I28" s="739">
        <v>0.26829168817929622</v>
      </c>
    </row>
    <row r="29" spans="1:9" ht="14.45" customHeight="1">
      <c r="A29" s="2790" t="s">
        <v>55</v>
      </c>
      <c r="B29" s="420" t="s">
        <v>53</v>
      </c>
      <c r="C29" s="727">
        <v>13.280540868745</v>
      </c>
      <c r="D29" s="474">
        <v>2.755527359436068E-2</v>
      </c>
      <c r="E29" s="724">
        <v>6.0300035723122711</v>
      </c>
      <c r="F29" s="728">
        <v>0.48240028578498167</v>
      </c>
      <c r="G29" s="729">
        <v>0.8147487975564357</v>
      </c>
      <c r="H29" s="740">
        <v>0.35256673400888533</v>
      </c>
      <c r="I29" s="729">
        <v>0.21471748624940731</v>
      </c>
    </row>
    <row r="30" spans="1:9">
      <c r="A30" s="2790"/>
      <c r="B30" s="420" t="s">
        <v>43</v>
      </c>
      <c r="C30" s="727" t="s">
        <v>44</v>
      </c>
      <c r="D30" s="474" t="s">
        <v>44</v>
      </c>
      <c r="E30" s="728">
        <v>0</v>
      </c>
      <c r="F30" s="728">
        <v>0</v>
      </c>
      <c r="G30" s="729" t="s">
        <v>44</v>
      </c>
      <c r="H30" s="741">
        <v>0</v>
      </c>
      <c r="I30" s="729">
        <v>0</v>
      </c>
    </row>
    <row r="31" spans="1:9">
      <c r="A31" s="2790"/>
      <c r="B31" s="420" t="s">
        <v>45</v>
      </c>
      <c r="C31" s="727" t="s">
        <v>44</v>
      </c>
      <c r="D31" s="474" t="s">
        <v>44</v>
      </c>
      <c r="E31" s="728">
        <v>1.3710549998479251</v>
      </c>
      <c r="F31" s="728">
        <v>0.10968439998783401</v>
      </c>
      <c r="G31" s="729">
        <v>0.18525120244356424</v>
      </c>
      <c r="H31" s="741">
        <v>0.17867588758018157</v>
      </c>
      <c r="I31" s="729">
        <v>0.10881581764214721</v>
      </c>
    </row>
    <row r="32" spans="1:9">
      <c r="A32" s="2790"/>
      <c r="B32" s="420" t="s">
        <v>46</v>
      </c>
      <c r="C32" s="727" t="s">
        <v>44</v>
      </c>
      <c r="D32" s="474" t="s">
        <v>44</v>
      </c>
      <c r="E32" s="728" t="s">
        <v>44</v>
      </c>
      <c r="F32" s="728" t="s">
        <v>44</v>
      </c>
      <c r="G32" s="729" t="s">
        <v>44</v>
      </c>
      <c r="H32" s="741">
        <v>0.99985345374584877</v>
      </c>
      <c r="I32" s="729">
        <v>0.60892307610815666</v>
      </c>
    </row>
    <row r="33" spans="1:9">
      <c r="A33" s="733"/>
      <c r="B33" s="420" t="s">
        <v>47</v>
      </c>
      <c r="C33" s="727" t="s">
        <v>44</v>
      </c>
      <c r="D33" s="474" t="s">
        <v>44</v>
      </c>
      <c r="E33" s="728" t="s">
        <v>44</v>
      </c>
      <c r="F33" s="728" t="s">
        <v>44</v>
      </c>
      <c r="G33" s="729" t="s">
        <v>44</v>
      </c>
      <c r="H33" s="741">
        <v>0.11090681957303701</v>
      </c>
      <c r="I33" s="729">
        <v>6.7543620000288865E-2</v>
      </c>
    </row>
    <row r="34" spans="1:9">
      <c r="A34" s="734"/>
      <c r="B34" s="735" t="s">
        <v>51</v>
      </c>
      <c r="C34" s="736">
        <v>13.280540868745</v>
      </c>
      <c r="D34" s="737">
        <v>2.755527359436068E-2</v>
      </c>
      <c r="E34" s="738">
        <v>7.4010585721601965</v>
      </c>
      <c r="F34" s="736">
        <v>0.5920846857728157</v>
      </c>
      <c r="G34" s="737">
        <v>4.7613633022650523E-2</v>
      </c>
      <c r="H34" s="736">
        <v>1.6420028949079526</v>
      </c>
      <c r="I34" s="739">
        <v>6.9866686073881745E-2</v>
      </c>
    </row>
    <row r="35" spans="1:9" ht="14.45" customHeight="1">
      <c r="A35" s="2790" t="s">
        <v>56</v>
      </c>
      <c r="B35" s="420" t="s">
        <v>53</v>
      </c>
      <c r="C35" s="727">
        <v>97.464401303364994</v>
      </c>
      <c r="D35" s="474">
        <v>0.20222506524153175</v>
      </c>
      <c r="E35" s="724">
        <v>12.243362738787134</v>
      </c>
      <c r="F35" s="728">
        <v>0.97946901910297079</v>
      </c>
      <c r="G35" s="729">
        <v>0.793278233528944</v>
      </c>
      <c r="H35" s="740">
        <v>1.5359547899400754</v>
      </c>
      <c r="I35" s="729">
        <v>0.87438562584565316</v>
      </c>
    </row>
    <row r="36" spans="1:9">
      <c r="A36" s="2790"/>
      <c r="B36" s="420" t="s">
        <v>43</v>
      </c>
      <c r="C36" s="727" t="s">
        <v>44</v>
      </c>
      <c r="D36" s="474" t="s">
        <v>44</v>
      </c>
      <c r="E36" s="728">
        <v>2.3387830936079999</v>
      </c>
      <c r="F36" s="728">
        <v>0.18710264748864</v>
      </c>
      <c r="G36" s="729">
        <v>0.15153563287209323</v>
      </c>
      <c r="H36" s="741">
        <v>0.51776021275899464</v>
      </c>
      <c r="I36" s="729">
        <v>0.29474961804631944</v>
      </c>
    </row>
    <row r="37" spans="1:9">
      <c r="A37" s="2790"/>
      <c r="B37" s="420" t="s">
        <v>45</v>
      </c>
      <c r="C37" s="727" t="s">
        <v>44</v>
      </c>
      <c r="D37" s="474" t="s">
        <v>44</v>
      </c>
      <c r="E37" s="728">
        <v>0.85173628021727132</v>
      </c>
      <c r="F37" s="728">
        <v>6.8138902417381714E-2</v>
      </c>
      <c r="G37" s="729">
        <v>5.5186133598962871E-2</v>
      </c>
      <c r="H37" s="741">
        <v>0.11099827203791479</v>
      </c>
      <c r="I37" s="729">
        <v>6.318889995938276E-2</v>
      </c>
    </row>
    <row r="38" spans="1:9">
      <c r="A38" s="2790"/>
      <c r="B38" s="420" t="s">
        <v>46</v>
      </c>
      <c r="C38" s="727" t="s">
        <v>44</v>
      </c>
      <c r="D38" s="474" t="s">
        <v>44</v>
      </c>
      <c r="E38" s="728" t="s">
        <v>44</v>
      </c>
      <c r="F38" s="728" t="s">
        <v>44</v>
      </c>
      <c r="G38" s="729" t="s">
        <v>44</v>
      </c>
      <c r="H38" s="741">
        <v>0</v>
      </c>
      <c r="I38" s="729">
        <v>0</v>
      </c>
    </row>
    <row r="39" spans="1:9">
      <c r="A39" s="733"/>
      <c r="B39" s="420" t="s">
        <v>47</v>
      </c>
      <c r="C39" s="727" t="s">
        <v>44</v>
      </c>
      <c r="D39" s="474" t="s">
        <v>44</v>
      </c>
      <c r="E39" s="728" t="s">
        <v>44</v>
      </c>
      <c r="F39" s="728" t="s">
        <v>44</v>
      </c>
      <c r="G39" s="729" t="s">
        <v>44</v>
      </c>
      <c r="H39" s="741">
        <v>-0.40810298227638708</v>
      </c>
      <c r="I39" s="729">
        <v>-0.23232414385135525</v>
      </c>
    </row>
    <row r="40" spans="1:9">
      <c r="A40" s="735"/>
      <c r="B40" s="735" t="s">
        <v>51</v>
      </c>
      <c r="C40" s="736">
        <v>97.464401303364994</v>
      </c>
      <c r="D40" s="737">
        <v>0.20222506524153175</v>
      </c>
      <c r="E40" s="738">
        <v>15.433882112612405</v>
      </c>
      <c r="F40" s="736">
        <v>1.2347105690089923</v>
      </c>
      <c r="G40" s="737">
        <v>9.9291634008820961E-2</v>
      </c>
      <c r="H40" s="736">
        <v>1.7566102924605975</v>
      </c>
      <c r="I40" s="739">
        <v>7.4743193351296797E-2</v>
      </c>
    </row>
    <row r="41" spans="1:9">
      <c r="A41" s="732" t="s">
        <v>57</v>
      </c>
      <c r="B41" s="717"/>
      <c r="C41" s="717"/>
      <c r="D41" s="717"/>
      <c r="E41" s="717"/>
      <c r="F41" s="717"/>
      <c r="G41" s="717"/>
      <c r="H41" s="717"/>
      <c r="I41" s="717"/>
    </row>
    <row r="42" spans="1:9">
      <c r="A42" s="732" t="s">
        <v>58</v>
      </c>
      <c r="B42" s="717"/>
      <c r="C42" s="717"/>
      <c r="D42" s="717"/>
      <c r="E42" s="717"/>
      <c r="F42" s="717"/>
      <c r="G42" s="717"/>
      <c r="H42" s="717"/>
      <c r="I42" s="717"/>
    </row>
    <row r="43" spans="1:9">
      <c r="A43" s="732"/>
      <c r="B43" s="717"/>
      <c r="C43" s="717"/>
      <c r="D43" s="717"/>
      <c r="E43" s="717"/>
      <c r="F43" s="717"/>
      <c r="G43" s="717"/>
      <c r="H43" s="717"/>
      <c r="I43" s="717"/>
    </row>
    <row r="44" spans="1:9">
      <c r="A44" s="732"/>
      <c r="B44" s="2513"/>
      <c r="C44" s="2513"/>
      <c r="D44" s="2513"/>
      <c r="E44" s="2513"/>
      <c r="F44" s="2513"/>
      <c r="G44" s="2513"/>
      <c r="H44" s="2513"/>
      <c r="I44" s="2513"/>
    </row>
  </sheetData>
  <mergeCells count="7">
    <mergeCell ref="A35:A38"/>
    <mergeCell ref="A1:I2"/>
    <mergeCell ref="A5:A8"/>
    <mergeCell ref="A11:A14"/>
    <mergeCell ref="A17:A20"/>
    <mergeCell ref="A23:A26"/>
    <mergeCell ref="A29:A32"/>
  </mergeCells>
  <pageMargins left="0.7" right="0.7" top="0.75" bottom="0.75" header="0.3" footer="0.3"/>
  <pageSetup paperSize="9" scale="87" orientation="portrait" r:id="rId1"/>
  <headerFooter>
    <oddFooter>&amp;C&amp;1#&amp;"Calibri"&amp;10&amp;K000000Confidential</oddFooter>
  </headerFooter>
  <customProperties>
    <customPr name="_pios_id" r:id="rId2"/>
  </customPropertie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28EE7B-7B10-45A4-8765-3EE81DFF4D30}">
  <dimension ref="A1:J112"/>
  <sheetViews>
    <sheetView showGridLines="0" showWhiteSpace="0" view="pageLayout" zoomScaleNormal="100" zoomScaleSheetLayoutView="100" workbookViewId="0">
      <selection activeCell="B1" sqref="B1:D1"/>
    </sheetView>
  </sheetViews>
  <sheetFormatPr defaultColWidth="0" defaultRowHeight="12"/>
  <cols>
    <col min="1" max="1" width="4.140625" style="772" customWidth="1"/>
    <col min="2" max="2" width="70.85546875" style="1368" customWidth="1"/>
    <col min="3" max="3" width="10" style="1368" customWidth="1"/>
    <col min="4" max="4" width="11.85546875" style="1368" customWidth="1"/>
    <col min="5" max="7" width="10.28515625" style="1368" hidden="1" customWidth="1"/>
    <col min="8" max="8" width="39.5703125" style="1368" hidden="1" customWidth="1"/>
    <col min="9" max="9" width="11.85546875" style="1368" hidden="1" customWidth="1"/>
    <col min="10" max="10" width="14.28515625" style="1368" hidden="1" customWidth="1"/>
    <col min="11" max="16384" width="9.140625" style="1368" hidden="1"/>
  </cols>
  <sheetData>
    <row r="1" spans="1:10" ht="88.5" customHeight="1">
      <c r="B1" s="2879" t="s">
        <v>484</v>
      </c>
      <c r="C1" s="2879"/>
      <c r="D1" s="2879"/>
      <c r="E1" s="772"/>
      <c r="F1" s="1367"/>
    </row>
    <row r="2" spans="1:10" ht="10.9" customHeight="1">
      <c r="B2" s="1369"/>
      <c r="C2" s="2277"/>
      <c r="D2" s="2277"/>
      <c r="E2" s="772"/>
      <c r="F2" s="1371"/>
      <c r="G2" s="772"/>
      <c r="H2" s="772"/>
    </row>
    <row r="3" spans="1:10" ht="25.5" customHeight="1">
      <c r="B3" s="1372" t="s">
        <v>59</v>
      </c>
      <c r="C3" s="1373" t="s">
        <v>37</v>
      </c>
      <c r="D3" s="1373" t="s">
        <v>485</v>
      </c>
      <c r="E3" s="772"/>
      <c r="F3" s="772"/>
      <c r="G3" s="772"/>
      <c r="H3" s="772"/>
    </row>
    <row r="4" spans="1:10">
      <c r="A4" s="2013">
        <v>1</v>
      </c>
      <c r="B4" s="2013" t="s">
        <v>486</v>
      </c>
      <c r="C4" s="2014">
        <v>95379.80934534999</v>
      </c>
      <c r="D4" s="2014">
        <v>7630.3847476279989</v>
      </c>
      <c r="E4" s="772"/>
      <c r="F4" s="772"/>
      <c r="G4" s="772"/>
      <c r="H4" s="772"/>
      <c r="I4" s="1368">
        <v>96784.846057710005</v>
      </c>
      <c r="J4" s="1368">
        <v>7742.7876846168001</v>
      </c>
    </row>
    <row r="5" spans="1:10">
      <c r="A5" s="772">
        <v>2</v>
      </c>
      <c r="B5" s="1365" t="s">
        <v>487</v>
      </c>
      <c r="C5" s="1365">
        <v>-1128.5120617311941</v>
      </c>
      <c r="D5" s="1365">
        <v>-90.280964938495529</v>
      </c>
      <c r="I5" s="1368">
        <v>1352.9840789391617</v>
      </c>
      <c r="J5" s="1368">
        <v>108.23872631513294</v>
      </c>
    </row>
    <row r="6" spans="1:10">
      <c r="A6" s="772">
        <v>3</v>
      </c>
      <c r="B6" s="1365" t="s">
        <v>488</v>
      </c>
      <c r="C6" s="1374">
        <v>-586.23774070679133</v>
      </c>
      <c r="D6" s="1374">
        <v>-46.899019256543305</v>
      </c>
      <c r="I6" s="1368">
        <v>-721.59611335559021</v>
      </c>
      <c r="J6" s="1368">
        <v>-57.727689068447219</v>
      </c>
    </row>
    <row r="7" spans="1:10">
      <c r="A7" s="772">
        <v>4</v>
      </c>
      <c r="B7" s="1365" t="s">
        <v>489</v>
      </c>
      <c r="C7" s="1374">
        <v>0</v>
      </c>
      <c r="D7" s="1374">
        <v>0</v>
      </c>
      <c r="F7" s="1375"/>
      <c r="G7" s="1376"/>
      <c r="I7" s="1368">
        <v>0</v>
      </c>
      <c r="J7" s="1368">
        <v>0</v>
      </c>
    </row>
    <row r="8" spans="1:10" ht="14.25">
      <c r="A8" s="772">
        <v>5</v>
      </c>
      <c r="B8" s="1365" t="s">
        <v>490</v>
      </c>
      <c r="C8" s="1374">
        <v>870.01418708999984</v>
      </c>
      <c r="D8" s="1374">
        <v>69.601134967199982</v>
      </c>
      <c r="I8" s="1368">
        <v>-794.08241529258783</v>
      </c>
      <c r="J8" s="1368">
        <v>-63.526593223407026</v>
      </c>
    </row>
    <row r="9" spans="1:10">
      <c r="A9" s="772">
        <v>6</v>
      </c>
      <c r="B9" s="1365" t="s">
        <v>491</v>
      </c>
      <c r="C9" s="1374">
        <v>1491.4724370599999</v>
      </c>
      <c r="D9" s="1374">
        <v>119.3177949648</v>
      </c>
      <c r="I9" s="1368">
        <v>0</v>
      </c>
      <c r="J9" s="772">
        <v>0</v>
      </c>
    </row>
    <row r="10" spans="1:10">
      <c r="A10" s="772">
        <v>7</v>
      </c>
      <c r="B10" s="1365" t="s">
        <v>492</v>
      </c>
      <c r="C10" s="1374">
        <v>1423.9993534979969</v>
      </c>
      <c r="D10" s="1374">
        <v>113.91994827983976</v>
      </c>
      <c r="I10" s="1368">
        <v>-1379.9010985610007</v>
      </c>
      <c r="J10" s="1368">
        <v>-110.39208788488006</v>
      </c>
    </row>
    <row r="11" spans="1:10">
      <c r="A11" s="772">
        <v>8</v>
      </c>
      <c r="B11" s="1365" t="s">
        <v>102</v>
      </c>
      <c r="C11" s="1374">
        <v>963.35827096000025</v>
      </c>
      <c r="D11" s="1374">
        <v>77.068661676800019</v>
      </c>
      <c r="I11" s="1368">
        <v>137.5588359100002</v>
      </c>
      <c r="J11" s="1368">
        <v>11.004706872800016</v>
      </c>
    </row>
    <row r="12" spans="1:10" s="2583" customFormat="1">
      <c r="A12" s="2017">
        <v>9</v>
      </c>
      <c r="B12" s="1358" t="s">
        <v>493</v>
      </c>
      <c r="C12" s="1358">
        <v>98413.903791520002</v>
      </c>
      <c r="D12" s="1358">
        <v>7873.1123033215999</v>
      </c>
      <c r="I12" s="2583">
        <v>95379.80934534999</v>
      </c>
      <c r="J12" s="2583">
        <v>7630.3847476279989</v>
      </c>
    </row>
    <row r="13" spans="1:10">
      <c r="B13" s="1377"/>
      <c r="C13" s="1378"/>
      <c r="D13" s="1378"/>
      <c r="F13" s="1379"/>
    </row>
    <row r="14" spans="1:10" s="1383" customFormat="1" ht="36" customHeight="1">
      <c r="A14" s="1380"/>
      <c r="B14" s="1381" t="s">
        <v>59</v>
      </c>
      <c r="C14" s="1382" t="s">
        <v>37</v>
      </c>
      <c r="D14" s="1382" t="s">
        <v>485</v>
      </c>
      <c r="F14" s="1379"/>
    </row>
    <row r="15" spans="1:10" s="2015" customFormat="1">
      <c r="A15" s="2013">
        <v>1</v>
      </c>
      <c r="B15" s="2013" t="s">
        <v>494</v>
      </c>
      <c r="C15" s="2014">
        <v>96784.846057710005</v>
      </c>
      <c r="D15" s="2014">
        <v>7742.7876846168001</v>
      </c>
      <c r="F15" s="2016"/>
      <c r="I15" s="2015">
        <v>103641.41550367999</v>
      </c>
      <c r="J15" s="2015">
        <v>8291.3132402943993</v>
      </c>
    </row>
    <row r="16" spans="1:10">
      <c r="A16" s="772">
        <v>2</v>
      </c>
      <c r="B16" s="1365" t="s">
        <v>487</v>
      </c>
      <c r="C16" s="1365">
        <v>1352.9840789391617</v>
      </c>
      <c r="D16" s="1365">
        <v>108.23872631513294</v>
      </c>
      <c r="I16" s="1368">
        <v>-1596.3222085438269</v>
      </c>
      <c r="J16" s="1368">
        <v>-127.70577668350616</v>
      </c>
    </row>
    <row r="17" spans="1:10">
      <c r="A17" s="772">
        <v>3</v>
      </c>
      <c r="B17" s="1365" t="s">
        <v>488</v>
      </c>
      <c r="C17" s="1374">
        <v>-721.59611335559021</v>
      </c>
      <c r="D17" s="1374">
        <v>-57.727689068447219</v>
      </c>
      <c r="I17" s="1368">
        <v>-572.18711128715722</v>
      </c>
      <c r="J17" s="1368">
        <v>-45.774968902972581</v>
      </c>
    </row>
    <row r="18" spans="1:10">
      <c r="A18" s="772">
        <v>4</v>
      </c>
      <c r="B18" s="1365" t="s">
        <v>489</v>
      </c>
      <c r="C18" s="1374">
        <v>0</v>
      </c>
      <c r="D18" s="1374">
        <v>0</v>
      </c>
      <c r="I18" s="1368">
        <v>0</v>
      </c>
      <c r="J18" s="1368">
        <v>0</v>
      </c>
    </row>
    <row r="19" spans="1:10" ht="14.25">
      <c r="A19" s="772">
        <v>5</v>
      </c>
      <c r="B19" s="1365" t="s">
        <v>495</v>
      </c>
      <c r="C19" s="1374">
        <v>-794.08241529258783</v>
      </c>
      <c r="D19" s="1374">
        <v>-63.526593223407026</v>
      </c>
      <c r="I19" s="1368">
        <v>0</v>
      </c>
      <c r="J19" s="1368">
        <v>0</v>
      </c>
    </row>
    <row r="20" spans="1:10">
      <c r="A20" s="772">
        <v>6</v>
      </c>
      <c r="B20" s="1365" t="s">
        <v>491</v>
      </c>
      <c r="C20" s="1374">
        <v>0</v>
      </c>
      <c r="D20" s="1374">
        <v>0</v>
      </c>
      <c r="I20" s="1368">
        <v>0</v>
      </c>
      <c r="J20" s="1368">
        <v>0</v>
      </c>
    </row>
    <row r="21" spans="1:10">
      <c r="A21" s="772">
        <v>7</v>
      </c>
      <c r="B21" s="1365" t="s">
        <v>492</v>
      </c>
      <c r="C21" s="1374">
        <v>-1379.9010985610007</v>
      </c>
      <c r="D21" s="1374">
        <v>-110.39208788488006</v>
      </c>
      <c r="I21" s="1368">
        <v>-43.806570478994736</v>
      </c>
      <c r="J21" s="1368">
        <v>-3.5045256383195791</v>
      </c>
    </row>
    <row r="22" spans="1:10">
      <c r="A22" s="772">
        <v>8</v>
      </c>
      <c r="B22" s="1365" t="s">
        <v>102</v>
      </c>
      <c r="C22" s="1374">
        <v>137.5588359100002</v>
      </c>
      <c r="D22" s="1374">
        <v>11.004706872800016</v>
      </c>
      <c r="I22" s="1368">
        <v>-384.3180890900112</v>
      </c>
      <c r="J22" s="1368">
        <v>-30.745447127200897</v>
      </c>
    </row>
    <row r="23" spans="1:10" s="2019" customFormat="1">
      <c r="A23" s="2018">
        <v>9</v>
      </c>
      <c r="B23" s="2472" t="s">
        <v>486</v>
      </c>
      <c r="C23" s="2472">
        <v>95379.80934534999</v>
      </c>
      <c r="D23" s="2472">
        <v>7630.3847476279989</v>
      </c>
      <c r="I23" s="2019">
        <v>101044.78152428</v>
      </c>
      <c r="J23" s="2019">
        <v>8083.5825219424005</v>
      </c>
    </row>
    <row r="24" spans="1:10" ht="19.5" customHeight="1">
      <c r="B24" s="1377"/>
      <c r="C24" s="1384"/>
      <c r="D24" s="1384"/>
    </row>
    <row r="25" spans="1:10" ht="72" customHeight="1">
      <c r="B25" s="1385" t="s">
        <v>496</v>
      </c>
      <c r="C25" s="1365"/>
      <c r="D25" s="1365"/>
      <c r="E25" s="1386"/>
      <c r="F25" s="1386"/>
      <c r="G25" s="1386"/>
      <c r="H25" s="1386"/>
      <c r="I25" s="1386"/>
      <c r="J25" s="1386"/>
    </row>
    <row r="26" spans="1:10">
      <c r="B26" s="1387"/>
    </row>
    <row r="112" spans="8:8" ht="15">
      <c r="H112" s="1388"/>
    </row>
  </sheetData>
  <mergeCells count="1">
    <mergeCell ref="B1:D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91DED8-D305-464E-833A-C37A020D78B9}">
  <dimension ref="A1:L67"/>
  <sheetViews>
    <sheetView showGridLines="0" view="pageBreakPreview" zoomScale="96" zoomScaleNormal="95" zoomScaleSheetLayoutView="96" workbookViewId="0">
      <selection activeCell="A2" sqref="A2:K2"/>
    </sheetView>
  </sheetViews>
  <sheetFormatPr defaultColWidth="9.140625" defaultRowHeight="12.75"/>
  <cols>
    <col min="1" max="1" width="17.140625" style="2358" customWidth="1"/>
    <col min="2" max="2" width="10.28515625" style="2358" customWidth="1"/>
    <col min="3" max="3" width="8" style="2358" customWidth="1"/>
    <col min="4" max="4" width="9.5703125" style="2358" customWidth="1"/>
    <col min="5" max="5" width="9" style="2358" customWidth="1"/>
    <col min="6" max="6" width="9.42578125" style="2358" customWidth="1"/>
    <col min="7" max="7" width="8.7109375" style="2358" customWidth="1"/>
    <col min="8" max="8" width="12.7109375" style="2362" bestFit="1" customWidth="1"/>
    <col min="9" max="9" width="8.5703125" style="2358" customWidth="1"/>
    <col min="10" max="10" width="10.7109375" style="2358" bestFit="1" customWidth="1"/>
    <col min="11" max="11" width="11.85546875" style="2358" bestFit="1" customWidth="1"/>
    <col min="12" max="12" width="18" style="2358" bestFit="1" customWidth="1"/>
    <col min="13" max="16384" width="9.140625" style="2358"/>
  </cols>
  <sheetData>
    <row r="1" spans="1:12" s="2357" customFormat="1">
      <c r="A1" s="2886" t="s">
        <v>2065</v>
      </c>
      <c r="B1" s="2886"/>
      <c r="C1" s="2886"/>
      <c r="D1" s="2886"/>
      <c r="E1" s="2886"/>
      <c r="F1" s="2886"/>
      <c r="G1" s="2886"/>
      <c r="H1" s="2886"/>
      <c r="I1" s="2886"/>
    </row>
    <row r="2" spans="1:12" ht="124.5" customHeight="1">
      <c r="A2" s="2887" t="s">
        <v>497</v>
      </c>
      <c r="B2" s="2887"/>
      <c r="C2" s="2887"/>
      <c r="D2" s="2887"/>
      <c r="E2" s="2887"/>
      <c r="F2" s="2887"/>
      <c r="G2" s="2887"/>
      <c r="H2" s="2887"/>
      <c r="I2" s="2887"/>
      <c r="L2" s="2359"/>
    </row>
    <row r="3" spans="1:12" ht="15" customHeight="1">
      <c r="A3" s="2888"/>
      <c r="B3" s="2888"/>
      <c r="C3" s="2888"/>
      <c r="D3" s="2888"/>
      <c r="E3" s="2888"/>
      <c r="F3" s="2888"/>
      <c r="G3" s="2888"/>
      <c r="H3" s="2888"/>
      <c r="I3" s="2888"/>
    </row>
    <row r="4" spans="1:12">
      <c r="A4" s="2653" t="s">
        <v>204</v>
      </c>
      <c r="B4" s="2653" t="s">
        <v>205</v>
      </c>
      <c r="C4" s="2653" t="s">
        <v>240</v>
      </c>
      <c r="D4" s="2653" t="s">
        <v>241</v>
      </c>
      <c r="E4" s="2882" t="s">
        <v>242</v>
      </c>
      <c r="F4" s="2882"/>
      <c r="G4" s="2653" t="s">
        <v>243</v>
      </c>
      <c r="H4" s="2654" t="s">
        <v>244</v>
      </c>
      <c r="I4" s="2653" t="s">
        <v>245</v>
      </c>
    </row>
    <row r="5" spans="1:12" ht="12.75" customHeight="1">
      <c r="A5" s="2655"/>
      <c r="B5" s="2655"/>
      <c r="C5" s="2655"/>
      <c r="D5" s="2655"/>
      <c r="E5" s="2882" t="s">
        <v>498</v>
      </c>
      <c r="F5" s="2882" t="s">
        <v>498</v>
      </c>
      <c r="G5" s="2655"/>
      <c r="H5" s="2656"/>
      <c r="I5" s="2655"/>
    </row>
    <row r="6" spans="1:12" ht="56.25">
      <c r="A6" s="2657" t="s">
        <v>499</v>
      </c>
      <c r="B6" s="2658" t="s">
        <v>500</v>
      </c>
      <c r="C6" s="2659" t="s">
        <v>501</v>
      </c>
      <c r="D6" s="2659" t="s">
        <v>502</v>
      </c>
      <c r="E6" s="2660">
        <v>2019</v>
      </c>
      <c r="F6" s="2661">
        <v>2020</v>
      </c>
      <c r="G6" s="2659" t="s">
        <v>503</v>
      </c>
      <c r="H6" s="2662" t="s">
        <v>504</v>
      </c>
      <c r="I6" s="2657" t="s">
        <v>505</v>
      </c>
      <c r="K6" s="2362"/>
      <c r="L6" s="2363"/>
    </row>
    <row r="7" spans="1:12">
      <c r="A7" s="2364" t="s">
        <v>506</v>
      </c>
      <c r="B7" s="2365" t="s">
        <v>434</v>
      </c>
      <c r="C7" s="2366">
        <v>9.0203804250280355E-4</v>
      </c>
      <c r="D7" s="2366">
        <v>8.778389897183802E-4</v>
      </c>
      <c r="E7" s="2367">
        <v>608134</v>
      </c>
      <c r="F7" s="2367">
        <v>603949</v>
      </c>
      <c r="G7" s="2367">
        <v>146</v>
      </c>
      <c r="H7" s="2368">
        <v>9.8662465838121206E-6</v>
      </c>
      <c r="I7" s="2366">
        <v>2.4618070140837933E-4</v>
      </c>
      <c r="J7" s="2369"/>
      <c r="K7" s="2370"/>
      <c r="L7" s="2363"/>
    </row>
    <row r="8" spans="1:12">
      <c r="A8" s="2371" t="s">
        <v>507</v>
      </c>
      <c r="B8" s="2372" t="s">
        <v>435</v>
      </c>
      <c r="C8" s="2373">
        <v>1.8620812019957212E-3</v>
      </c>
      <c r="D8" s="2373">
        <v>1.8631778899544456E-3</v>
      </c>
      <c r="E8" s="2374">
        <v>200023</v>
      </c>
      <c r="F8" s="2374">
        <v>186413</v>
      </c>
      <c r="G8" s="2374">
        <v>153</v>
      </c>
      <c r="H8" s="2375">
        <v>2.9996550396704377E-5</v>
      </c>
      <c r="I8" s="2373">
        <v>7.9477976514851357E-4</v>
      </c>
      <c r="K8" s="2370"/>
      <c r="L8" s="2363"/>
    </row>
    <row r="9" spans="1:12">
      <c r="A9" s="2376" t="s">
        <v>508</v>
      </c>
      <c r="B9" s="2372" t="s">
        <v>436</v>
      </c>
      <c r="C9" s="2373">
        <v>3.6128938658194039E-3</v>
      </c>
      <c r="D9" s="2373">
        <v>3.5251958633121857E-3</v>
      </c>
      <c r="E9" s="2374">
        <v>95978</v>
      </c>
      <c r="F9" s="2374">
        <v>117582</v>
      </c>
      <c r="G9" s="2374">
        <v>191</v>
      </c>
      <c r="H9" s="2375">
        <v>7.2933380566379789E-5</v>
      </c>
      <c r="I9" s="2373">
        <v>2.2082173163416523E-3</v>
      </c>
      <c r="K9" s="2370"/>
      <c r="L9" s="2363"/>
    </row>
    <row r="10" spans="1:12">
      <c r="A10" s="2377"/>
      <c r="B10" s="2372" t="s">
        <v>437</v>
      </c>
      <c r="C10" s="2373">
        <v>5.9699919074773797E-3</v>
      </c>
      <c r="D10" s="2373">
        <v>5.9699999999999996E-3</v>
      </c>
      <c r="E10" s="2374">
        <v>33754</v>
      </c>
      <c r="F10" s="2374">
        <v>34421</v>
      </c>
      <c r="G10" s="2374">
        <v>119</v>
      </c>
      <c r="H10" s="2375">
        <v>5.9252236771938144E-5</v>
      </c>
      <c r="I10" s="2373">
        <v>3.5178003412952097E-3</v>
      </c>
      <c r="K10" s="2370"/>
      <c r="L10" s="2363"/>
    </row>
    <row r="11" spans="1:12">
      <c r="A11" s="2377"/>
      <c r="B11" s="2372" t="s">
        <v>438</v>
      </c>
      <c r="C11" s="2373">
        <v>1.3476624811562771E-2</v>
      </c>
      <c r="D11" s="2373">
        <v>1.2769062668703242E-2</v>
      </c>
      <c r="E11" s="2374">
        <v>62297</v>
      </c>
      <c r="F11" s="2374">
        <v>64833</v>
      </c>
      <c r="G11" s="2374">
        <v>466</v>
      </c>
      <c r="H11" s="2375">
        <v>3.2104274684174199E-4</v>
      </c>
      <c r="I11" s="2373">
        <v>7.8422494023600974E-3</v>
      </c>
      <c r="K11" s="2370"/>
      <c r="L11" s="2363"/>
    </row>
    <row r="12" spans="1:12">
      <c r="A12" s="2377"/>
      <c r="B12" s="2372" t="s">
        <v>439</v>
      </c>
      <c r="C12" s="2373">
        <v>4.519520929158409E-2</v>
      </c>
      <c r="D12" s="2762">
        <v>4.748691351949863E-2</v>
      </c>
      <c r="E12" s="2763">
        <v>9072</v>
      </c>
      <c r="F12" s="2763">
        <v>8129</v>
      </c>
      <c r="G12" s="2763">
        <v>604</v>
      </c>
      <c r="H12" s="2764">
        <v>2.4250440917107582E-3</v>
      </c>
      <c r="I12" s="2762">
        <v>6.8263868974797304E-2</v>
      </c>
      <c r="K12" s="2370"/>
      <c r="L12" s="2363"/>
    </row>
    <row r="13" spans="1:12">
      <c r="A13" s="2377"/>
      <c r="B13" s="2372" t="s">
        <v>440</v>
      </c>
      <c r="C13" s="2373">
        <v>0.21823233631667138</v>
      </c>
      <c r="D13" s="2373">
        <v>0.27121517230815295</v>
      </c>
      <c r="E13" s="2374">
        <v>7156</v>
      </c>
      <c r="F13" s="2374">
        <v>6529</v>
      </c>
      <c r="G13" s="2374">
        <v>1092</v>
      </c>
      <c r="H13" s="2375">
        <v>6.008943543879262E-3</v>
      </c>
      <c r="I13" s="2373">
        <v>0.17224838011782356</v>
      </c>
      <c r="K13" s="2370"/>
      <c r="L13" s="2378"/>
    </row>
    <row r="14" spans="1:12">
      <c r="A14" s="2379"/>
      <c r="B14" s="2380" t="s">
        <v>441</v>
      </c>
      <c r="C14" s="2381">
        <v>0.99999999999999989</v>
      </c>
      <c r="D14" s="2381">
        <v>1</v>
      </c>
      <c r="E14" s="2382">
        <v>11635</v>
      </c>
      <c r="F14" s="2382">
        <v>10546</v>
      </c>
      <c r="G14" s="2382">
        <v>0</v>
      </c>
      <c r="H14" s="2383">
        <v>0</v>
      </c>
      <c r="I14" s="2382">
        <v>0</v>
      </c>
      <c r="K14" s="2370"/>
      <c r="L14" s="2378"/>
    </row>
    <row r="15" spans="1:12">
      <c r="A15" s="2384"/>
      <c r="B15" s="787"/>
      <c r="C15" s="2385"/>
      <c r="D15" s="2385"/>
      <c r="E15" s="787"/>
      <c r="F15" s="787"/>
      <c r="G15" s="2386"/>
      <c r="H15" s="2387"/>
      <c r="I15" s="2388"/>
      <c r="K15" s="2370"/>
      <c r="L15" s="2378"/>
    </row>
    <row r="16" spans="1:12">
      <c r="A16" s="2360"/>
      <c r="B16" s="2360"/>
      <c r="C16" s="2360"/>
      <c r="D16" s="2360"/>
      <c r="E16" s="2360"/>
      <c r="F16" s="2360"/>
      <c r="G16" s="2360"/>
      <c r="H16" s="2389"/>
      <c r="I16" s="2360"/>
      <c r="K16" s="2370"/>
      <c r="L16" s="2378"/>
    </row>
    <row r="17" spans="1:12">
      <c r="A17" s="2663" t="s">
        <v>204</v>
      </c>
      <c r="B17" s="2663" t="s">
        <v>205</v>
      </c>
      <c r="C17" s="2663" t="s">
        <v>240</v>
      </c>
      <c r="D17" s="2663" t="s">
        <v>241</v>
      </c>
      <c r="E17" s="2882" t="s">
        <v>242</v>
      </c>
      <c r="F17" s="2883"/>
      <c r="G17" s="2663" t="s">
        <v>243</v>
      </c>
      <c r="H17" s="2664" t="s">
        <v>244</v>
      </c>
      <c r="I17" s="2663" t="s">
        <v>245</v>
      </c>
      <c r="K17" s="2370"/>
    </row>
    <row r="18" spans="1:12">
      <c r="A18" s="2665"/>
      <c r="B18" s="2665"/>
      <c r="C18" s="2665"/>
      <c r="D18" s="2665"/>
      <c r="E18" s="2884" t="s">
        <v>498</v>
      </c>
      <c r="F18" s="2885"/>
      <c r="G18" s="2665"/>
      <c r="H18" s="2666"/>
      <c r="I18" s="2665"/>
    </row>
    <row r="19" spans="1:12" ht="56.25">
      <c r="A19" s="2657" t="s">
        <v>499</v>
      </c>
      <c r="B19" s="2667" t="s">
        <v>500</v>
      </c>
      <c r="C19" s="2659" t="s">
        <v>501</v>
      </c>
      <c r="D19" s="2659" t="s">
        <v>502</v>
      </c>
      <c r="E19" s="2660">
        <v>2019</v>
      </c>
      <c r="F19" s="2661">
        <v>2020</v>
      </c>
      <c r="G19" s="2659" t="s">
        <v>503</v>
      </c>
      <c r="H19" s="2662" t="s">
        <v>504</v>
      </c>
      <c r="I19" s="2657" t="s">
        <v>505</v>
      </c>
    </row>
    <row r="20" spans="1:12">
      <c r="A20" s="2390" t="s">
        <v>506</v>
      </c>
      <c r="B20" s="2365" t="s">
        <v>434</v>
      </c>
      <c r="C20" s="2366">
        <v>8.7466913577551356E-4</v>
      </c>
      <c r="D20" s="2366">
        <v>8.9285642736272651E-4</v>
      </c>
      <c r="E20" s="2367">
        <v>1153743</v>
      </c>
      <c r="F20" s="2367">
        <v>1042232</v>
      </c>
      <c r="G20" s="2367">
        <v>534</v>
      </c>
      <c r="H20" s="2368">
        <v>1.2047743734956572E-4</v>
      </c>
      <c r="I20" s="2366">
        <v>3.6125320236765613E-4</v>
      </c>
    </row>
    <row r="21" spans="1:12">
      <c r="A21" s="2391" t="s">
        <v>509</v>
      </c>
      <c r="B21" s="2372" t="s">
        <v>435</v>
      </c>
      <c r="C21" s="2373">
        <v>1.8540644116546881E-3</v>
      </c>
      <c r="D21" s="2373">
        <v>1.8571285356756364E-3</v>
      </c>
      <c r="E21" s="2374">
        <v>524239</v>
      </c>
      <c r="F21" s="2374">
        <v>555410</v>
      </c>
      <c r="G21" s="2374">
        <v>584</v>
      </c>
      <c r="H21" s="2375">
        <v>1.0109892625310212E-4</v>
      </c>
      <c r="I21" s="2373">
        <v>1.0310787645202283E-3</v>
      </c>
    </row>
    <row r="22" spans="1:12">
      <c r="A22" s="2392"/>
      <c r="B22" s="2372" t="s">
        <v>436</v>
      </c>
      <c r="C22" s="2373">
        <v>3.4983465330101762E-3</v>
      </c>
      <c r="D22" s="2373">
        <v>3.6223408681402497E-3</v>
      </c>
      <c r="E22" s="2374">
        <v>438748</v>
      </c>
      <c r="F22" s="2374">
        <v>445134</v>
      </c>
      <c r="G22" s="2374">
        <v>1465</v>
      </c>
      <c r="H22" s="2375">
        <v>2.3703811755267261E-4</v>
      </c>
      <c r="I22" s="2373">
        <v>3.0588032624315692E-3</v>
      </c>
    </row>
    <row r="23" spans="1:12">
      <c r="A23" s="2393"/>
      <c r="B23" s="2372" t="s">
        <v>437</v>
      </c>
      <c r="C23" s="2373">
        <v>5.97006548196077E-3</v>
      </c>
      <c r="D23" s="2373">
        <v>5.9699999999999996E-3</v>
      </c>
      <c r="E23" s="2374">
        <v>146827</v>
      </c>
      <c r="F23" s="2374">
        <v>161968</v>
      </c>
      <c r="G23" s="2374">
        <v>1056</v>
      </c>
      <c r="H23" s="2375">
        <v>4.0183345025097565E-4</v>
      </c>
      <c r="I23" s="2373">
        <v>6.1741038385671925E-3</v>
      </c>
    </row>
    <row r="24" spans="1:12">
      <c r="A24" s="2393"/>
      <c r="B24" s="2372" t="s">
        <v>438</v>
      </c>
      <c r="C24" s="2373">
        <v>1.266742527625251E-2</v>
      </c>
      <c r="D24" s="2373">
        <v>1.2910654836374472E-2</v>
      </c>
      <c r="E24" s="2374">
        <v>369891</v>
      </c>
      <c r="F24" s="2374">
        <v>378858</v>
      </c>
      <c r="G24" s="2374">
        <v>4657</v>
      </c>
      <c r="H24" s="2375">
        <v>1.9357053834778354E-3</v>
      </c>
      <c r="I24" s="2373">
        <v>9.7730953859761546E-3</v>
      </c>
    </row>
    <row r="25" spans="1:12">
      <c r="A25" s="2393"/>
      <c r="B25" s="2372" t="s">
        <v>439</v>
      </c>
      <c r="C25" s="2373">
        <v>4.9343322409830165E-2</v>
      </c>
      <c r="D25" s="2373">
        <v>4.7520404616139565E-2</v>
      </c>
      <c r="E25" s="2374">
        <v>191941</v>
      </c>
      <c r="F25" s="2374">
        <v>177551</v>
      </c>
      <c r="G25" s="2374">
        <v>5565</v>
      </c>
      <c r="H25" s="2375">
        <v>3.2926784793243756E-3</v>
      </c>
      <c r="I25" s="2373">
        <v>2.4516816869299178E-2</v>
      </c>
      <c r="K25" s="2362"/>
    </row>
    <row r="26" spans="1:12">
      <c r="A26" s="2393"/>
      <c r="B26" s="2372" t="s">
        <v>440</v>
      </c>
      <c r="C26" s="2373">
        <v>0.26246207424736945</v>
      </c>
      <c r="D26" s="2373">
        <v>0.22544960732874653</v>
      </c>
      <c r="E26" s="2374">
        <v>75498</v>
      </c>
      <c r="F26" s="2374">
        <v>71281</v>
      </c>
      <c r="G26" s="2374">
        <v>7803</v>
      </c>
      <c r="H26" s="2375">
        <v>4.2915044107128663E-3</v>
      </c>
      <c r="I26" s="2373">
        <v>9.4113873788712013E-2</v>
      </c>
      <c r="L26" s="2394"/>
    </row>
    <row r="27" spans="1:12">
      <c r="A27" s="2395"/>
      <c r="B27" s="2380" t="s">
        <v>441</v>
      </c>
      <c r="C27" s="2396">
        <v>0.99999999999999978</v>
      </c>
      <c r="D27" s="2396">
        <v>1</v>
      </c>
      <c r="E27" s="2382">
        <v>98340</v>
      </c>
      <c r="F27" s="2382">
        <v>97667</v>
      </c>
      <c r="G27" s="2382">
        <v>0</v>
      </c>
      <c r="H27" s="2383">
        <v>0</v>
      </c>
      <c r="I27" s="2382">
        <v>0</v>
      </c>
      <c r="K27" s="2394"/>
    </row>
    <row r="28" spans="1:12">
      <c r="A28" s="2384"/>
      <c r="B28" s="787"/>
      <c r="C28" s="2385"/>
      <c r="D28" s="2385"/>
      <c r="E28" s="2397"/>
      <c r="F28" s="2397"/>
      <c r="G28" s="2397"/>
      <c r="H28" s="2387"/>
      <c r="I28" s="2388"/>
    </row>
    <row r="29" spans="1:12">
      <c r="A29" s="2360"/>
      <c r="B29" s="2360"/>
      <c r="C29" s="2360"/>
      <c r="D29" s="2360"/>
      <c r="E29" s="2360"/>
      <c r="F29" s="2360"/>
      <c r="G29" s="2360"/>
      <c r="H29" s="2361"/>
      <c r="I29" s="2360"/>
    </row>
    <row r="30" spans="1:12">
      <c r="A30" s="2663" t="s">
        <v>204</v>
      </c>
      <c r="B30" s="2663" t="s">
        <v>205</v>
      </c>
      <c r="C30" s="2663" t="s">
        <v>240</v>
      </c>
      <c r="D30" s="2663" t="s">
        <v>241</v>
      </c>
      <c r="E30" s="2882" t="s">
        <v>242</v>
      </c>
      <c r="F30" s="2883"/>
      <c r="G30" s="2663" t="s">
        <v>243</v>
      </c>
      <c r="H30" s="2664" t="s">
        <v>244</v>
      </c>
      <c r="I30" s="2663" t="s">
        <v>245</v>
      </c>
    </row>
    <row r="31" spans="1:12">
      <c r="A31" s="2665"/>
      <c r="B31" s="2665"/>
      <c r="C31" s="2665"/>
      <c r="D31" s="2665"/>
      <c r="E31" s="2884" t="s">
        <v>498</v>
      </c>
      <c r="F31" s="2885"/>
      <c r="G31" s="2665"/>
      <c r="H31" s="2666"/>
      <c r="I31" s="2665"/>
    </row>
    <row r="32" spans="1:12" ht="56.25">
      <c r="A32" s="2657" t="s">
        <v>499</v>
      </c>
      <c r="B32" s="2658" t="s">
        <v>500</v>
      </c>
      <c r="C32" s="2659" t="s">
        <v>501</v>
      </c>
      <c r="D32" s="2659" t="s">
        <v>502</v>
      </c>
      <c r="E32" s="2660">
        <v>2019</v>
      </c>
      <c r="F32" s="2661">
        <v>2020</v>
      </c>
      <c r="G32" s="2659" t="s">
        <v>503</v>
      </c>
      <c r="H32" s="2668" t="s">
        <v>504</v>
      </c>
      <c r="I32" s="2657" t="s">
        <v>505</v>
      </c>
    </row>
    <row r="33" spans="1:9">
      <c r="A33" s="2390" t="s">
        <v>510</v>
      </c>
      <c r="B33" s="2365" t="s">
        <v>434</v>
      </c>
      <c r="C33" s="2366">
        <v>1.1040807932446567E-3</v>
      </c>
      <c r="D33" s="2366">
        <v>1.1053059513830637E-3</v>
      </c>
      <c r="E33" s="2367">
        <v>2562</v>
      </c>
      <c r="F33" s="2367">
        <v>2360</v>
      </c>
      <c r="G33" s="2398">
        <v>4</v>
      </c>
      <c r="H33" s="2368">
        <v>0</v>
      </c>
      <c r="I33" s="2366">
        <v>8.1314308346954085E-4</v>
      </c>
    </row>
    <row r="34" spans="1:9">
      <c r="A34" s="2397"/>
      <c r="B34" s="2372" t="s">
        <v>435</v>
      </c>
      <c r="C34" s="2373">
        <v>2.20999727025628E-3</v>
      </c>
      <c r="D34" s="2373">
        <v>2.2100000000000002E-3</v>
      </c>
      <c r="E34" s="2374">
        <v>1374</v>
      </c>
      <c r="F34" s="2374">
        <v>1407</v>
      </c>
      <c r="G34" s="2399">
        <v>1</v>
      </c>
      <c r="H34" s="2375">
        <v>0</v>
      </c>
      <c r="I34" s="2373">
        <v>1.0183464481219836E-3</v>
      </c>
    </row>
    <row r="35" spans="1:9">
      <c r="A35" s="2392"/>
      <c r="B35" s="2372" t="s">
        <v>436</v>
      </c>
      <c r="C35" s="2373">
        <v>4.4814447768954666E-3</v>
      </c>
      <c r="D35" s="2373">
        <v>4.4995200556457275E-3</v>
      </c>
      <c r="E35" s="2374">
        <v>3913</v>
      </c>
      <c r="F35" s="2374">
        <v>3955</v>
      </c>
      <c r="G35" s="2399">
        <v>12</v>
      </c>
      <c r="H35" s="2375">
        <v>7.6667518527983648E-4</v>
      </c>
      <c r="I35" s="2375">
        <v>2.046919075591801E-3</v>
      </c>
    </row>
    <row r="36" spans="1:9">
      <c r="A36" s="2393"/>
      <c r="B36" s="2372" t="s">
        <v>437</v>
      </c>
      <c r="C36" s="2400">
        <v>0</v>
      </c>
      <c r="D36" s="2374"/>
      <c r="E36" s="2374">
        <v>0</v>
      </c>
      <c r="F36" s="2374">
        <v>0</v>
      </c>
      <c r="G36" s="2401">
        <v>2</v>
      </c>
      <c r="H36" s="2374"/>
      <c r="I36" s="2373">
        <v>2.4925971576176243E-3</v>
      </c>
    </row>
    <row r="37" spans="1:9">
      <c r="A37" s="2393"/>
      <c r="B37" s="2372" t="s">
        <v>438</v>
      </c>
      <c r="C37" s="2373">
        <v>1.1559975465330169E-2</v>
      </c>
      <c r="D37" s="2373">
        <v>1.3237280442076154E-2</v>
      </c>
      <c r="E37" s="2374">
        <v>4844</v>
      </c>
      <c r="F37" s="2374">
        <v>4781</v>
      </c>
      <c r="G37" s="2401">
        <v>39</v>
      </c>
      <c r="H37" s="2375">
        <v>0</v>
      </c>
      <c r="I37" s="2373">
        <v>8.0410698406585372E-3</v>
      </c>
    </row>
    <row r="38" spans="1:9">
      <c r="A38" s="2393"/>
      <c r="B38" s="2372" t="s">
        <v>439</v>
      </c>
      <c r="C38" s="2373">
        <v>3.61099950969219E-2</v>
      </c>
      <c r="D38" s="2373">
        <v>3.6110000000000003E-2</v>
      </c>
      <c r="E38" s="2374">
        <v>5013</v>
      </c>
      <c r="F38" s="2374">
        <v>1751</v>
      </c>
      <c r="G38" s="2401">
        <v>20</v>
      </c>
      <c r="H38" s="2375">
        <v>1.9948134849391582E-4</v>
      </c>
      <c r="I38" s="2373">
        <v>6.1586505416771267E-3</v>
      </c>
    </row>
    <row r="39" spans="1:9">
      <c r="A39" s="2393"/>
      <c r="B39" s="2372" t="s">
        <v>440</v>
      </c>
      <c r="C39" s="2373">
        <v>0.23118035811425536</v>
      </c>
      <c r="D39" s="2373">
        <v>0.3088461811606234</v>
      </c>
      <c r="E39" s="2374">
        <v>2004</v>
      </c>
      <c r="F39" s="2374">
        <v>5270</v>
      </c>
      <c r="G39" s="2401">
        <v>83</v>
      </c>
      <c r="H39" s="2375">
        <v>1.4970059880239522E-3</v>
      </c>
      <c r="I39" s="2373">
        <v>4.7642427924847096E-2</v>
      </c>
    </row>
    <row r="40" spans="1:9">
      <c r="A40" s="2395"/>
      <c r="B40" s="2380" t="s">
        <v>441</v>
      </c>
      <c r="C40" s="2396">
        <v>1</v>
      </c>
      <c r="D40" s="2396">
        <v>1</v>
      </c>
      <c r="E40" s="2382">
        <v>318</v>
      </c>
      <c r="F40" s="2382">
        <v>379</v>
      </c>
      <c r="G40" s="2383">
        <v>0</v>
      </c>
      <c r="H40" s="2402">
        <v>0</v>
      </c>
      <c r="I40" s="2403" t="s">
        <v>511</v>
      </c>
    </row>
    <row r="41" spans="1:9">
      <c r="A41" s="2360"/>
      <c r="B41" s="2360"/>
      <c r="C41" s="2360"/>
      <c r="D41" s="2360"/>
      <c r="E41" s="2360"/>
      <c r="F41" s="2360"/>
      <c r="G41" s="2360"/>
      <c r="H41" s="2361"/>
      <c r="I41" s="2360"/>
    </row>
    <row r="42" spans="1:9">
      <c r="A42" s="2360"/>
      <c r="B42" s="2360"/>
      <c r="C42" s="2360"/>
      <c r="D42" s="2360"/>
      <c r="E42" s="2360"/>
      <c r="F42" s="2360"/>
      <c r="G42" s="2360"/>
      <c r="H42" s="2361"/>
      <c r="I42" s="2360"/>
    </row>
    <row r="43" spans="1:9">
      <c r="A43" s="2663" t="s">
        <v>204</v>
      </c>
      <c r="B43" s="2663" t="s">
        <v>205</v>
      </c>
      <c r="C43" s="2663" t="s">
        <v>240</v>
      </c>
      <c r="D43" s="2663" t="s">
        <v>241</v>
      </c>
      <c r="E43" s="2882" t="s">
        <v>242</v>
      </c>
      <c r="F43" s="2883"/>
      <c r="G43" s="2663" t="s">
        <v>243</v>
      </c>
      <c r="H43" s="2664" t="s">
        <v>244</v>
      </c>
      <c r="I43" s="2663" t="s">
        <v>245</v>
      </c>
    </row>
    <row r="44" spans="1:9">
      <c r="A44" s="2665"/>
      <c r="B44" s="2665"/>
      <c r="C44" s="2665"/>
      <c r="D44" s="2665"/>
      <c r="E44" s="2884" t="s">
        <v>498</v>
      </c>
      <c r="F44" s="2885"/>
      <c r="G44" s="2665"/>
      <c r="H44" s="2666"/>
      <c r="I44" s="2665"/>
    </row>
    <row r="45" spans="1:9" ht="56.25">
      <c r="A45" s="2657" t="s">
        <v>499</v>
      </c>
      <c r="B45" s="2658" t="s">
        <v>500</v>
      </c>
      <c r="C45" s="2659" t="s">
        <v>501</v>
      </c>
      <c r="D45" s="2659" t="s">
        <v>502</v>
      </c>
      <c r="E45" s="2660">
        <v>2019</v>
      </c>
      <c r="F45" s="2661">
        <v>2020</v>
      </c>
      <c r="G45" s="2659" t="s">
        <v>503</v>
      </c>
      <c r="H45" s="2668" t="s">
        <v>504</v>
      </c>
      <c r="I45" s="2657" t="s">
        <v>505</v>
      </c>
    </row>
    <row r="46" spans="1:9">
      <c r="A46" s="2390" t="s">
        <v>512</v>
      </c>
      <c r="B46" s="2365" t="s">
        <v>434</v>
      </c>
      <c r="C46" s="2366">
        <v>9.101687245108589E-4</v>
      </c>
      <c r="D46" s="2366">
        <v>8.0514825258479498E-4</v>
      </c>
      <c r="E46" s="2367">
        <v>11778</v>
      </c>
      <c r="F46" s="2367">
        <v>11491</v>
      </c>
      <c r="G46" s="2367">
        <v>8</v>
      </c>
      <c r="H46" s="2368">
        <v>3.3961623365596876E-4</v>
      </c>
      <c r="I46" s="2366">
        <v>2.5511426864000691E-4</v>
      </c>
    </row>
    <row r="47" spans="1:9">
      <c r="A47" s="2397"/>
      <c r="B47" s="2372" t="s">
        <v>435</v>
      </c>
      <c r="C47" s="2373">
        <v>2.210000064224E-3</v>
      </c>
      <c r="D47" s="2373">
        <v>2.2097784064120701E-3</v>
      </c>
      <c r="E47" s="2374">
        <v>4116</v>
      </c>
      <c r="F47" s="2374">
        <v>4113</v>
      </c>
      <c r="G47" s="2374">
        <v>4</v>
      </c>
      <c r="H47" s="2375">
        <v>4.8590864917395527E-4</v>
      </c>
      <c r="I47" s="2373">
        <v>1.0187510458753277E-3</v>
      </c>
    </row>
    <row r="48" spans="1:9">
      <c r="A48" s="2392"/>
      <c r="B48" s="2372" t="s">
        <v>436</v>
      </c>
      <c r="C48" s="2373">
        <v>4.3922680804243854E-3</v>
      </c>
      <c r="D48" s="2373">
        <v>4.4259916702082515E-3</v>
      </c>
      <c r="E48" s="2374">
        <v>12032</v>
      </c>
      <c r="F48" s="2374">
        <v>11196</v>
      </c>
      <c r="G48" s="2374">
        <v>18</v>
      </c>
      <c r="H48" s="2375">
        <v>0</v>
      </c>
      <c r="I48" s="2373">
        <v>1.6015650064507582E-3</v>
      </c>
    </row>
    <row r="49" spans="1:9">
      <c r="A49" s="2393"/>
      <c r="B49" s="2372" t="s">
        <v>437</v>
      </c>
      <c r="C49" s="2400">
        <v>5.0149988383054699E-3</v>
      </c>
      <c r="D49" s="2374">
        <v>5.0150000000000004E-3</v>
      </c>
      <c r="E49" s="2374">
        <v>0</v>
      </c>
      <c r="F49" s="2374">
        <v>37</v>
      </c>
      <c r="G49" s="2374">
        <v>0</v>
      </c>
      <c r="H49" s="2375"/>
      <c r="I49" s="2373">
        <v>3.0818797146525911E-3</v>
      </c>
    </row>
    <row r="50" spans="1:9">
      <c r="A50" s="2393"/>
      <c r="B50" s="2372" t="s">
        <v>438</v>
      </c>
      <c r="C50" s="2373">
        <v>1.1277696306133405E-2</v>
      </c>
      <c r="D50" s="2373">
        <v>1.5490311649319105E-2</v>
      </c>
      <c r="E50" s="2374">
        <v>11864</v>
      </c>
      <c r="F50" s="2374">
        <v>18452</v>
      </c>
      <c r="G50" s="2374">
        <v>58</v>
      </c>
      <c r="H50" s="2375">
        <v>1.6857720836142953E-4</v>
      </c>
      <c r="I50" s="2373">
        <v>8.419565398868286E-3</v>
      </c>
    </row>
    <row r="51" spans="1:9">
      <c r="A51" s="2393"/>
      <c r="B51" s="2372" t="s">
        <v>439</v>
      </c>
      <c r="C51" s="2373">
        <v>4.0929589105935721E-2</v>
      </c>
      <c r="D51" s="2373">
        <v>4.4565439886449801E-2</v>
      </c>
      <c r="E51" s="2374">
        <v>10333</v>
      </c>
      <c r="F51" s="2374">
        <v>23829</v>
      </c>
      <c r="G51" s="2374">
        <v>48</v>
      </c>
      <c r="H51" s="2375">
        <v>4.8388657698635441E-4</v>
      </c>
      <c r="I51" s="2373">
        <v>7.5218669574483778E-3</v>
      </c>
    </row>
    <row r="52" spans="1:9">
      <c r="A52" s="2393"/>
      <c r="B52" s="2372" t="s">
        <v>440</v>
      </c>
      <c r="C52" s="2373">
        <v>0.20272051555545006</v>
      </c>
      <c r="D52" s="2373">
        <v>0.29738905955639428</v>
      </c>
      <c r="E52" s="2374">
        <v>4405</v>
      </c>
      <c r="F52" s="2374">
        <v>19433</v>
      </c>
      <c r="G52" s="2374">
        <v>184</v>
      </c>
      <c r="H52" s="2375">
        <v>1.8161180476730988E-3</v>
      </c>
      <c r="I52" s="2373">
        <v>7.9652267728715961E-2</v>
      </c>
    </row>
    <row r="53" spans="1:9">
      <c r="A53" s="2395"/>
      <c r="B53" s="2380" t="s">
        <v>441</v>
      </c>
      <c r="C53" s="2396">
        <v>1.0000000000000002</v>
      </c>
      <c r="D53" s="2396">
        <v>1</v>
      </c>
      <c r="E53" s="2382">
        <v>1568</v>
      </c>
      <c r="F53" s="2382">
        <v>1960</v>
      </c>
      <c r="G53" s="2382">
        <v>0</v>
      </c>
      <c r="H53" s="2404">
        <v>0</v>
      </c>
      <c r="I53" s="2382">
        <v>0</v>
      </c>
    </row>
    <row r="54" spans="1:9">
      <c r="A54" s="2384"/>
      <c r="B54" s="787"/>
      <c r="C54" s="2385"/>
      <c r="D54" s="2385"/>
      <c r="E54" s="787"/>
      <c r="F54" s="787"/>
      <c r="G54" s="787"/>
      <c r="H54" s="2387"/>
      <c r="I54" s="2388"/>
    </row>
    <row r="55" spans="1:9">
      <c r="A55" s="2360"/>
      <c r="B55" s="2360"/>
      <c r="C55" s="2360"/>
      <c r="D55" s="2360"/>
      <c r="E55" s="2360"/>
      <c r="F55" s="2360"/>
      <c r="G55" s="2360"/>
      <c r="H55" s="2361"/>
      <c r="I55" s="2360"/>
    </row>
    <row r="56" spans="1:9">
      <c r="A56" s="2663" t="s">
        <v>204</v>
      </c>
      <c r="B56" s="2663" t="s">
        <v>205</v>
      </c>
      <c r="C56" s="2663" t="s">
        <v>240</v>
      </c>
      <c r="D56" s="2663" t="s">
        <v>241</v>
      </c>
      <c r="E56" s="2882" t="s">
        <v>242</v>
      </c>
      <c r="F56" s="2883"/>
      <c r="G56" s="2663" t="s">
        <v>243</v>
      </c>
      <c r="H56" s="2664" t="s">
        <v>244</v>
      </c>
      <c r="I56" s="2663" t="s">
        <v>245</v>
      </c>
    </row>
    <row r="57" spans="1:9">
      <c r="A57" s="2655"/>
      <c r="B57" s="2655"/>
      <c r="C57" s="2655"/>
      <c r="D57" s="2655"/>
      <c r="E57" s="2884" t="s">
        <v>498</v>
      </c>
      <c r="F57" s="2885"/>
      <c r="G57" s="2655"/>
      <c r="H57" s="2656"/>
      <c r="I57" s="2655"/>
    </row>
    <row r="58" spans="1:9" ht="56.25">
      <c r="A58" s="2657" t="s">
        <v>499</v>
      </c>
      <c r="B58" s="2667" t="s">
        <v>500</v>
      </c>
      <c r="C58" s="2657" t="s">
        <v>501</v>
      </c>
      <c r="D58" s="2657" t="s">
        <v>502</v>
      </c>
      <c r="E58" s="2660">
        <v>2019</v>
      </c>
      <c r="F58" s="2661">
        <v>2020</v>
      </c>
      <c r="G58" s="2657" t="s">
        <v>503</v>
      </c>
      <c r="H58" s="2662" t="s">
        <v>504</v>
      </c>
      <c r="I58" s="2657" t="s">
        <v>505</v>
      </c>
    </row>
    <row r="59" spans="1:9">
      <c r="A59" s="2390" t="s">
        <v>513</v>
      </c>
      <c r="B59" s="2365" t="s">
        <v>434</v>
      </c>
      <c r="C59" s="2366">
        <v>6.449990202728916E-4</v>
      </c>
      <c r="D59" s="2366">
        <v>7.8244999999999996E-4</v>
      </c>
      <c r="E59" s="2367">
        <v>638</v>
      </c>
      <c r="F59" s="2367">
        <v>621</v>
      </c>
      <c r="G59" s="2367">
        <v>0</v>
      </c>
      <c r="H59" s="2368">
        <v>0</v>
      </c>
      <c r="I59" s="2366">
        <v>0</v>
      </c>
    </row>
    <row r="60" spans="1:9">
      <c r="A60" s="2397"/>
      <c r="B60" s="2372" t="s">
        <v>435</v>
      </c>
      <c r="C60" s="2373">
        <v>1.74000055994838E-3</v>
      </c>
      <c r="D60" s="2373">
        <v>1.74E-3</v>
      </c>
      <c r="E60" s="2374">
        <v>93</v>
      </c>
      <c r="F60" s="2374">
        <v>69</v>
      </c>
      <c r="G60" s="2374">
        <v>0</v>
      </c>
      <c r="H60" s="2375">
        <v>0</v>
      </c>
      <c r="I60" s="2373">
        <v>0</v>
      </c>
    </row>
    <row r="61" spans="1:9">
      <c r="A61" s="2392"/>
      <c r="B61" s="2372" t="s">
        <v>436</v>
      </c>
      <c r="C61" s="2373">
        <v>3.694638781580546E-3</v>
      </c>
      <c r="D61" s="2373">
        <v>3.5926899999999999E-3</v>
      </c>
      <c r="E61" s="2374">
        <v>238</v>
      </c>
      <c r="F61" s="2374">
        <v>154</v>
      </c>
      <c r="G61" s="2374">
        <v>0</v>
      </c>
      <c r="H61" s="2375">
        <v>0</v>
      </c>
      <c r="I61" s="2373">
        <v>0</v>
      </c>
    </row>
    <row r="62" spans="1:9">
      <c r="A62" s="2393"/>
      <c r="B62" s="2372" t="s">
        <v>437</v>
      </c>
      <c r="C62" s="2373">
        <v>6.6199991852045103E-3</v>
      </c>
      <c r="D62" s="2373">
        <v>6.62E-3</v>
      </c>
      <c r="E62" s="2374">
        <v>78</v>
      </c>
      <c r="F62" s="2374">
        <v>83</v>
      </c>
      <c r="G62" s="2374">
        <v>0</v>
      </c>
      <c r="H62" s="2375">
        <v>0</v>
      </c>
      <c r="I62" s="2373">
        <v>0</v>
      </c>
    </row>
    <row r="63" spans="1:9">
      <c r="A63" s="2393"/>
      <c r="B63" s="2372" t="s">
        <v>438</v>
      </c>
      <c r="C63" s="2373">
        <v>1.1787081275192606E-2</v>
      </c>
      <c r="D63" s="2373">
        <v>1.27256E-2</v>
      </c>
      <c r="E63" s="2374">
        <v>94</v>
      </c>
      <c r="F63" s="2374">
        <v>49</v>
      </c>
      <c r="G63" s="2374">
        <v>0</v>
      </c>
      <c r="H63" s="2375">
        <v>0</v>
      </c>
      <c r="I63" s="2373">
        <v>0</v>
      </c>
    </row>
    <row r="64" spans="1:9">
      <c r="A64" s="2393"/>
      <c r="B64" s="2372" t="s">
        <v>439</v>
      </c>
      <c r="C64" s="2373">
        <v>4.9960708586117689E-2</v>
      </c>
      <c r="D64" s="2373">
        <v>4.7353699999999999E-2</v>
      </c>
      <c r="E64" s="2374">
        <v>318</v>
      </c>
      <c r="F64" s="2374">
        <v>36</v>
      </c>
      <c r="G64" s="2374">
        <v>0</v>
      </c>
      <c r="H64" s="2375">
        <v>0</v>
      </c>
      <c r="I64" s="2373">
        <v>4.4742729306487675E-4</v>
      </c>
    </row>
    <row r="65" spans="1:9">
      <c r="A65" s="2393"/>
      <c r="B65" s="2372" t="s">
        <v>440</v>
      </c>
      <c r="C65" s="2373">
        <v>0.28544578803464116</v>
      </c>
      <c r="D65" s="2373">
        <v>0.14667093</v>
      </c>
      <c r="E65" s="2374">
        <v>43</v>
      </c>
      <c r="F65" s="2374">
        <v>134</v>
      </c>
      <c r="G65" s="2374">
        <v>0</v>
      </c>
      <c r="H65" s="2375">
        <v>0</v>
      </c>
      <c r="I65" s="2373">
        <v>0</v>
      </c>
    </row>
    <row r="66" spans="1:9">
      <c r="A66" s="2395"/>
      <c r="B66" s="2380" t="s">
        <v>441</v>
      </c>
      <c r="C66" s="2396">
        <v>1</v>
      </c>
      <c r="D66" s="2396">
        <v>1</v>
      </c>
      <c r="E66" s="2382">
        <v>0</v>
      </c>
      <c r="F66" s="2382">
        <v>0</v>
      </c>
      <c r="G66" s="2382">
        <v>0</v>
      </c>
      <c r="H66" s="2404">
        <v>0</v>
      </c>
      <c r="I66" s="2396">
        <v>0</v>
      </c>
    </row>
    <row r="67" spans="1:9" ht="31.5" customHeight="1">
      <c r="A67" s="2880"/>
      <c r="B67" s="2881"/>
      <c r="C67" s="2881"/>
      <c r="D67" s="2881"/>
      <c r="E67" s="2881"/>
      <c r="F67" s="2881"/>
      <c r="G67" s="2881"/>
      <c r="H67" s="2881"/>
      <c r="I67" s="2881"/>
    </row>
  </sheetData>
  <mergeCells count="14">
    <mergeCell ref="A1:I1"/>
    <mergeCell ref="E18:F18"/>
    <mergeCell ref="A2:I2"/>
    <mergeCell ref="A3:I3"/>
    <mergeCell ref="E4:F4"/>
    <mergeCell ref="E5:F5"/>
    <mergeCell ref="E17:F17"/>
    <mergeCell ref="A67:I67"/>
    <mergeCell ref="E30:F30"/>
    <mergeCell ref="E31:F31"/>
    <mergeCell ref="E43:F43"/>
    <mergeCell ref="E44:F44"/>
    <mergeCell ref="E56:F56"/>
    <mergeCell ref="E57:F57"/>
  </mergeCells>
  <pageMargins left="0.43307086614173229" right="0.23622047244094491" top="0.74803149606299213" bottom="0.74803149606299213" header="0.31496062992125984" footer="0.31496062992125984"/>
  <pageSetup paperSize="9" orientation="portrait" r:id="rId1"/>
  <headerFooter>
    <oddFooter>&amp;R&amp;"Palatino Linotype,Normal"&amp;9Sida &amp;P&amp;C&amp;"Calibri"&amp;11&amp;K000000&amp;"Palatino Linotype,Normal"&amp;9&amp;F_x000D_&amp;1#&amp;"Calibri"&amp;10&amp;K000000Confidential</oddFooter>
  </headerFooter>
  <customProperties>
    <customPr name="_pios_id" r:id="rId2"/>
  </customProperties>
  <legacy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7482A9-363B-4F1A-9709-A93F0F17A069}">
  <dimension ref="A1:Z112"/>
  <sheetViews>
    <sheetView showGridLines="0" showWhiteSpace="0" view="pageLayout" zoomScaleNormal="100" zoomScaleSheetLayoutView="130" workbookViewId="0">
      <selection activeCell="A2" sqref="A2"/>
    </sheetView>
  </sheetViews>
  <sheetFormatPr defaultColWidth="0" defaultRowHeight="12"/>
  <cols>
    <col min="1" max="1" width="36.5703125" style="894" customWidth="1"/>
    <col min="2" max="6" width="12" style="894" customWidth="1"/>
    <col min="7" max="8" width="17.85546875" style="894" hidden="1" customWidth="1"/>
    <col min="9" max="9" width="17.85546875" style="895" hidden="1" customWidth="1"/>
    <col min="10" max="23" width="8.140625" style="895" hidden="1" customWidth="1"/>
    <col min="24" max="26" width="17.85546875" style="894" hidden="1" customWidth="1"/>
    <col min="27" max="16384" width="9.140625" style="894" hidden="1"/>
  </cols>
  <sheetData>
    <row r="1" spans="1:9" ht="110.25" customHeight="1">
      <c r="A1" s="2889" t="s">
        <v>514</v>
      </c>
      <c r="B1" s="2890"/>
      <c r="C1" s="2890"/>
      <c r="D1" s="2890"/>
      <c r="E1" s="2890"/>
      <c r="F1" s="2890"/>
    </row>
    <row r="2" spans="1:9" ht="16.5" customHeight="1">
      <c r="A2" s="1389" t="s">
        <v>421</v>
      </c>
      <c r="B2" s="1389"/>
      <c r="C2" s="1389"/>
      <c r="D2" s="1389"/>
      <c r="E2" s="1390"/>
      <c r="F2" s="1389"/>
    </row>
    <row r="3" spans="1:9" ht="27.75" customHeight="1">
      <c r="A3" s="842" t="s">
        <v>59</v>
      </c>
      <c r="B3" s="1391" t="s">
        <v>423</v>
      </c>
      <c r="C3" s="1391" t="s">
        <v>35</v>
      </c>
      <c r="D3" s="1391" t="s">
        <v>515</v>
      </c>
      <c r="E3" s="1391" t="s">
        <v>37</v>
      </c>
      <c r="F3" s="1391" t="s">
        <v>516</v>
      </c>
    </row>
    <row r="4" spans="1:9">
      <c r="A4" s="1392" t="s">
        <v>517</v>
      </c>
      <c r="B4" s="1393"/>
      <c r="C4" s="1393"/>
      <c r="D4" s="1393"/>
      <c r="E4" s="1393"/>
      <c r="F4" s="1393"/>
      <c r="H4" s="894" t="s">
        <v>518</v>
      </c>
      <c r="I4" s="895">
        <f>E13</f>
        <v>4329.4580657500001</v>
      </c>
    </row>
    <row r="5" spans="1:9">
      <c r="A5" s="1394" t="s">
        <v>519</v>
      </c>
      <c r="B5" s="1395"/>
      <c r="C5" s="1395"/>
      <c r="D5" s="1396"/>
      <c r="E5" s="1395"/>
      <c r="F5" s="1395"/>
      <c r="H5" s="894" t="s">
        <v>520</v>
      </c>
      <c r="I5" s="895">
        <v>97435.313717340003</v>
      </c>
    </row>
    <row r="6" spans="1:9">
      <c r="A6" s="1394" t="s">
        <v>521</v>
      </c>
      <c r="B6" s="1395">
        <v>34365.441758779998</v>
      </c>
      <c r="C6" s="1395">
        <v>32624.393790180005</v>
      </c>
      <c r="D6" s="1396">
        <v>0.14523340325196149</v>
      </c>
      <c r="E6" s="1395">
        <v>4738.1517391800007</v>
      </c>
      <c r="F6" s="1395">
        <v>379.05213921000012</v>
      </c>
      <c r="H6" s="1397" t="s">
        <v>522</v>
      </c>
      <c r="I6" s="1398">
        <v>6375.4803036499998</v>
      </c>
    </row>
    <row r="7" spans="1:9">
      <c r="A7" s="1394" t="s">
        <v>408</v>
      </c>
      <c r="B7" s="1395">
        <v>194291.44141447003</v>
      </c>
      <c r="C7" s="1395">
        <v>153532.26154558</v>
      </c>
      <c r="D7" s="1396">
        <v>0.43990535184788582</v>
      </c>
      <c r="E7" s="1395">
        <v>67539.663535209998</v>
      </c>
      <c r="F7" s="1395">
        <v>5403.1730820700004</v>
      </c>
      <c r="H7" s="1399" t="s">
        <v>523</v>
      </c>
      <c r="I7" s="1400">
        <f>E14</f>
        <v>103863.52868579001</v>
      </c>
    </row>
    <row r="8" spans="1:9">
      <c r="A8" s="1394" t="s">
        <v>524</v>
      </c>
      <c r="B8" s="1395">
        <v>173722.68855818998</v>
      </c>
      <c r="C8" s="1395">
        <v>137501.39284247003</v>
      </c>
      <c r="D8" s="1396">
        <v>0.4194122321985494</v>
      </c>
      <c r="E8" s="1395">
        <v>57669.766102469999</v>
      </c>
      <c r="F8" s="1395">
        <v>4613.5812874900002</v>
      </c>
    </row>
    <row r="9" spans="1:9">
      <c r="A9" s="1394" t="s">
        <v>215</v>
      </c>
      <c r="B9" s="1395">
        <v>204880.34578976998</v>
      </c>
      <c r="C9" s="1395">
        <v>191212.42494106002</v>
      </c>
      <c r="D9" s="1396">
        <v>0.14254437364126082</v>
      </c>
      <c r="E9" s="1395">
        <v>27256.255345649999</v>
      </c>
      <c r="F9" s="1395">
        <v>2180.50042751</v>
      </c>
    </row>
    <row r="10" spans="1:9">
      <c r="A10" s="1394" t="s">
        <v>525</v>
      </c>
      <c r="B10" s="1395">
        <v>162387.55744827</v>
      </c>
      <c r="C10" s="1395">
        <v>159650.32137988001</v>
      </c>
      <c r="D10" s="1396">
        <v>0.11540292410906419</v>
      </c>
      <c r="E10" s="1395">
        <v>18424.113922190001</v>
      </c>
      <c r="F10" s="1395">
        <v>1473.9291137599998</v>
      </c>
    </row>
    <row r="11" spans="1:9">
      <c r="A11" s="1394" t="s">
        <v>526</v>
      </c>
      <c r="B11" s="1395">
        <v>42492.788341499996</v>
      </c>
      <c r="C11" s="1395">
        <v>31562.103561180003</v>
      </c>
      <c r="D11" s="1396">
        <v>0.27983373815182411</v>
      </c>
      <c r="E11" s="1395">
        <v>8832.1414234599997</v>
      </c>
      <c r="F11" s="1395">
        <v>706.57131374999994</v>
      </c>
    </row>
    <row r="12" spans="1:9">
      <c r="A12" s="1394" t="s">
        <v>296</v>
      </c>
      <c r="B12" s="1395">
        <v>3066.7428846900002</v>
      </c>
      <c r="C12" s="1395">
        <v>2599.9910278000002</v>
      </c>
      <c r="D12" s="1396">
        <v>0.41004911123947524</v>
      </c>
      <c r="E12" s="1395">
        <v>1066.1240101799999</v>
      </c>
      <c r="F12" s="1395">
        <v>85.289920899999998</v>
      </c>
      <c r="H12" s="1397"/>
      <c r="I12" s="1398"/>
    </row>
    <row r="13" spans="1:9">
      <c r="A13" s="1394" t="s">
        <v>220</v>
      </c>
      <c r="B13" s="1395">
        <v>4841.9710965599998</v>
      </c>
      <c r="C13" s="1395">
        <v>4836.1257417999996</v>
      </c>
      <c r="D13" s="1396">
        <v>0.8952327331626786</v>
      </c>
      <c r="E13" s="1395">
        <v>4329.4580657500001</v>
      </c>
      <c r="F13" s="1395">
        <v>346.35664524999999</v>
      </c>
      <c r="H13" s="1399" t="s">
        <v>527</v>
      </c>
      <c r="I13" s="1400">
        <f>E25</f>
        <v>15735.541265099997</v>
      </c>
    </row>
    <row r="14" spans="1:9">
      <c r="A14" s="1414" t="s">
        <v>221</v>
      </c>
      <c r="B14" s="2577">
        <v>438379.20005958003</v>
      </c>
      <c r="C14" s="2577">
        <v>382205.20601862</v>
      </c>
      <c r="D14" s="2578">
        <v>0.27174807420265756</v>
      </c>
      <c r="E14" s="2577">
        <v>103863.52868579001</v>
      </c>
      <c r="F14" s="2577">
        <v>8309.0822940400012</v>
      </c>
    </row>
    <row r="15" spans="1:9">
      <c r="A15" s="1402"/>
      <c r="B15" s="1403"/>
      <c r="C15" s="1404"/>
      <c r="D15" s="1405"/>
      <c r="E15" s="1406"/>
      <c r="F15" s="1404"/>
    </row>
    <row r="16" spans="1:9">
      <c r="A16" s="1407" t="s">
        <v>528</v>
      </c>
      <c r="B16" s="1403"/>
      <c r="C16" s="1404"/>
      <c r="D16" s="1405"/>
      <c r="E16" s="1404"/>
      <c r="F16" s="1404"/>
    </row>
    <row r="17" spans="1:6">
      <c r="A17" s="1394" t="s">
        <v>529</v>
      </c>
      <c r="B17" s="1403">
        <v>62167.638457059998</v>
      </c>
      <c r="C17" s="1403">
        <v>66390.311813456996</v>
      </c>
      <c r="D17" s="1408">
        <v>6.5765855132118682E-3</v>
      </c>
      <c r="E17" s="1403">
        <v>436.62156289000001</v>
      </c>
      <c r="F17" s="1403">
        <v>34.929725050000002</v>
      </c>
    </row>
    <row r="18" spans="1:6">
      <c r="A18" s="1409" t="s">
        <v>530</v>
      </c>
      <c r="B18" s="1403">
        <v>10950.65979824</v>
      </c>
      <c r="C18" s="1403">
        <v>7496.5126653010002</v>
      </c>
      <c r="D18" s="1408">
        <v>1.1131973519669798E-2</v>
      </c>
      <c r="E18" s="1403">
        <v>83.450980479999998</v>
      </c>
      <c r="F18" s="1403">
        <v>6.6760784599999994</v>
      </c>
    </row>
    <row r="19" spans="1:6">
      <c r="A19" s="1394" t="s">
        <v>521</v>
      </c>
      <c r="B19" s="1403">
        <v>1817.32186114</v>
      </c>
      <c r="C19" s="1403">
        <v>1817.1041370999999</v>
      </c>
      <c r="D19" s="1408">
        <v>6.0373103159118882E-2</v>
      </c>
      <c r="E19" s="1403">
        <v>109.70421551999999</v>
      </c>
      <c r="F19" s="1403">
        <v>8.7763372299999993</v>
      </c>
    </row>
    <row r="20" spans="1:6">
      <c r="A20" s="1394" t="s">
        <v>408</v>
      </c>
      <c r="B20" s="1403">
        <v>2891.6166420200002</v>
      </c>
      <c r="C20" s="1403">
        <v>2479.8683283939999</v>
      </c>
      <c r="D20" s="1408">
        <v>0.89854784293852719</v>
      </c>
      <c r="E20" s="1403">
        <v>2228.2803372499998</v>
      </c>
      <c r="F20" s="1403">
        <v>178.262427</v>
      </c>
    </row>
    <row r="21" spans="1:6">
      <c r="A21" s="1394" t="s">
        <v>215</v>
      </c>
      <c r="B21" s="1403">
        <v>5955.00848554</v>
      </c>
      <c r="C21" s="1403">
        <v>5052.8793328780002</v>
      </c>
      <c r="D21" s="1408">
        <v>0.74160687238411749</v>
      </c>
      <c r="E21" s="1403">
        <v>3747.2500385899998</v>
      </c>
      <c r="F21" s="1403">
        <v>299.7800044</v>
      </c>
    </row>
    <row r="22" spans="1:6">
      <c r="A22" s="1394" t="s">
        <v>531</v>
      </c>
      <c r="B22" s="1403">
        <v>5185.90626909</v>
      </c>
      <c r="C22" s="1403">
        <v>4642.7247855989999</v>
      </c>
      <c r="D22" s="1408">
        <v>0.35022828142078066</v>
      </c>
      <c r="E22" s="1403">
        <v>1626.01352277</v>
      </c>
      <c r="F22" s="1403">
        <v>130.08108193999999</v>
      </c>
    </row>
    <row r="23" spans="1:6">
      <c r="A23" s="1410" t="s">
        <v>219</v>
      </c>
      <c r="B23" s="1395">
        <v>2351.04505539</v>
      </c>
      <c r="C23" s="1395">
        <v>2351.0440253300003</v>
      </c>
      <c r="D23" s="1411">
        <v>2.1930190240084095</v>
      </c>
      <c r="E23" s="1395">
        <v>5155.88427383</v>
      </c>
      <c r="F23" s="1395">
        <v>412.47074190000001</v>
      </c>
    </row>
    <row r="24" spans="1:6">
      <c r="A24" s="1410" t="s">
        <v>532</v>
      </c>
      <c r="B24" s="1395">
        <v>4964.9533688399997</v>
      </c>
      <c r="C24" s="1395">
        <v>4424.3927030280001</v>
      </c>
      <c r="D24" s="1411">
        <v>0.45557670621111762</v>
      </c>
      <c r="E24" s="1395">
        <v>2348.3363337699998</v>
      </c>
      <c r="F24" s="1395">
        <v>187.8668921</v>
      </c>
    </row>
    <row r="25" spans="1:6">
      <c r="A25" s="1401" t="s">
        <v>235</v>
      </c>
      <c r="B25" s="1412">
        <v>96284.149937320006</v>
      </c>
      <c r="C25" s="1412">
        <v>94654.837791087004</v>
      </c>
      <c r="D25" s="1413">
        <v>0.10825617740475264</v>
      </c>
      <c r="E25" s="1412">
        <v>15735.541265099997</v>
      </c>
      <c r="F25" s="1412">
        <v>1258.8432880800001</v>
      </c>
    </row>
    <row r="26" spans="1:6">
      <c r="A26" s="1414" t="s">
        <v>51</v>
      </c>
      <c r="B26" s="1415">
        <v>534663.34999690007</v>
      </c>
      <c r="C26" s="1415">
        <v>476860.04380970699</v>
      </c>
      <c r="D26" s="1416">
        <v>0.23929557755829978</v>
      </c>
      <c r="E26" s="1415">
        <v>119599.06995089</v>
      </c>
      <c r="F26" s="1415">
        <v>9567.9255821200022</v>
      </c>
    </row>
    <row r="27" spans="1:6">
      <c r="A27" s="2891" t="s">
        <v>533</v>
      </c>
      <c r="B27" s="2891"/>
      <c r="C27" s="2891"/>
      <c r="D27" s="2891"/>
      <c r="E27" s="2891"/>
      <c r="F27" s="2891"/>
    </row>
    <row r="28" spans="1:6">
      <c r="A28" s="2891"/>
      <c r="B28" s="2891"/>
      <c r="C28" s="2891"/>
      <c r="D28" s="2891"/>
      <c r="E28" s="2891"/>
      <c r="F28" s="2891"/>
    </row>
    <row r="29" spans="1:6">
      <c r="A29" s="2891"/>
      <c r="B29" s="2891"/>
      <c r="C29" s="2891"/>
      <c r="D29" s="2891"/>
      <c r="E29" s="2891"/>
      <c r="F29" s="2891"/>
    </row>
    <row r="31" spans="1:6">
      <c r="A31" s="576" t="s">
        <v>460</v>
      </c>
      <c r="B31" s="576"/>
      <c r="C31" s="576"/>
      <c r="D31" s="576"/>
      <c r="E31" s="1417"/>
      <c r="F31" s="576"/>
    </row>
    <row r="32" spans="1:6" ht="24">
      <c r="A32" s="915" t="s">
        <v>59</v>
      </c>
      <c r="B32" s="1418" t="s">
        <v>423</v>
      </c>
      <c r="C32" s="1418" t="s">
        <v>35</v>
      </c>
      <c r="D32" s="1418" t="s">
        <v>515</v>
      </c>
      <c r="E32" s="1418" t="s">
        <v>37</v>
      </c>
      <c r="F32" s="1418" t="s">
        <v>516</v>
      </c>
    </row>
    <row r="33" spans="1:23">
      <c r="A33" s="1419" t="s">
        <v>517</v>
      </c>
      <c r="B33" s="1420"/>
      <c r="C33" s="1420"/>
      <c r="D33" s="1420"/>
      <c r="E33" s="1420"/>
      <c r="F33" s="1420"/>
    </row>
    <row r="34" spans="1:23">
      <c r="A34" s="1410" t="s">
        <v>519</v>
      </c>
      <c r="B34" s="1421"/>
      <c r="C34" s="1421"/>
      <c r="D34" s="1422"/>
      <c r="E34" s="1421"/>
      <c r="F34" s="1421"/>
    </row>
    <row r="35" spans="1:23">
      <c r="A35" s="1410" t="s">
        <v>521</v>
      </c>
      <c r="B35" s="1421">
        <v>36980.08013717</v>
      </c>
      <c r="C35" s="1421">
        <v>35173.795602630002</v>
      </c>
      <c r="D35" s="1422">
        <v>0.15019035552577667</v>
      </c>
      <c r="E35" s="1421">
        <v>5282.7648667499998</v>
      </c>
      <c r="F35" s="1421">
        <v>422.62118920999995</v>
      </c>
    </row>
    <row r="36" spans="1:23">
      <c r="A36" s="1410" t="s">
        <v>408</v>
      </c>
      <c r="B36" s="1421">
        <v>189115.84265453997</v>
      </c>
      <c r="C36" s="1421">
        <v>149383.97703816998</v>
      </c>
      <c r="D36" s="1422">
        <v>0.44528501755716066</v>
      </c>
      <c r="E36" s="1421">
        <v>66518.446838200005</v>
      </c>
      <c r="F36" s="1421">
        <v>5321.4757473899999</v>
      </c>
    </row>
    <row r="37" spans="1:23">
      <c r="A37" s="1410" t="s">
        <v>524</v>
      </c>
      <c r="B37" s="1421">
        <v>166879.98946695999</v>
      </c>
      <c r="C37" s="1421">
        <v>131732.83982663002</v>
      </c>
      <c r="D37" s="1422">
        <v>0.42483784668951291</v>
      </c>
      <c r="E37" s="1421">
        <v>55965.096010240006</v>
      </c>
      <c r="F37" s="1421">
        <v>4477.2076811899997</v>
      </c>
    </row>
    <row r="38" spans="1:23">
      <c r="A38" s="1410" t="s">
        <v>215</v>
      </c>
      <c r="B38" s="1421">
        <v>198254.85648716</v>
      </c>
      <c r="C38" s="1421">
        <v>184718.17534704</v>
      </c>
      <c r="D38" s="1422">
        <v>0.14577351428006888</v>
      </c>
      <c r="E38" s="1421">
        <v>26927.017571740002</v>
      </c>
      <c r="F38" s="1421">
        <v>2154.1614051700003</v>
      </c>
    </row>
    <row r="39" spans="1:23">
      <c r="A39" s="1410" t="s">
        <v>525</v>
      </c>
      <c r="B39" s="1421">
        <v>156509.51284395999</v>
      </c>
      <c r="C39" s="1421">
        <v>153553.91649089</v>
      </c>
      <c r="D39" s="1422">
        <v>0.11632842820430277</v>
      </c>
      <c r="E39" s="1421">
        <v>17862.685750000001</v>
      </c>
      <c r="F39" s="1421">
        <v>1429.0148599099998</v>
      </c>
    </row>
    <row r="40" spans="1:23">
      <c r="A40" s="1410" t="s">
        <v>526</v>
      </c>
      <c r="B40" s="1421">
        <v>41745.343643200002</v>
      </c>
      <c r="C40" s="1421">
        <v>31164.258856150002</v>
      </c>
      <c r="D40" s="1422">
        <v>0.29085664650584914</v>
      </c>
      <c r="E40" s="1421">
        <v>9064.3318217399992</v>
      </c>
      <c r="F40" s="1421">
        <v>725.14654526000004</v>
      </c>
    </row>
    <row r="41" spans="1:23">
      <c r="A41" s="1410" t="s">
        <v>296</v>
      </c>
      <c r="B41" s="1421">
        <v>3103.1593608400003</v>
      </c>
      <c r="C41" s="1421">
        <v>2644.2508914600003</v>
      </c>
      <c r="D41" s="1422">
        <v>0.41471117174683886</v>
      </c>
      <c r="E41" s="1421">
        <v>1096.6003855899999</v>
      </c>
      <c r="F41" s="1421">
        <v>87.728030889999999</v>
      </c>
    </row>
    <row r="42" spans="1:23">
      <c r="A42" s="1410" t="s">
        <v>220</v>
      </c>
      <c r="B42" s="1421">
        <v>3371.0152499599999</v>
      </c>
      <c r="C42" s="1421">
        <v>3369.1677057899997</v>
      </c>
      <c r="D42" s="1422">
        <v>0.86669206065101867</v>
      </c>
      <c r="E42" s="1421">
        <v>2920.03090161</v>
      </c>
      <c r="F42" s="1421">
        <v>233.60247211999999</v>
      </c>
    </row>
    <row r="43" spans="1:23" s="2576" customFormat="1">
      <c r="A43" s="2579" t="s">
        <v>221</v>
      </c>
      <c r="B43" s="2580">
        <v>427721.79452882998</v>
      </c>
      <c r="C43" s="2580">
        <v>372645.11569363001</v>
      </c>
      <c r="D43" s="2581">
        <v>0.2727749697969209</v>
      </c>
      <c r="E43" s="2580">
        <v>101648.2601783</v>
      </c>
      <c r="F43" s="2580">
        <v>8131.8608138900008</v>
      </c>
      <c r="I43" s="2582"/>
      <c r="J43" s="2582"/>
      <c r="K43" s="2582"/>
      <c r="L43" s="2582"/>
      <c r="M43" s="2582"/>
      <c r="N43" s="2582"/>
      <c r="O43" s="2582"/>
      <c r="P43" s="2582"/>
      <c r="Q43" s="2582"/>
      <c r="R43" s="2582"/>
      <c r="S43" s="2582"/>
      <c r="T43" s="2582"/>
      <c r="U43" s="2582"/>
      <c r="V43" s="2582"/>
      <c r="W43" s="2582"/>
    </row>
    <row r="44" spans="1:23">
      <c r="A44" s="1410"/>
      <c r="B44" s="1421"/>
      <c r="C44" s="853"/>
      <c r="D44" s="1426"/>
      <c r="E44" s="1427"/>
      <c r="F44" s="853"/>
    </row>
    <row r="45" spans="1:23">
      <c r="A45" s="1410" t="s">
        <v>528</v>
      </c>
      <c r="B45" s="1421"/>
      <c r="C45" s="853"/>
      <c r="D45" s="1426"/>
      <c r="E45" s="853"/>
      <c r="F45" s="853"/>
    </row>
    <row r="46" spans="1:23">
      <c r="A46" s="1410" t="s">
        <v>529</v>
      </c>
      <c r="B46" s="1421">
        <v>79247.557732339992</v>
      </c>
      <c r="C46" s="1421">
        <v>83455.288841023998</v>
      </c>
      <c r="D46" s="1422">
        <v>7.2374752101162197E-3</v>
      </c>
      <c r="E46" s="1421">
        <v>604.00558414</v>
      </c>
      <c r="F46" s="1421">
        <v>48.32044672</v>
      </c>
    </row>
    <row r="47" spans="1:23">
      <c r="A47" s="1410" t="s">
        <v>530</v>
      </c>
      <c r="B47" s="1421">
        <v>10704.33149185</v>
      </c>
      <c r="C47" s="1421">
        <v>6860.3096424629994</v>
      </c>
      <c r="D47" s="1422">
        <v>1.1832014874019267E-2</v>
      </c>
      <c r="E47" s="1421">
        <v>81.171285730000008</v>
      </c>
      <c r="F47" s="1421">
        <v>6.4937028799999998</v>
      </c>
    </row>
    <row r="48" spans="1:23">
      <c r="A48" s="1410" t="s">
        <v>521</v>
      </c>
      <c r="B48" s="1421">
        <v>2203.6440217200002</v>
      </c>
      <c r="C48" s="1421">
        <v>2203.5933000099999</v>
      </c>
      <c r="D48" s="1422">
        <v>5.8746898912522813E-2</v>
      </c>
      <c r="E48" s="1421">
        <v>129.45427284000002</v>
      </c>
      <c r="F48" s="1421">
        <v>10.356341850000002</v>
      </c>
    </row>
    <row r="49" spans="1:6">
      <c r="A49" s="1410" t="s">
        <v>408</v>
      </c>
      <c r="B49" s="1421">
        <v>1845.7439522500001</v>
      </c>
      <c r="C49" s="1421">
        <v>1491.3395629869999</v>
      </c>
      <c r="D49" s="1422">
        <v>0.8670464053204171</v>
      </c>
      <c r="E49" s="1421">
        <v>1293.0606072</v>
      </c>
      <c r="F49" s="1421">
        <v>103.44484858</v>
      </c>
    </row>
    <row r="50" spans="1:6">
      <c r="A50" s="1410" t="s">
        <v>215</v>
      </c>
      <c r="B50" s="1421">
        <v>5797.0245732500007</v>
      </c>
      <c r="C50" s="1421">
        <v>4908.7913824619991</v>
      </c>
      <c r="D50" s="1422">
        <v>0.74143532876815532</v>
      </c>
      <c r="E50" s="1421">
        <v>3639.55135251</v>
      </c>
      <c r="F50" s="1421">
        <v>291.16410817000002</v>
      </c>
    </row>
    <row r="51" spans="1:6">
      <c r="A51" s="1410" t="s">
        <v>531</v>
      </c>
      <c r="B51" s="1421">
        <v>5359.7890261100001</v>
      </c>
      <c r="C51" s="1421">
        <v>4578.4700512960007</v>
      </c>
      <c r="D51" s="1422">
        <v>0.35530609022538501</v>
      </c>
      <c r="E51" s="1421">
        <v>1626.75829314</v>
      </c>
      <c r="F51" s="1421">
        <v>130.14066342000001</v>
      </c>
    </row>
    <row r="52" spans="1:6">
      <c r="A52" s="1410" t="s">
        <v>219</v>
      </c>
      <c r="B52" s="1421">
        <v>1636.26373137</v>
      </c>
      <c r="C52" s="1421">
        <v>1636.26262664</v>
      </c>
      <c r="D52" s="1422">
        <v>2.1116874865957609</v>
      </c>
      <c r="E52" s="1421">
        <v>3455.2753134599998</v>
      </c>
      <c r="F52" s="1421">
        <v>276.42202506000001</v>
      </c>
    </row>
    <row r="53" spans="1:6">
      <c r="A53" s="1410" t="s">
        <v>532</v>
      </c>
      <c r="B53" s="1421">
        <v>5306.6866922399995</v>
      </c>
      <c r="C53" s="1421">
        <v>4768.8243844430008</v>
      </c>
      <c r="D53" s="1428">
        <v>0.3981562253674335</v>
      </c>
      <c r="E53" s="1421">
        <v>2225.8790959399998</v>
      </c>
      <c r="F53" s="1421">
        <v>178.07031857999999</v>
      </c>
    </row>
    <row r="54" spans="1:6">
      <c r="A54" s="1423" t="s">
        <v>235</v>
      </c>
      <c r="B54" s="1424">
        <v>112101.04122112998</v>
      </c>
      <c r="C54" s="1424">
        <v>109902.87979132502</v>
      </c>
      <c r="D54" s="1425">
        <v>8.4372115903753847E-2</v>
      </c>
      <c r="E54" s="1424">
        <v>13055.155804959999</v>
      </c>
      <c r="F54" s="1424">
        <v>1044.4124552600001</v>
      </c>
    </row>
    <row r="55" spans="1:6">
      <c r="A55" s="2579" t="s">
        <v>51</v>
      </c>
      <c r="B55" s="2580">
        <v>539822.83574995992</v>
      </c>
      <c r="C55" s="2580">
        <v>482547.99548495503</v>
      </c>
      <c r="D55" s="2581">
        <v>0.22986521491760781</v>
      </c>
      <c r="E55" s="2580">
        <v>114703.41598326</v>
      </c>
      <c r="F55" s="2580">
        <v>9176.2732691500005</v>
      </c>
    </row>
    <row r="56" spans="1:6">
      <c r="A56" s="2891" t="s">
        <v>534</v>
      </c>
      <c r="B56" s="2891"/>
      <c r="C56" s="2891"/>
      <c r="D56" s="2891"/>
      <c r="E56" s="2891"/>
      <c r="F56" s="2891"/>
    </row>
    <row r="57" spans="1:6">
      <c r="A57" s="2891"/>
      <c r="B57" s="2891"/>
      <c r="C57" s="2891"/>
      <c r="D57" s="2891"/>
      <c r="E57" s="2891"/>
      <c r="F57" s="2891"/>
    </row>
    <row r="112" spans="7:7" ht="15">
      <c r="G112" s="1178"/>
    </row>
  </sheetData>
  <mergeCells count="3">
    <mergeCell ref="A1:F1"/>
    <mergeCell ref="A27:F29"/>
    <mergeCell ref="A56:F57"/>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1" manualBreakCount="1">
    <brk id="29" max="16383" man="1"/>
  </rowBreaks>
  <customProperties>
    <customPr name="_pios_id" r:id="rId2"/>
  </customPropertie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AA6962-22E8-48D4-83F7-6DE38B34FB2F}">
  <dimension ref="A1:U113"/>
  <sheetViews>
    <sheetView showGridLines="0" showWhiteSpace="0" view="pageLayout" zoomScaleNormal="100" workbookViewId="0">
      <selection sqref="A1:F1"/>
    </sheetView>
  </sheetViews>
  <sheetFormatPr defaultColWidth="0" defaultRowHeight="12"/>
  <cols>
    <col min="1" max="1" width="39.7109375" style="894" customWidth="1"/>
    <col min="2" max="3" width="10.7109375" style="894" customWidth="1"/>
    <col min="4" max="4" width="11.7109375" style="894" customWidth="1"/>
    <col min="5" max="5" width="12.28515625" style="894" customWidth="1"/>
    <col min="6" max="6" width="10.7109375" style="894" customWidth="1"/>
    <col min="7" max="21" width="17.85546875" style="894" hidden="1" customWidth="1"/>
    <col min="22" max="16384" width="9.140625" style="894" hidden="1"/>
  </cols>
  <sheetData>
    <row r="1" spans="1:10" ht="84.75" customHeight="1">
      <c r="A1" s="2892" t="s">
        <v>535</v>
      </c>
      <c r="B1" s="2893"/>
      <c r="C1" s="2893"/>
      <c r="D1" s="2893"/>
      <c r="E1" s="2893"/>
      <c r="F1" s="2893"/>
    </row>
    <row r="2" spans="1:10" ht="59.25" customHeight="1">
      <c r="A2" s="843" t="s">
        <v>206</v>
      </c>
      <c r="B2" s="1429" t="s">
        <v>536</v>
      </c>
      <c r="C2" s="1429" t="s">
        <v>537</v>
      </c>
      <c r="D2" s="1429" t="s">
        <v>538</v>
      </c>
      <c r="E2" s="1429" t="s">
        <v>539</v>
      </c>
      <c r="F2" s="1429" t="s">
        <v>51</v>
      </c>
    </row>
    <row r="3" spans="1:10">
      <c r="A3" s="842" t="s">
        <v>517</v>
      </c>
      <c r="B3" s="842"/>
      <c r="C3" s="842"/>
      <c r="D3" s="842"/>
      <c r="E3" s="842"/>
      <c r="F3" s="842"/>
    </row>
    <row r="4" spans="1:10">
      <c r="A4" s="1430" t="s">
        <v>519</v>
      </c>
      <c r="B4" s="1431"/>
      <c r="C4" s="1431"/>
      <c r="D4" s="1431"/>
      <c r="E4" s="1431"/>
      <c r="F4" s="1431"/>
      <c r="G4" s="895"/>
    </row>
    <row r="5" spans="1:10">
      <c r="A5" s="1430" t="s">
        <v>521</v>
      </c>
      <c r="B5" s="1431">
        <v>27480.777871410002</v>
      </c>
      <c r="C5" s="1431">
        <v>3500.7989510000002</v>
      </c>
      <c r="D5" s="1431">
        <v>302.35329289999999</v>
      </c>
      <c r="E5" s="1431">
        <v>3081.5116434699999</v>
      </c>
      <c r="F5" s="1431">
        <v>34365.441758780005</v>
      </c>
      <c r="G5" s="895"/>
    </row>
    <row r="6" spans="1:10">
      <c r="A6" s="1430" t="s">
        <v>408</v>
      </c>
      <c r="B6" s="1431">
        <v>118559.56347057997</v>
      </c>
      <c r="C6" s="1431">
        <v>68448.202260229999</v>
      </c>
      <c r="D6" s="1431">
        <v>607.35868137</v>
      </c>
      <c r="E6" s="1431">
        <v>6676.3170022900003</v>
      </c>
      <c r="F6" s="1431">
        <v>194291.44141446997</v>
      </c>
      <c r="G6" s="895"/>
    </row>
    <row r="7" spans="1:10">
      <c r="A7" s="1430" t="s">
        <v>524</v>
      </c>
      <c r="B7" s="1431">
        <v>109723.86198096999</v>
      </c>
      <c r="C7" s="1395">
        <v>63998.82657722001</v>
      </c>
      <c r="D7" s="1431"/>
      <c r="E7" s="1431"/>
      <c r="F7" s="1431">
        <v>173722.68855819001</v>
      </c>
      <c r="G7" s="895"/>
    </row>
    <row r="8" spans="1:10">
      <c r="A8" s="1430" t="s">
        <v>215</v>
      </c>
      <c r="B8" s="1431">
        <v>173828.15330861</v>
      </c>
      <c r="C8" s="1431">
        <v>31003.966189999999</v>
      </c>
      <c r="D8" s="1431">
        <v>0.13409208</v>
      </c>
      <c r="E8" s="1431">
        <v>48.092199080000007</v>
      </c>
      <c r="F8" s="1431">
        <v>204880.34578977001</v>
      </c>
      <c r="G8" s="895"/>
      <c r="H8" s="895"/>
    </row>
    <row r="9" spans="1:10">
      <c r="A9" s="1430" t="s">
        <v>525</v>
      </c>
      <c r="B9" s="1431">
        <v>150478.22589822</v>
      </c>
      <c r="C9" s="1431">
        <v>11909.331550049999</v>
      </c>
      <c r="D9" s="1431"/>
      <c r="E9" s="1431"/>
      <c r="F9" s="1431">
        <v>162387.55744827</v>
      </c>
      <c r="G9" s="895"/>
      <c r="H9" s="895"/>
    </row>
    <row r="10" spans="1:10">
      <c r="A10" s="1430" t="s">
        <v>526</v>
      </c>
      <c r="B10" s="1431">
        <v>23349.927410390002</v>
      </c>
      <c r="C10" s="1431">
        <v>19094.63463995</v>
      </c>
      <c r="D10" s="1431">
        <v>0.13409208</v>
      </c>
      <c r="E10" s="1431">
        <v>48.092199080000007</v>
      </c>
      <c r="F10" s="1431">
        <v>42492.788341499996</v>
      </c>
      <c r="G10" s="895"/>
    </row>
    <row r="11" spans="1:10">
      <c r="A11" s="1430" t="s">
        <v>296</v>
      </c>
      <c r="B11" s="1431">
        <v>2186.5667872099998</v>
      </c>
      <c r="C11" s="1431">
        <v>865.74091175000001</v>
      </c>
      <c r="D11" s="1431">
        <v>0.13409208</v>
      </c>
      <c r="E11" s="1431">
        <v>14.30109365</v>
      </c>
      <c r="F11" s="1431">
        <v>3066.7428846899998</v>
      </c>
      <c r="G11" s="895"/>
    </row>
    <row r="12" spans="1:10">
      <c r="A12" s="1430" t="s">
        <v>220</v>
      </c>
      <c r="B12" s="1431">
        <v>4841.9710965599998</v>
      </c>
      <c r="C12" s="1431"/>
      <c r="D12" s="1431"/>
      <c r="E12" s="1431"/>
      <c r="F12" s="1431">
        <v>4841.9710965599998</v>
      </c>
      <c r="G12" s="895"/>
    </row>
    <row r="13" spans="1:10" s="2576" customFormat="1">
      <c r="A13" s="1435" t="s">
        <v>221</v>
      </c>
      <c r="B13" s="1436">
        <v>324710.46574716002</v>
      </c>
      <c r="C13" s="1436">
        <v>102952.96740123001</v>
      </c>
      <c r="D13" s="1436">
        <v>909.84606634999989</v>
      </c>
      <c r="E13" s="1436">
        <v>9805.9208448400004</v>
      </c>
      <c r="F13" s="1436">
        <v>438379.20005958003</v>
      </c>
      <c r="G13" s="2574"/>
      <c r="H13" s="2575"/>
      <c r="I13" s="2575"/>
      <c r="J13" s="2575"/>
    </row>
    <row r="14" spans="1:10">
      <c r="A14" s="1430"/>
      <c r="B14" s="1431"/>
      <c r="C14" s="1431"/>
      <c r="D14" s="1431"/>
      <c r="E14" s="1431"/>
      <c r="F14" s="1434"/>
    </row>
    <row r="15" spans="1:10">
      <c r="A15" s="842" t="s">
        <v>528</v>
      </c>
      <c r="B15" s="1431"/>
      <c r="C15" s="1431"/>
      <c r="D15" s="1431"/>
      <c r="E15" s="1431"/>
      <c r="F15" s="1431"/>
      <c r="H15" s="895"/>
    </row>
    <row r="16" spans="1:10">
      <c r="A16" s="1430" t="s">
        <v>529</v>
      </c>
      <c r="B16" s="1431">
        <v>59648.318582070002</v>
      </c>
      <c r="C16" s="1431">
        <v>970.07494501000008</v>
      </c>
      <c r="D16" s="1431">
        <v>302.59481813999997</v>
      </c>
      <c r="E16" s="1431">
        <v>1246.6501118399999</v>
      </c>
      <c r="F16" s="1431">
        <v>62167.638457059998</v>
      </c>
    </row>
    <row r="17" spans="1:6">
      <c r="A17" s="1430" t="s">
        <v>530</v>
      </c>
      <c r="B17" s="1431">
        <v>3385.7161076099997</v>
      </c>
      <c r="C17" s="1431">
        <v>5735.3148191199998</v>
      </c>
      <c r="D17" s="1431">
        <v>0.53359943999999992</v>
      </c>
      <c r="E17" s="1431">
        <v>1829.09527207</v>
      </c>
      <c r="F17" s="1431">
        <v>10950.65979824</v>
      </c>
    </row>
    <row r="18" spans="1:6">
      <c r="A18" s="1430" t="s">
        <v>540</v>
      </c>
      <c r="B18" s="1431">
        <v>145.39533728000001</v>
      </c>
      <c r="C18" s="1431">
        <v>7.4182010000000007E-2</v>
      </c>
      <c r="D18" s="1431">
        <v>665.36148800000001</v>
      </c>
      <c r="E18" s="1431">
        <v>1006.49085385</v>
      </c>
      <c r="F18" s="1431">
        <v>1817.32186114</v>
      </c>
    </row>
    <row r="19" spans="1:6">
      <c r="A19" s="1430" t="s">
        <v>408</v>
      </c>
      <c r="B19" s="1431">
        <v>2391.5887338899997</v>
      </c>
      <c r="C19" s="1431">
        <v>482.41273309000002</v>
      </c>
      <c r="D19" s="1431"/>
      <c r="E19" s="1431">
        <v>17.615175039999997</v>
      </c>
      <c r="F19" s="1431">
        <v>2891.6166420199997</v>
      </c>
    </row>
    <row r="20" spans="1:6">
      <c r="A20" s="1430" t="s">
        <v>215</v>
      </c>
      <c r="B20" s="1431">
        <v>4612.25890979</v>
      </c>
      <c r="C20" s="1431">
        <v>1342.7427415300001</v>
      </c>
      <c r="D20" s="1431"/>
      <c r="E20" s="1431">
        <v>6.8342200000000002E-3</v>
      </c>
      <c r="F20" s="1431">
        <v>5955.00848554</v>
      </c>
    </row>
    <row r="21" spans="1:6">
      <c r="A21" s="1430" t="s">
        <v>541</v>
      </c>
      <c r="B21" s="1431">
        <v>4552.9394872700004</v>
      </c>
      <c r="C21" s="1431">
        <v>632.96678182000005</v>
      </c>
      <c r="D21" s="1431"/>
      <c r="E21" s="1431"/>
      <c r="F21" s="1431">
        <v>5185.9062690900009</v>
      </c>
    </row>
    <row r="22" spans="1:6">
      <c r="A22" s="1430" t="s">
        <v>532</v>
      </c>
      <c r="B22" s="1431">
        <v>5524.47166664</v>
      </c>
      <c r="C22" s="1431">
        <v>711.64518939000004</v>
      </c>
      <c r="D22" s="1431">
        <v>273.45863247999995</v>
      </c>
      <c r="E22" s="1431">
        <v>346.30295323000001</v>
      </c>
      <c r="F22" s="1431">
        <v>6855.8784417400002</v>
      </c>
    </row>
    <row r="23" spans="1:6">
      <c r="A23" s="1432" t="s">
        <v>235</v>
      </c>
      <c r="B23" s="1433">
        <v>80465.941000310035</v>
      </c>
      <c r="C23" s="1433">
        <v>10130.0991987</v>
      </c>
      <c r="D23" s="1433">
        <v>1241.9485380599999</v>
      </c>
      <c r="E23" s="1433">
        <v>4446.1612002499996</v>
      </c>
      <c r="F23" s="1433">
        <v>96284.149937320035</v>
      </c>
    </row>
    <row r="24" spans="1:6" ht="14.25" customHeight="1">
      <c r="A24" s="1435" t="s">
        <v>51</v>
      </c>
      <c r="B24" s="1436">
        <v>405176.40674747003</v>
      </c>
      <c r="C24" s="1436">
        <v>113083.06659993001</v>
      </c>
      <c r="D24" s="1436">
        <v>2151.7946044099999</v>
      </c>
      <c r="E24" s="1436">
        <v>14252.082045089999</v>
      </c>
      <c r="F24" s="1436">
        <v>534663.34999690007</v>
      </c>
    </row>
    <row r="25" spans="1:6" ht="14.25" customHeight="1">
      <c r="A25" s="1437"/>
      <c r="B25" s="1438"/>
      <c r="C25" s="1438"/>
      <c r="D25" s="1438"/>
      <c r="E25" s="1438"/>
      <c r="F25" s="1438"/>
    </row>
    <row r="26" spans="1:6">
      <c r="A26" s="2894" t="s">
        <v>542</v>
      </c>
      <c r="B26" s="2894"/>
      <c r="C26" s="2894"/>
      <c r="D26" s="2894"/>
      <c r="E26" s="2894"/>
      <c r="F26" s="2894"/>
    </row>
    <row r="27" spans="1:6" ht="38.25" customHeight="1">
      <c r="A27" s="2894"/>
      <c r="B27" s="2894"/>
      <c r="C27" s="2894"/>
      <c r="D27" s="2894"/>
      <c r="E27" s="2894"/>
      <c r="F27" s="2894"/>
    </row>
    <row r="28" spans="1:6" ht="13.5" customHeight="1">
      <c r="A28" s="1439"/>
      <c r="B28" s="2699"/>
      <c r="C28" s="2699"/>
      <c r="D28" s="2699"/>
      <c r="E28" s="2699"/>
      <c r="F28" s="2699"/>
    </row>
    <row r="29" spans="1:6" ht="2.25" customHeight="1">
      <c r="A29" s="2699"/>
      <c r="B29" s="2699"/>
      <c r="C29" s="2699"/>
      <c r="D29" s="2699"/>
      <c r="E29" s="2699"/>
      <c r="F29" s="2699"/>
    </row>
    <row r="30" spans="1:6" ht="9.75" customHeight="1">
      <c r="A30" s="2699"/>
      <c r="B30" s="2699"/>
      <c r="C30" s="2699"/>
      <c r="D30" s="2699"/>
      <c r="E30" s="2699"/>
      <c r="F30" s="2699"/>
    </row>
    <row r="31" spans="1:6">
      <c r="A31" s="2700"/>
      <c r="B31" s="2700"/>
      <c r="C31" s="2700"/>
      <c r="D31" s="2700"/>
      <c r="E31" s="2700"/>
      <c r="F31" s="2700"/>
    </row>
    <row r="32" spans="1:6" ht="36">
      <c r="A32" s="1440" t="s">
        <v>236</v>
      </c>
      <c r="B32" s="1441" t="s">
        <v>536</v>
      </c>
      <c r="C32" s="1441" t="s">
        <v>537</v>
      </c>
      <c r="D32" s="1441" t="s">
        <v>538</v>
      </c>
      <c r="E32" s="1441" t="s">
        <v>539</v>
      </c>
      <c r="F32" s="1441" t="s">
        <v>51</v>
      </c>
    </row>
    <row r="33" spans="1:7">
      <c r="A33" s="915" t="s">
        <v>517</v>
      </c>
      <c r="B33" s="915"/>
      <c r="C33" s="915"/>
      <c r="D33" s="915"/>
      <c r="E33" s="915"/>
      <c r="F33" s="915"/>
    </row>
    <row r="34" spans="1:7">
      <c r="A34" s="1430" t="s">
        <v>519</v>
      </c>
      <c r="B34" s="1431"/>
      <c r="C34" s="1431"/>
      <c r="D34" s="1431"/>
      <c r="E34" s="1431"/>
      <c r="F34" s="1431"/>
    </row>
    <row r="35" spans="1:7">
      <c r="A35" s="1430" t="s">
        <v>521</v>
      </c>
      <c r="B35" s="1431">
        <v>28995.773768229999</v>
      </c>
      <c r="C35" s="1431">
        <v>3700.1939380700001</v>
      </c>
      <c r="D35" s="1431">
        <v>1033.07847163</v>
      </c>
      <c r="E35" s="1431">
        <v>3127.3399952199998</v>
      </c>
      <c r="F35" s="1431">
        <v>36856.386173149993</v>
      </c>
    </row>
    <row r="36" spans="1:7">
      <c r="A36" s="1430" t="s">
        <v>408</v>
      </c>
      <c r="B36" s="1431">
        <v>112100.82238812999</v>
      </c>
      <c r="C36" s="1431">
        <v>57822.761524319998</v>
      </c>
      <c r="D36" s="1431">
        <v>1663.3787423099998</v>
      </c>
      <c r="E36" s="1431">
        <v>7056.0882017400008</v>
      </c>
      <c r="F36" s="1431">
        <v>178643.05085649999</v>
      </c>
    </row>
    <row r="37" spans="1:7">
      <c r="A37" s="1430" t="s">
        <v>524</v>
      </c>
      <c r="B37" s="1431">
        <v>102214.23774485999</v>
      </c>
      <c r="C37" s="1431">
        <v>53931.222638999992</v>
      </c>
      <c r="D37" s="1431"/>
      <c r="E37" s="1431"/>
      <c r="F37" s="1431">
        <v>156145.46038385999</v>
      </c>
    </row>
    <row r="38" spans="1:7">
      <c r="A38" s="1430" t="s">
        <v>215</v>
      </c>
      <c r="B38" s="1431">
        <v>165554.67155671999</v>
      </c>
      <c r="C38" s="1431">
        <v>25725.506947750004</v>
      </c>
      <c r="D38" s="1431">
        <v>0.82152139999999996</v>
      </c>
      <c r="E38" s="1431">
        <v>62.193152739999995</v>
      </c>
      <c r="F38" s="1431">
        <v>191343.19317860997</v>
      </c>
    </row>
    <row r="39" spans="1:7">
      <c r="A39" s="1430" t="s">
        <v>525</v>
      </c>
      <c r="B39" s="1431">
        <v>141442.93256794001</v>
      </c>
      <c r="C39" s="1431">
        <v>8874.2836225899991</v>
      </c>
      <c r="D39" s="1431"/>
      <c r="E39" s="1431"/>
      <c r="F39" s="1431">
        <v>150317.21619053002</v>
      </c>
    </row>
    <row r="40" spans="1:7">
      <c r="A40" s="1430" t="s">
        <v>526</v>
      </c>
      <c r="B40" s="1431">
        <v>24111.738988779998</v>
      </c>
      <c r="C40" s="1431">
        <v>16851.223325160001</v>
      </c>
      <c r="D40" s="1431">
        <v>0.82152139999999996</v>
      </c>
      <c r="E40" s="1431">
        <v>62.193152739999995</v>
      </c>
      <c r="F40" s="1431">
        <v>41025.976988080001</v>
      </c>
    </row>
    <row r="41" spans="1:7">
      <c r="A41" s="1430" t="s">
        <v>296</v>
      </c>
      <c r="B41" s="1431">
        <v>2239.5440674099996</v>
      </c>
      <c r="C41" s="1431">
        <v>918.76251352000008</v>
      </c>
      <c r="D41" s="1431"/>
      <c r="E41" s="1431">
        <v>20.914559229999998</v>
      </c>
      <c r="F41" s="1431">
        <v>3179.36562048</v>
      </c>
    </row>
    <row r="42" spans="1:7">
      <c r="A42" s="1430" t="s">
        <v>220</v>
      </c>
      <c r="B42" s="1431">
        <v>3457.6782609099996</v>
      </c>
      <c r="C42" s="1431"/>
      <c r="D42" s="1431"/>
      <c r="E42" s="1431"/>
      <c r="F42" s="1431">
        <v>3457.6782609099996</v>
      </c>
    </row>
    <row r="43" spans="1:7" s="2576" customFormat="1">
      <c r="A43" s="1442" t="s">
        <v>221</v>
      </c>
      <c r="B43" s="1443">
        <v>310108.94597399002</v>
      </c>
      <c r="C43" s="1443">
        <v>87248.462410139997</v>
      </c>
      <c r="D43" s="1443">
        <v>2697.2787353399999</v>
      </c>
      <c r="E43" s="1443">
        <v>10245.621349700001</v>
      </c>
      <c r="F43" s="1443">
        <v>410300.30846916995</v>
      </c>
    </row>
    <row r="44" spans="1:7">
      <c r="A44" s="1430"/>
      <c r="B44" s="1431"/>
      <c r="C44" s="1431"/>
      <c r="D44" s="1431"/>
      <c r="E44" s="1431"/>
      <c r="F44" s="1434"/>
    </row>
    <row r="45" spans="1:7">
      <c r="A45" s="915" t="s">
        <v>528</v>
      </c>
      <c r="B45" s="1431"/>
      <c r="C45" s="1431"/>
      <c r="D45" s="1431"/>
      <c r="E45" s="1431"/>
      <c r="F45" s="1431"/>
    </row>
    <row r="46" spans="1:7">
      <c r="A46" s="1430" t="s">
        <v>529</v>
      </c>
      <c r="B46" s="1431">
        <v>65442.265040719998</v>
      </c>
      <c r="C46" s="1431">
        <v>673.09635991000005</v>
      </c>
      <c r="D46" s="1431">
        <v>966.72074795000003</v>
      </c>
      <c r="E46" s="1431">
        <v>1567.97421687</v>
      </c>
      <c r="F46" s="1431">
        <v>68650.056365450015</v>
      </c>
      <c r="G46" s="1064"/>
    </row>
    <row r="47" spans="1:7">
      <c r="A47" s="1430" t="s">
        <v>530</v>
      </c>
      <c r="B47" s="1431">
        <v>3861.3711486399998</v>
      </c>
      <c r="C47" s="1431">
        <v>5106.9094017200005</v>
      </c>
      <c r="D47" s="1431">
        <v>0.51778090999999993</v>
      </c>
      <c r="E47" s="1431">
        <v>1549.0526154700001</v>
      </c>
      <c r="F47" s="1431">
        <v>10517.85094674</v>
      </c>
      <c r="G47" s="1064"/>
    </row>
    <row r="48" spans="1:7">
      <c r="A48" s="1430" t="s">
        <v>540</v>
      </c>
      <c r="B48" s="1431">
        <v>199.67629896</v>
      </c>
      <c r="C48" s="1431"/>
      <c r="D48" s="1431">
        <v>687.44383535999998</v>
      </c>
      <c r="E48" s="1431">
        <v>889.37594889999991</v>
      </c>
      <c r="F48" s="1431">
        <v>1776.54280152</v>
      </c>
      <c r="G48" s="1064"/>
    </row>
    <row r="49" spans="1:7">
      <c r="A49" s="1430" t="s">
        <v>408</v>
      </c>
      <c r="B49" s="1431">
        <v>1538.2019695500001</v>
      </c>
      <c r="C49" s="1431">
        <v>898.90155411000001</v>
      </c>
      <c r="D49" s="1431"/>
      <c r="E49" s="1431">
        <v>18.64791803</v>
      </c>
      <c r="F49" s="1431">
        <v>2455.7514416899999</v>
      </c>
      <c r="G49" s="1064"/>
    </row>
    <row r="50" spans="1:7">
      <c r="A50" s="1430" t="s">
        <v>215</v>
      </c>
      <c r="B50" s="1431">
        <v>4583.0628310700004</v>
      </c>
      <c r="C50" s="1431">
        <v>1579.2716486700001</v>
      </c>
      <c r="D50" s="1431"/>
      <c r="E50" s="1431"/>
      <c r="F50" s="1431">
        <v>6162.4695729800005</v>
      </c>
      <c r="G50" s="1064"/>
    </row>
    <row r="51" spans="1:7">
      <c r="A51" s="1430" t="s">
        <v>541</v>
      </c>
      <c r="B51" s="1431">
        <v>4059.6028094399999</v>
      </c>
      <c r="C51" s="1431">
        <v>594.43705289000002</v>
      </c>
      <c r="D51" s="1431"/>
      <c r="E51" s="1431"/>
      <c r="F51" s="1431">
        <v>4654.0398623299998</v>
      </c>
      <c r="G51" s="1064"/>
    </row>
    <row r="52" spans="1:7">
      <c r="A52" s="1430" t="s">
        <v>532</v>
      </c>
      <c r="B52" s="1431">
        <v>4427.6611862</v>
      </c>
      <c r="C52" s="1431">
        <v>510.69922979</v>
      </c>
      <c r="D52" s="1431">
        <v>431.83552506000001</v>
      </c>
      <c r="E52" s="1431">
        <v>306.60057867</v>
      </c>
      <c r="F52" s="1431">
        <v>5676.7965197199992</v>
      </c>
      <c r="G52" s="1064"/>
    </row>
    <row r="53" spans="1:7">
      <c r="A53" s="917" t="s">
        <v>235</v>
      </c>
      <c r="B53" s="918">
        <v>84305.983411869995</v>
      </c>
      <c r="C53" s="918">
        <v>9599.268158769999</v>
      </c>
      <c r="D53" s="918">
        <v>2086.5178892800004</v>
      </c>
      <c r="E53" s="918">
        <v>4331.7863711800001</v>
      </c>
      <c r="F53" s="918">
        <v>100323.55583109999</v>
      </c>
      <c r="G53" s="1064"/>
    </row>
    <row r="54" spans="1:7">
      <c r="A54" s="1442" t="s">
        <v>51</v>
      </c>
      <c r="B54" s="1443">
        <v>394414.92938585998</v>
      </c>
      <c r="C54" s="1443">
        <v>96847.730568909989</v>
      </c>
      <c r="D54" s="1443">
        <v>4783.7966246200003</v>
      </c>
      <c r="E54" s="1443">
        <v>14577.407720880001</v>
      </c>
      <c r="F54" s="1443">
        <v>510623.86430026992</v>
      </c>
      <c r="G54" s="1064"/>
    </row>
    <row r="55" spans="1:7">
      <c r="A55" s="1437"/>
      <c r="B55" s="1438"/>
      <c r="C55" s="1438"/>
      <c r="D55" s="1438"/>
      <c r="E55" s="1438"/>
      <c r="F55" s="1438"/>
      <c r="G55" s="1064"/>
    </row>
    <row r="56" spans="1:7" ht="57.75" customHeight="1">
      <c r="A56" s="2795" t="s">
        <v>542</v>
      </c>
      <c r="B56" s="2795"/>
      <c r="C56" s="2795"/>
      <c r="D56" s="2795"/>
      <c r="E56" s="2795"/>
      <c r="F56" s="2795"/>
      <c r="G56" s="1064"/>
    </row>
    <row r="57" spans="1:7">
      <c r="G57" s="1064"/>
    </row>
    <row r="58" spans="1:7">
      <c r="G58" s="1064"/>
    </row>
    <row r="59" spans="1:7" ht="14.25" customHeight="1"/>
    <row r="113" spans="6:6" ht="15">
      <c r="F113" s="1178"/>
    </row>
  </sheetData>
  <mergeCells count="3">
    <mergeCell ref="A1:F1"/>
    <mergeCell ref="A26:F27"/>
    <mergeCell ref="A56:F56"/>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1" manualBreakCount="1">
    <brk id="27" max="16383" man="1"/>
  </rowBreaks>
  <customProperties>
    <customPr name="_pios_id" r:id="rId2"/>
  </customPropertie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A5D88F-451B-4001-A8F8-B200E863763C}">
  <dimension ref="A1:U112"/>
  <sheetViews>
    <sheetView showGridLines="0" showWhiteSpace="0" view="pageLayout" zoomScaleNormal="100" workbookViewId="0">
      <selection activeCell="A2" sqref="A2"/>
    </sheetView>
  </sheetViews>
  <sheetFormatPr defaultColWidth="0" defaultRowHeight="12"/>
  <cols>
    <col min="1" max="1" width="35.5703125" style="841" customWidth="1"/>
    <col min="2" max="2" width="12.140625" style="841" customWidth="1"/>
    <col min="3" max="5" width="12.5703125" style="841" customWidth="1"/>
    <col min="6" max="6" width="7.85546875" style="841" customWidth="1"/>
    <col min="7" max="7" width="23.42578125" style="841" hidden="1" customWidth="1"/>
    <col min="8" max="8" width="13.140625" style="841" hidden="1" customWidth="1"/>
    <col min="9" max="20" width="9.140625" style="841" hidden="1" customWidth="1"/>
    <col min="21" max="21" width="0" style="841" hidden="1" customWidth="1"/>
    <col min="22" max="16384" width="9.140625" style="841" hidden="1"/>
  </cols>
  <sheetData>
    <row r="1" spans="1:21" ht="98.1" customHeight="1">
      <c r="A1" s="2895" t="s">
        <v>543</v>
      </c>
      <c r="B1" s="2896"/>
      <c r="C1" s="2896"/>
      <c r="D1" s="2896"/>
      <c r="E1" s="2896"/>
      <c r="F1" s="2896"/>
    </row>
    <row r="2" spans="1:21" ht="34.5" customHeight="1">
      <c r="A2" s="1444" t="s">
        <v>206</v>
      </c>
      <c r="B2" s="1445" t="s">
        <v>544</v>
      </c>
      <c r="C2" s="1445" t="s">
        <v>545</v>
      </c>
      <c r="D2" s="1445" t="s">
        <v>538</v>
      </c>
      <c r="E2" s="1445" t="s">
        <v>539</v>
      </c>
      <c r="F2" s="1445" t="s">
        <v>51</v>
      </c>
      <c r="H2" s="1446" t="s">
        <v>546</v>
      </c>
    </row>
    <row r="3" spans="1:21">
      <c r="A3" s="1447" t="s">
        <v>517</v>
      </c>
      <c r="B3" s="1448"/>
      <c r="C3" s="1448"/>
      <c r="D3" s="1448"/>
      <c r="E3" s="1448"/>
      <c r="F3" s="1448"/>
    </row>
    <row r="4" spans="1:21">
      <c r="A4" s="841" t="s">
        <v>519</v>
      </c>
      <c r="B4" s="1395"/>
      <c r="C4" s="1449"/>
      <c r="D4" s="1395"/>
      <c r="E4" s="1449"/>
      <c r="F4" s="873"/>
      <c r="H4" s="873">
        <v>0</v>
      </c>
      <c r="I4" s="873">
        <v>0</v>
      </c>
      <c r="J4" s="873">
        <v>0</v>
      </c>
      <c r="K4" s="873">
        <v>0</v>
      </c>
      <c r="L4" s="873">
        <v>0</v>
      </c>
      <c r="N4" s="1450">
        <f t="shared" ref="N4:R13" si="0">H4-B4</f>
        <v>0</v>
      </c>
      <c r="O4" s="1450">
        <f t="shared" si="0"/>
        <v>0</v>
      </c>
      <c r="P4" s="1450">
        <f t="shared" si="0"/>
        <v>0</v>
      </c>
      <c r="Q4" s="1450">
        <f t="shared" si="0"/>
        <v>0</v>
      </c>
      <c r="R4" s="1451">
        <f t="shared" si="0"/>
        <v>0</v>
      </c>
    </row>
    <row r="5" spans="1:21">
      <c r="A5" s="841" t="s">
        <v>521</v>
      </c>
      <c r="B5" s="873">
        <v>28520.670866960001</v>
      </c>
      <c r="C5" s="873">
        <v>3903.06918688</v>
      </c>
      <c r="D5" s="873">
        <v>873.71796817999996</v>
      </c>
      <c r="E5" s="873">
        <v>3136.32703107</v>
      </c>
      <c r="F5" s="873">
        <v>36433.785053090003</v>
      </c>
      <c r="H5" s="873">
        <v>35712.029930340002</v>
      </c>
      <c r="I5" s="873">
        <v>2209.4766337199999</v>
      </c>
      <c r="J5" s="873">
        <v>1410.0152991100001</v>
      </c>
      <c r="K5" s="873">
        <v>3490.1294242500003</v>
      </c>
      <c r="L5" s="873">
        <v>42821.651287419998</v>
      </c>
      <c r="N5" s="1452">
        <f t="shared" si="0"/>
        <v>7191.3590633800013</v>
      </c>
      <c r="O5" s="1452">
        <f t="shared" si="0"/>
        <v>-1693.5925531600001</v>
      </c>
      <c r="P5" s="1452">
        <f t="shared" si="0"/>
        <v>536.29733093000016</v>
      </c>
      <c r="Q5" s="1452">
        <f t="shared" si="0"/>
        <v>353.80239318000031</v>
      </c>
      <c r="R5" s="1453">
        <f t="shared" si="0"/>
        <v>6387.8662343299948</v>
      </c>
    </row>
    <row r="6" spans="1:21">
      <c r="A6" s="841" t="s">
        <v>408</v>
      </c>
      <c r="B6" s="873">
        <v>115661.40588681751</v>
      </c>
      <c r="C6" s="873">
        <v>64074.575352182495</v>
      </c>
      <c r="D6" s="873">
        <v>1230.9304397424999</v>
      </c>
      <c r="E6" s="873">
        <v>7789.7271660674987</v>
      </c>
      <c r="F6" s="873">
        <v>188756.63884480996</v>
      </c>
      <c r="H6" s="873">
        <v>108494.83413303</v>
      </c>
      <c r="I6" s="873">
        <v>55705.983334250006</v>
      </c>
      <c r="J6" s="873">
        <v>1133.8767573099999</v>
      </c>
      <c r="K6" s="873">
        <v>7143.9859972499999</v>
      </c>
      <c r="L6" s="873">
        <v>172478.68022184004</v>
      </c>
      <c r="N6" s="1452">
        <f t="shared" si="0"/>
        <v>-7166.5717537875025</v>
      </c>
      <c r="O6" s="1452">
        <f t="shared" si="0"/>
        <v>-8368.5920179324894</v>
      </c>
      <c r="P6" s="1452">
        <f t="shared" si="0"/>
        <v>-97.053682432499954</v>
      </c>
      <c r="Q6" s="1452">
        <f t="shared" si="0"/>
        <v>-645.74116881749887</v>
      </c>
      <c r="R6" s="1453">
        <f t="shared" si="0"/>
        <v>-16277.95862296992</v>
      </c>
      <c r="T6" s="1454">
        <f>R4/R13</f>
        <v>0</v>
      </c>
    </row>
    <row r="7" spans="1:21">
      <c r="A7" s="841" t="s">
        <v>547</v>
      </c>
      <c r="B7" s="873">
        <v>106489.75352303751</v>
      </c>
      <c r="C7" s="873">
        <v>59796.150910362499</v>
      </c>
      <c r="D7" s="873"/>
      <c r="E7" s="873"/>
      <c r="F7" s="873">
        <v>166285.90443340002</v>
      </c>
      <c r="H7" s="873">
        <v>97891.188057110005</v>
      </c>
      <c r="I7" s="1455">
        <v>52076.939534710007</v>
      </c>
      <c r="J7" s="873">
        <v>0</v>
      </c>
      <c r="K7" s="873">
        <v>0</v>
      </c>
      <c r="L7" s="873">
        <v>149968.12759182003</v>
      </c>
      <c r="N7" s="1452">
        <f t="shared" si="0"/>
        <v>-8598.5654659275024</v>
      </c>
      <c r="O7" s="1456">
        <f t="shared" si="0"/>
        <v>-7719.2113756524923</v>
      </c>
      <c r="P7" s="1452">
        <f t="shared" si="0"/>
        <v>0</v>
      </c>
      <c r="Q7" s="1452">
        <f t="shared" si="0"/>
        <v>0</v>
      </c>
      <c r="R7" s="1453">
        <f t="shared" si="0"/>
        <v>-16317.776841579995</v>
      </c>
      <c r="T7" s="1454">
        <f>(R16+R17)/R23</f>
        <v>1.003619788928179</v>
      </c>
    </row>
    <row r="8" spans="1:21">
      <c r="A8" s="841" t="s">
        <v>215</v>
      </c>
      <c r="B8" s="873">
        <v>166923.01773389001</v>
      </c>
      <c r="C8" s="873">
        <v>28868.392519437501</v>
      </c>
      <c r="D8" s="873">
        <v>2.4221978499999999</v>
      </c>
      <c r="E8" s="873">
        <v>57.763375330000002</v>
      </c>
      <c r="F8" s="873">
        <v>195851.59582650752</v>
      </c>
      <c r="H8" s="873">
        <v>161901.22762843998</v>
      </c>
      <c r="I8" s="873">
        <v>25780.723389800001</v>
      </c>
      <c r="J8" s="873">
        <v>4.5607E-3</v>
      </c>
      <c r="K8" s="873">
        <v>71.076106330000016</v>
      </c>
      <c r="L8" s="873">
        <v>187753.03168526999</v>
      </c>
      <c r="N8" s="1452">
        <f t="shared" si="0"/>
        <v>-5021.7901054500253</v>
      </c>
      <c r="O8" s="1452">
        <f t="shared" si="0"/>
        <v>-3087.6691296374993</v>
      </c>
      <c r="P8" s="1452">
        <f t="shared" si="0"/>
        <v>-2.41763715</v>
      </c>
      <c r="Q8" s="1452">
        <f t="shared" si="0"/>
        <v>13.312731000000014</v>
      </c>
      <c r="R8" s="1453">
        <f t="shared" si="0"/>
        <v>-8098.5641412375262</v>
      </c>
    </row>
    <row r="9" spans="1:21">
      <c r="A9" s="841" t="s">
        <v>525</v>
      </c>
      <c r="B9" s="873">
        <v>143310.76672612751</v>
      </c>
      <c r="C9" s="873">
        <v>10864.039443302501</v>
      </c>
      <c r="D9" s="873"/>
      <c r="E9" s="873"/>
      <c r="F9" s="873">
        <v>154174.80616943</v>
      </c>
      <c r="H9" s="873">
        <v>137682.88539553003</v>
      </c>
      <c r="I9" s="873">
        <v>11537.60464777</v>
      </c>
      <c r="J9" s="873">
        <v>0</v>
      </c>
      <c r="K9" s="873">
        <v>0</v>
      </c>
      <c r="L9" s="873">
        <v>149220.49004330003</v>
      </c>
      <c r="N9" s="1452">
        <f t="shared" si="0"/>
        <v>-5627.8813305974763</v>
      </c>
      <c r="O9" s="1452">
        <f t="shared" si="0"/>
        <v>673.56520446749892</v>
      </c>
      <c r="P9" s="1452">
        <f t="shared" si="0"/>
        <v>0</v>
      </c>
      <c r="Q9" s="1452">
        <f t="shared" si="0"/>
        <v>0</v>
      </c>
      <c r="R9" s="1453">
        <f t="shared" si="0"/>
        <v>-4954.3161261299683</v>
      </c>
    </row>
    <row r="10" spans="1:21">
      <c r="A10" s="841" t="s">
        <v>526</v>
      </c>
      <c r="B10" s="873">
        <v>23612.251007762497</v>
      </c>
      <c r="C10" s="873">
        <v>18004.353076134998</v>
      </c>
      <c r="D10" s="873">
        <v>2.4221978499999999</v>
      </c>
      <c r="E10" s="873">
        <v>57.763375330000002</v>
      </c>
      <c r="F10" s="873">
        <v>41676.789657077497</v>
      </c>
      <c r="H10" s="873">
        <v>24218.342232909999</v>
      </c>
      <c r="I10" s="873">
        <v>14243.118742030001</v>
      </c>
      <c r="J10" s="873">
        <v>4.5607E-3</v>
      </c>
      <c r="K10" s="873">
        <v>71.076106330000016</v>
      </c>
      <c r="L10" s="873">
        <v>38532.541641969998</v>
      </c>
      <c r="N10" s="1452">
        <f t="shared" si="0"/>
        <v>606.09122514750197</v>
      </c>
      <c r="O10" s="1452">
        <f t="shared" si="0"/>
        <v>-3761.2343341049964</v>
      </c>
      <c r="P10" s="1452">
        <f t="shared" si="0"/>
        <v>-2.41763715</v>
      </c>
      <c r="Q10" s="1452">
        <f t="shared" si="0"/>
        <v>13.312731000000014</v>
      </c>
      <c r="R10" s="1453">
        <f t="shared" si="0"/>
        <v>-3144.2480151074997</v>
      </c>
    </row>
    <row r="11" spans="1:21">
      <c r="A11" s="841" t="s">
        <v>296</v>
      </c>
      <c r="B11" s="873">
        <v>2214.8647024874999</v>
      </c>
      <c r="C11" s="873">
        <v>874.71986005999997</v>
      </c>
      <c r="D11" s="873">
        <v>0.18761367749999999</v>
      </c>
      <c r="E11" s="873">
        <v>17.93823446</v>
      </c>
      <c r="F11" s="873">
        <v>3107.7104106849997</v>
      </c>
      <c r="H11" s="873">
        <v>2292.1143346600002</v>
      </c>
      <c r="I11" s="873">
        <v>962.62657555999988</v>
      </c>
      <c r="J11" s="873">
        <v>5.6070000000000002E-4</v>
      </c>
      <c r="K11" s="873">
        <v>26.229278780000001</v>
      </c>
      <c r="L11" s="873">
        <v>3280.9707496999999</v>
      </c>
      <c r="N11" s="1452">
        <f t="shared" si="0"/>
        <v>77.249632172500242</v>
      </c>
      <c r="O11" s="1452">
        <f t="shared" si="0"/>
        <v>87.906715499999905</v>
      </c>
      <c r="P11" s="1452">
        <f t="shared" si="0"/>
        <v>-0.1870529775</v>
      </c>
      <c r="Q11" s="1452">
        <f t="shared" si="0"/>
        <v>8.291044320000001</v>
      </c>
      <c r="R11" s="1453">
        <f t="shared" si="0"/>
        <v>173.26033901500023</v>
      </c>
    </row>
    <row r="12" spans="1:21">
      <c r="A12" s="841" t="s">
        <v>220</v>
      </c>
      <c r="B12" s="873">
        <v>3750.4694124250004</v>
      </c>
      <c r="C12" s="873"/>
      <c r="D12" s="873"/>
      <c r="E12" s="873"/>
      <c r="F12" s="873">
        <v>3750.4694124250004</v>
      </c>
      <c r="H12" s="873">
        <v>2673.7728580300004</v>
      </c>
      <c r="I12" s="873">
        <v>0</v>
      </c>
      <c r="J12" s="873">
        <v>0</v>
      </c>
      <c r="K12" s="873">
        <v>0</v>
      </c>
      <c r="L12" s="873">
        <v>2673.7728580300004</v>
      </c>
      <c r="N12" s="1452">
        <f t="shared" si="0"/>
        <v>-1076.696554395</v>
      </c>
      <c r="O12" s="1452">
        <f t="shared" si="0"/>
        <v>0</v>
      </c>
      <c r="P12" s="1452">
        <f t="shared" si="0"/>
        <v>0</v>
      </c>
      <c r="Q12" s="1452">
        <f t="shared" si="0"/>
        <v>0</v>
      </c>
      <c r="R12" s="1453">
        <f t="shared" si="0"/>
        <v>-1076.696554395</v>
      </c>
      <c r="U12" s="717"/>
    </row>
    <row r="13" spans="1:21">
      <c r="A13" s="1462" t="s">
        <v>221</v>
      </c>
      <c r="B13" s="1463">
        <v>314855.5639000925</v>
      </c>
      <c r="C13" s="1463">
        <v>96846.037058500006</v>
      </c>
      <c r="D13" s="1463">
        <v>2107.0706057724997</v>
      </c>
      <c r="E13" s="1463">
        <v>10983.817572467498</v>
      </c>
      <c r="F13" s="1463">
        <v>424792.48913683248</v>
      </c>
      <c r="H13" s="1458">
        <v>308781.86454983999</v>
      </c>
      <c r="I13" s="1458">
        <v>83696.183357770002</v>
      </c>
      <c r="J13" s="1458">
        <v>2543.89661712</v>
      </c>
      <c r="K13" s="1458">
        <v>10705.19152783</v>
      </c>
      <c r="L13" s="1458">
        <v>405727.13605256006</v>
      </c>
      <c r="N13" s="1459">
        <f t="shared" si="0"/>
        <v>-6073.6993502525147</v>
      </c>
      <c r="O13" s="1459">
        <f t="shared" si="0"/>
        <v>-13149.853700730004</v>
      </c>
      <c r="P13" s="1459">
        <f t="shared" si="0"/>
        <v>436.8260113475003</v>
      </c>
      <c r="Q13" s="1459">
        <f t="shared" si="0"/>
        <v>-278.62604463749813</v>
      </c>
      <c r="R13" s="1453">
        <f t="shared" si="0"/>
        <v>-19065.353084272414</v>
      </c>
      <c r="U13" s="717"/>
    </row>
    <row r="14" spans="1:21">
      <c r="B14" s="873"/>
      <c r="C14" s="873"/>
      <c r="D14" s="873"/>
      <c r="E14" s="873"/>
      <c r="F14" s="873"/>
      <c r="H14" s="434"/>
      <c r="I14" s="434"/>
      <c r="J14" s="434"/>
      <c r="K14" s="434"/>
      <c r="L14" s="434"/>
      <c r="N14" s="1452"/>
      <c r="O14" s="1452"/>
      <c r="P14" s="1452"/>
      <c r="Q14" s="1452"/>
      <c r="R14" s="1460"/>
    </row>
    <row r="15" spans="1:21">
      <c r="A15" s="1447" t="s">
        <v>528</v>
      </c>
      <c r="B15" s="873"/>
      <c r="C15" s="873"/>
      <c r="D15" s="873"/>
      <c r="E15" s="873"/>
      <c r="F15" s="873"/>
      <c r="H15" s="434"/>
      <c r="I15" s="434"/>
      <c r="J15" s="434"/>
      <c r="K15" s="434"/>
      <c r="L15" s="434"/>
      <c r="N15" s="1452"/>
      <c r="O15" s="1452"/>
      <c r="P15" s="1452"/>
      <c r="Q15" s="1452"/>
      <c r="R15" s="1460"/>
    </row>
    <row r="16" spans="1:21">
      <c r="A16" s="841" t="s">
        <v>529</v>
      </c>
      <c r="B16" s="873">
        <v>75104.29540678249</v>
      </c>
      <c r="C16" s="873">
        <v>683.68777114500006</v>
      </c>
      <c r="D16" s="873">
        <v>575.43119522500001</v>
      </c>
      <c r="E16" s="873">
        <v>1407.7279635225</v>
      </c>
      <c r="F16" s="873">
        <v>77771.142336674995</v>
      </c>
      <c r="H16" s="873">
        <v>75068.753540599995</v>
      </c>
      <c r="I16" s="873">
        <v>557.97058475000006</v>
      </c>
      <c r="J16" s="873">
        <v>655.51787960999991</v>
      </c>
      <c r="K16" s="873">
        <v>1610.7401584699999</v>
      </c>
      <c r="L16" s="873">
        <v>77892.982163429988</v>
      </c>
      <c r="N16" s="1452">
        <f t="shared" ref="N16:R24" si="1">H16-B16</f>
        <v>-35.541866182495141</v>
      </c>
      <c r="O16" s="1452">
        <f t="shared" si="1"/>
        <v>-125.717186395</v>
      </c>
      <c r="P16" s="1452">
        <f t="shared" si="1"/>
        <v>80.086684384999899</v>
      </c>
      <c r="Q16" s="1452">
        <f t="shared" si="1"/>
        <v>203.01219494749989</v>
      </c>
      <c r="R16" s="1453">
        <f t="shared" si="1"/>
        <v>121.83982675499283</v>
      </c>
    </row>
    <row r="17" spans="1:18">
      <c r="A17" s="1461" t="s">
        <v>530</v>
      </c>
      <c r="B17" s="873">
        <v>3111.5365239499997</v>
      </c>
      <c r="C17" s="873">
        <v>5705.6657739724997</v>
      </c>
      <c r="D17" s="873">
        <v>4.6921030549999996</v>
      </c>
      <c r="E17" s="873">
        <v>1889.63854072</v>
      </c>
      <c r="F17" s="873">
        <v>10711.5329416975</v>
      </c>
      <c r="H17" s="873">
        <v>3366.5099681099996</v>
      </c>
      <c r="I17" s="873">
        <v>5125.2762525899998</v>
      </c>
      <c r="J17" s="873">
        <v>0.37779425999999999</v>
      </c>
      <c r="K17" s="873">
        <v>1271.33183437</v>
      </c>
      <c r="L17" s="873">
        <v>9763.4958493300001</v>
      </c>
      <c r="N17" s="1450">
        <f t="shared" si="1"/>
        <v>254.97344415999987</v>
      </c>
      <c r="O17" s="1450">
        <f t="shared" si="1"/>
        <v>-580.38952138249988</v>
      </c>
      <c r="P17" s="1450">
        <f t="shared" si="1"/>
        <v>-4.3143087949999996</v>
      </c>
      <c r="Q17" s="1450">
        <f t="shared" si="1"/>
        <v>-618.30670635000001</v>
      </c>
      <c r="R17" s="1451">
        <f t="shared" si="1"/>
        <v>-948.03709236750001</v>
      </c>
    </row>
    <row r="18" spans="1:18">
      <c r="A18" s="841" t="s">
        <v>521</v>
      </c>
      <c r="B18" s="873">
        <v>160.45528332749998</v>
      </c>
      <c r="C18" s="873">
        <v>4.9417342499999996E-2</v>
      </c>
      <c r="D18" s="873">
        <v>1306.8833269175</v>
      </c>
      <c r="E18" s="873">
        <v>937.61758512500001</v>
      </c>
      <c r="F18" s="873">
        <v>2405.0056127124999</v>
      </c>
      <c r="H18" s="873">
        <v>393.03621730000003</v>
      </c>
      <c r="I18" s="873">
        <v>9.9519475100000001</v>
      </c>
      <c r="J18" s="873">
        <v>1226.3012320999999</v>
      </c>
      <c r="K18" s="873">
        <v>954.01198961</v>
      </c>
      <c r="L18" s="873">
        <v>2583.3013865200001</v>
      </c>
      <c r="N18" s="1452">
        <f t="shared" si="1"/>
        <v>232.58093397250005</v>
      </c>
      <c r="O18" s="1452">
        <f t="shared" si="1"/>
        <v>9.9025301675000001</v>
      </c>
      <c r="P18" s="1452">
        <f t="shared" si="1"/>
        <v>-80.582094817500092</v>
      </c>
      <c r="Q18" s="1452">
        <f t="shared" si="1"/>
        <v>16.394404484999995</v>
      </c>
      <c r="R18" s="1453">
        <f t="shared" si="1"/>
        <v>178.29577380750015</v>
      </c>
    </row>
    <row r="19" spans="1:18">
      <c r="A19" s="841" t="s">
        <v>408</v>
      </c>
      <c r="B19" s="873">
        <v>1684.7545132475</v>
      </c>
      <c r="C19" s="873">
        <v>630.29427253749998</v>
      </c>
      <c r="D19" s="873"/>
      <c r="E19" s="873">
        <v>23.390337295000002</v>
      </c>
      <c r="F19" s="873">
        <v>2338.4391230799997</v>
      </c>
      <c r="H19" s="873">
        <v>3638.0492755099999</v>
      </c>
      <c r="I19" s="873">
        <v>1613.4104626999999</v>
      </c>
      <c r="J19" s="873">
        <v>0</v>
      </c>
      <c r="K19" s="873">
        <v>19.202333019999998</v>
      </c>
      <c r="L19" s="873">
        <v>5270.66207123</v>
      </c>
      <c r="N19" s="1452">
        <f t="shared" si="1"/>
        <v>1953.2947622624999</v>
      </c>
      <c r="O19" s="1452">
        <f t="shared" si="1"/>
        <v>983.11619016249995</v>
      </c>
      <c r="P19" s="1452">
        <f t="shared" si="1"/>
        <v>0</v>
      </c>
      <c r="Q19" s="1452">
        <f t="shared" si="1"/>
        <v>-4.1880042750000044</v>
      </c>
      <c r="R19" s="1453">
        <f t="shared" si="1"/>
        <v>2932.2229481500003</v>
      </c>
    </row>
    <row r="20" spans="1:18">
      <c r="A20" s="841" t="s">
        <v>215</v>
      </c>
      <c r="B20" s="873">
        <v>4422.0600587750005</v>
      </c>
      <c r="C20" s="873">
        <v>1386.1672443875</v>
      </c>
      <c r="D20" s="873"/>
      <c r="E20" s="873">
        <v>2.0826914999999998E-2</v>
      </c>
      <c r="F20" s="873">
        <v>5808.2481300775007</v>
      </c>
      <c r="H20" s="873">
        <v>4507.6923805299994</v>
      </c>
      <c r="I20" s="873">
        <v>1666.3345406400001</v>
      </c>
      <c r="J20" s="873">
        <v>0</v>
      </c>
      <c r="K20" s="873">
        <v>1.06085841</v>
      </c>
      <c r="L20" s="873">
        <v>6175.0877795799997</v>
      </c>
      <c r="N20" s="1452">
        <f t="shared" si="1"/>
        <v>85.632321754998884</v>
      </c>
      <c r="O20" s="1452">
        <f t="shared" si="1"/>
        <v>280.16729625250014</v>
      </c>
      <c r="P20" s="1452">
        <f t="shared" si="1"/>
        <v>0</v>
      </c>
      <c r="Q20" s="1452">
        <f t="shared" si="1"/>
        <v>1.040031495</v>
      </c>
      <c r="R20" s="1453">
        <f t="shared" si="1"/>
        <v>366.83964950249901</v>
      </c>
    </row>
    <row r="21" spans="1:18">
      <c r="A21" s="841" t="s">
        <v>541</v>
      </c>
      <c r="B21" s="873">
        <v>4107.8170213399999</v>
      </c>
      <c r="C21" s="873">
        <v>798.01604871500001</v>
      </c>
      <c r="D21" s="873"/>
      <c r="E21" s="873"/>
      <c r="F21" s="873">
        <v>4905.8330700549996</v>
      </c>
      <c r="H21" s="873">
        <v>2804.7958454599998</v>
      </c>
      <c r="I21" s="873">
        <v>5.3029957100000003</v>
      </c>
      <c r="J21" s="873">
        <v>0</v>
      </c>
      <c r="K21" s="873">
        <v>0</v>
      </c>
      <c r="L21" s="873">
        <v>2810.0988411699996</v>
      </c>
      <c r="N21" s="1452">
        <f t="shared" si="1"/>
        <v>-1303.0211758800001</v>
      </c>
      <c r="O21" s="1452">
        <f t="shared" si="1"/>
        <v>-792.71305300500001</v>
      </c>
      <c r="P21" s="1452">
        <f t="shared" si="1"/>
        <v>0</v>
      </c>
      <c r="Q21" s="1452">
        <f t="shared" si="1"/>
        <v>0</v>
      </c>
      <c r="R21" s="1453">
        <f t="shared" si="1"/>
        <v>-2095.734228885</v>
      </c>
    </row>
    <row r="22" spans="1:18">
      <c r="A22" s="841" t="s">
        <v>532</v>
      </c>
      <c r="B22" s="873">
        <v>5064.1330931149996</v>
      </c>
      <c r="C22" s="873">
        <v>904.32876088</v>
      </c>
      <c r="D22" s="873">
        <v>703.34755017750001</v>
      </c>
      <c r="E22" s="873">
        <v>348.93867167999997</v>
      </c>
      <c r="F22" s="873">
        <v>7020.7480758524998</v>
      </c>
      <c r="H22" s="873">
        <v>4790.1694807900003</v>
      </c>
      <c r="I22" s="873">
        <v>118.78802503999999</v>
      </c>
      <c r="J22" s="873">
        <v>428.56060164000002</v>
      </c>
      <c r="K22" s="873">
        <v>304.58569901000004</v>
      </c>
      <c r="L22" s="873">
        <v>5642.1038064800005</v>
      </c>
      <c r="N22" s="1452">
        <f t="shared" si="1"/>
        <v>-273.9636123249993</v>
      </c>
      <c r="O22" s="1452">
        <f t="shared" si="1"/>
        <v>-785.54073584000002</v>
      </c>
      <c r="P22" s="1452">
        <f t="shared" si="1"/>
        <v>-274.7869485375</v>
      </c>
      <c r="Q22" s="1452">
        <f t="shared" si="1"/>
        <v>-44.352972669999929</v>
      </c>
      <c r="R22" s="1453">
        <f t="shared" si="1"/>
        <v>-1378.6442693724994</v>
      </c>
    </row>
    <row r="23" spans="1:18">
      <c r="A23" s="1457" t="s">
        <v>235</v>
      </c>
      <c r="B23" s="1458">
        <v>93655.051900537481</v>
      </c>
      <c r="C23" s="1458">
        <v>10108.209288980001</v>
      </c>
      <c r="D23" s="1458">
        <v>2590.3541753750001</v>
      </c>
      <c r="E23" s="1458">
        <v>4607.3339252574997</v>
      </c>
      <c r="F23" s="1458">
        <v>110960.94929014998</v>
      </c>
      <c r="H23" s="1458">
        <v>94569.006708300003</v>
      </c>
      <c r="I23" s="1458">
        <v>9097.0348089399995</v>
      </c>
      <c r="J23" s="1458">
        <v>2310.7575076099997</v>
      </c>
      <c r="K23" s="1458">
        <v>4160.93287289</v>
      </c>
      <c r="L23" s="1458">
        <v>110137.73189774</v>
      </c>
      <c r="N23" s="1459">
        <f t="shared" si="1"/>
        <v>913.95480776252225</v>
      </c>
      <c r="O23" s="1459">
        <f t="shared" si="1"/>
        <v>-1011.1744800400011</v>
      </c>
      <c r="P23" s="1459">
        <f t="shared" si="1"/>
        <v>-279.59666776500035</v>
      </c>
      <c r="Q23" s="1459">
        <f t="shared" si="1"/>
        <v>-446.40105236749969</v>
      </c>
      <c r="R23" s="1453">
        <f t="shared" si="1"/>
        <v>-823.21739240997704</v>
      </c>
    </row>
    <row r="24" spans="1:18">
      <c r="A24" s="1462" t="s">
        <v>51</v>
      </c>
      <c r="B24" s="1463">
        <v>408510.61580062995</v>
      </c>
      <c r="C24" s="1463">
        <v>106954.24634748</v>
      </c>
      <c r="D24" s="1463">
        <v>4697.4247811474997</v>
      </c>
      <c r="E24" s="1463">
        <v>15591.151497724997</v>
      </c>
      <c r="F24" s="1463">
        <v>535753.4384269825</v>
      </c>
      <c r="H24" s="1463">
        <f>H13+H23</f>
        <v>403350.87125813996</v>
      </c>
      <c r="I24" s="1463">
        <f>I13+I23</f>
        <v>92793.218166709994</v>
      </c>
      <c r="J24" s="1463">
        <f>J13+J23</f>
        <v>4854.6541247299992</v>
      </c>
      <c r="K24" s="1463">
        <f>K13+K23</f>
        <v>14866.12440072</v>
      </c>
      <c r="L24" s="1463">
        <f>L13+L23</f>
        <v>515864.86795030005</v>
      </c>
      <c r="N24" s="1464">
        <f t="shared" si="1"/>
        <v>-5159.7445424899925</v>
      </c>
      <c r="O24" s="1464">
        <f t="shared" si="1"/>
        <v>-14161.028180770008</v>
      </c>
      <c r="P24" s="1464">
        <f t="shared" si="1"/>
        <v>157.2293435824995</v>
      </c>
      <c r="Q24" s="1464">
        <f t="shared" si="1"/>
        <v>-725.0270970049969</v>
      </c>
      <c r="R24" s="1465">
        <f t="shared" si="1"/>
        <v>-19888.570476682449</v>
      </c>
    </row>
    <row r="25" spans="1:18">
      <c r="A25" s="1466"/>
      <c r="B25" s="1467"/>
      <c r="C25" s="1467"/>
      <c r="D25" s="1467"/>
      <c r="E25" s="1467"/>
      <c r="F25" s="1467"/>
    </row>
    <row r="26" spans="1:18">
      <c r="A26" s="2891" t="s">
        <v>548</v>
      </c>
      <c r="B26" s="2891"/>
      <c r="C26" s="2891"/>
      <c r="D26" s="2891"/>
      <c r="E26" s="2891"/>
      <c r="F26" s="2891"/>
    </row>
    <row r="27" spans="1:18">
      <c r="A27" s="2891"/>
      <c r="B27" s="2891"/>
      <c r="C27" s="2891"/>
      <c r="D27" s="2891"/>
      <c r="E27" s="2891"/>
      <c r="F27" s="2891"/>
    </row>
    <row r="28" spans="1:18" ht="24.95" customHeight="1">
      <c r="A28" s="2891"/>
      <c r="B28" s="2891"/>
      <c r="C28" s="2891"/>
      <c r="D28" s="2891"/>
      <c r="E28" s="2891"/>
      <c r="F28" s="2891"/>
    </row>
    <row r="32" spans="1:18" ht="36">
      <c r="A32" s="1468" t="s">
        <v>236</v>
      </c>
      <c r="B32" s="1036" t="s">
        <v>544</v>
      </c>
      <c r="C32" s="1036" t="s">
        <v>545</v>
      </c>
      <c r="D32" s="1036" t="s">
        <v>538</v>
      </c>
      <c r="E32" s="1036" t="s">
        <v>539</v>
      </c>
      <c r="F32" s="1036" t="s">
        <v>51</v>
      </c>
    </row>
    <row r="33" spans="1:8">
      <c r="A33" s="1034" t="s">
        <v>517</v>
      </c>
      <c r="B33" s="1469"/>
      <c r="C33" s="1469"/>
      <c r="D33" s="1469"/>
      <c r="E33" s="1469"/>
      <c r="F33" s="1469"/>
    </row>
    <row r="34" spans="1:8">
      <c r="A34" s="1034" t="s">
        <v>519</v>
      </c>
      <c r="B34" s="1449"/>
      <c r="C34" s="1449"/>
      <c r="D34" s="1449"/>
      <c r="E34" s="1449"/>
      <c r="F34" s="1449"/>
    </row>
    <row r="35" spans="1:8">
      <c r="A35" s="1034" t="s">
        <v>521</v>
      </c>
      <c r="B35" s="1449">
        <v>28320.730713592497</v>
      </c>
      <c r="C35" s="1449">
        <v>3273.6907548374998</v>
      </c>
      <c r="D35" s="1449">
        <v>1581.1332671575001</v>
      </c>
      <c r="E35" s="1449">
        <v>3189.7084775100002</v>
      </c>
      <c r="F35" s="1449">
        <v>36365.263213097496</v>
      </c>
      <c r="H35" s="1470"/>
    </row>
    <row r="36" spans="1:8">
      <c r="A36" s="1034" t="s">
        <v>408</v>
      </c>
      <c r="B36" s="1449">
        <v>112167.77022335499</v>
      </c>
      <c r="C36" s="1449">
        <v>57645.944759782506</v>
      </c>
      <c r="D36" s="1449">
        <v>1739.5958112175001</v>
      </c>
      <c r="E36" s="1449">
        <v>8350.8687191999998</v>
      </c>
      <c r="F36" s="1449">
        <v>179904.17951355499</v>
      </c>
      <c r="H36" s="1470"/>
    </row>
    <row r="37" spans="1:8">
      <c r="A37" s="1034" t="s">
        <v>547</v>
      </c>
      <c r="B37" s="1449">
        <v>102085.15051047</v>
      </c>
      <c r="C37" s="1449">
        <v>53758.711072585007</v>
      </c>
      <c r="D37" s="1449"/>
      <c r="E37" s="1449"/>
      <c r="F37" s="1449">
        <v>155843.861583055</v>
      </c>
      <c r="H37" s="1470"/>
    </row>
    <row r="38" spans="1:8">
      <c r="A38" s="1034" t="s">
        <v>215</v>
      </c>
      <c r="B38" s="1449">
        <v>163699.57700861251</v>
      </c>
      <c r="C38" s="1449">
        <v>25650.849408802504</v>
      </c>
      <c r="D38" s="1449">
        <v>2.4684031800000001</v>
      </c>
      <c r="E38" s="1449">
        <v>73.263200407499994</v>
      </c>
      <c r="F38" s="1449">
        <v>189426.15802100254</v>
      </c>
      <c r="H38" s="1470"/>
    </row>
    <row r="39" spans="1:8">
      <c r="A39" s="1034" t="s">
        <v>525</v>
      </c>
      <c r="B39" s="1449">
        <v>139283.574271655</v>
      </c>
      <c r="C39" s="1449">
        <v>9288.9411397399999</v>
      </c>
      <c r="D39" s="1449"/>
      <c r="E39" s="1449"/>
      <c r="F39" s="1449">
        <v>148572.515411395</v>
      </c>
      <c r="H39" s="1470"/>
    </row>
    <row r="40" spans="1:8">
      <c r="A40" s="1034" t="s">
        <v>526</v>
      </c>
      <c r="B40" s="1449">
        <v>24416.002736957496</v>
      </c>
      <c r="C40" s="1449">
        <v>16361.9082690625</v>
      </c>
      <c r="D40" s="1449">
        <v>2.4684031800000001</v>
      </c>
      <c r="E40" s="1449">
        <v>73.263200407499994</v>
      </c>
      <c r="F40" s="1449">
        <v>40853.642609607494</v>
      </c>
      <c r="H40" s="1470"/>
    </row>
    <row r="41" spans="1:8">
      <c r="A41" s="1034" t="s">
        <v>296</v>
      </c>
      <c r="B41" s="1449">
        <v>2275.5855621400001</v>
      </c>
      <c r="C41" s="1449">
        <v>914.98410458250009</v>
      </c>
      <c r="D41" s="1449"/>
      <c r="E41" s="1449">
        <v>24.1278541225</v>
      </c>
      <c r="F41" s="1449">
        <v>3214.9626596125004</v>
      </c>
      <c r="H41" s="1470"/>
    </row>
    <row r="42" spans="1:8">
      <c r="A42" s="1034" t="s">
        <v>220</v>
      </c>
      <c r="B42" s="1449">
        <v>3905.4025864424998</v>
      </c>
      <c r="C42" s="1449"/>
      <c r="D42" s="1449"/>
      <c r="E42" s="1449"/>
      <c r="F42" s="1449">
        <v>3905.4025864424998</v>
      </c>
      <c r="H42" s="1470"/>
    </row>
    <row r="43" spans="1:8">
      <c r="A43" s="1471" t="s">
        <v>221</v>
      </c>
      <c r="B43" s="1472">
        <v>308093.48053200252</v>
      </c>
      <c r="C43" s="1472">
        <v>86570.484923422511</v>
      </c>
      <c r="D43" s="1472">
        <v>3323.1974815550006</v>
      </c>
      <c r="E43" s="1472">
        <v>11613.840397117501</v>
      </c>
      <c r="F43" s="1472">
        <v>409601.00333409751</v>
      </c>
      <c r="H43" s="1470"/>
    </row>
    <row r="44" spans="1:8">
      <c r="A44" s="1034"/>
      <c r="B44" s="1449"/>
      <c r="C44" s="1449"/>
      <c r="D44" s="1449"/>
      <c r="E44" s="1449"/>
      <c r="F44" s="1449"/>
      <c r="H44" s="1470"/>
    </row>
    <row r="45" spans="1:8">
      <c r="A45" s="1034" t="s">
        <v>528</v>
      </c>
      <c r="B45" s="1449"/>
      <c r="C45" s="1449"/>
      <c r="D45" s="1449"/>
      <c r="E45" s="1449"/>
      <c r="F45" s="1449"/>
      <c r="H45" s="1470"/>
    </row>
    <row r="46" spans="1:8">
      <c r="A46" s="1034" t="s">
        <v>529</v>
      </c>
      <c r="B46" s="1449">
        <v>69243.833831525</v>
      </c>
      <c r="C46" s="1449">
        <v>602.64987665500007</v>
      </c>
      <c r="D46" s="1449">
        <v>1183.6732070825001</v>
      </c>
      <c r="E46" s="1449">
        <v>1573.6393907274999</v>
      </c>
      <c r="F46" s="1449">
        <v>72603.796305990007</v>
      </c>
      <c r="H46" s="1470"/>
    </row>
    <row r="47" spans="1:8">
      <c r="A47" s="1034" t="s">
        <v>530</v>
      </c>
      <c r="B47" s="1449">
        <v>3509.3760234599999</v>
      </c>
      <c r="C47" s="1449">
        <v>5191.6200684425003</v>
      </c>
      <c r="D47" s="1449"/>
      <c r="E47" s="1449">
        <v>1625.1066162650002</v>
      </c>
      <c r="F47" s="1449">
        <v>10326.579696582499</v>
      </c>
      <c r="H47" s="1470"/>
    </row>
    <row r="48" spans="1:8">
      <c r="A48" s="1034" t="s">
        <v>521</v>
      </c>
      <c r="B48" s="1449">
        <v>216.79915445</v>
      </c>
      <c r="C48" s="1449">
        <v>3.203942595</v>
      </c>
      <c r="D48" s="1449">
        <v>2333.332855055</v>
      </c>
      <c r="E48" s="1449">
        <v>1142.91534484</v>
      </c>
      <c r="F48" s="1449">
        <v>3696.2512969400004</v>
      </c>
      <c r="H48" s="1470"/>
    </row>
    <row r="49" spans="1:8">
      <c r="A49" s="1034" t="s">
        <v>408</v>
      </c>
      <c r="B49" s="1449">
        <v>2064.5659607875</v>
      </c>
      <c r="C49" s="1449">
        <v>966.33960405749997</v>
      </c>
      <c r="D49" s="1449"/>
      <c r="E49" s="1449">
        <v>19.287922119999998</v>
      </c>
      <c r="F49" s="1449">
        <v>3050.1934869649999</v>
      </c>
      <c r="H49" s="1470"/>
    </row>
    <row r="50" spans="1:8">
      <c r="A50" s="1034" t="s">
        <v>215</v>
      </c>
      <c r="B50" s="1449">
        <v>4915.3806579274997</v>
      </c>
      <c r="C50" s="1449">
        <v>1667.7156503624999</v>
      </c>
      <c r="D50" s="1449"/>
      <c r="E50" s="1449"/>
      <c r="F50" s="1449">
        <v>6583.5127207249998</v>
      </c>
      <c r="H50" s="1470"/>
    </row>
    <row r="51" spans="1:8">
      <c r="A51" s="1034" t="s">
        <v>541</v>
      </c>
      <c r="B51" s="1449">
        <v>4731.8775747849995</v>
      </c>
      <c r="C51" s="1449">
        <v>563.30696785250007</v>
      </c>
      <c r="D51" s="1449"/>
      <c r="E51" s="1449">
        <v>5.7257108275000004</v>
      </c>
      <c r="F51" s="1449">
        <v>5300.9102534649992</v>
      </c>
      <c r="H51" s="1470"/>
    </row>
    <row r="52" spans="1:8">
      <c r="A52" s="1034" t="s">
        <v>532</v>
      </c>
      <c r="B52" s="1449">
        <v>4878.7345279874999</v>
      </c>
      <c r="C52" s="1449">
        <v>635.19094673500013</v>
      </c>
      <c r="D52" s="1449">
        <v>502.69396134249996</v>
      </c>
      <c r="E52" s="1449">
        <v>297.03946441250002</v>
      </c>
      <c r="F52" s="1449">
        <v>6313.6589004775005</v>
      </c>
      <c r="H52" s="1470"/>
    </row>
    <row r="53" spans="1:8">
      <c r="A53" s="1471" t="s">
        <v>235</v>
      </c>
      <c r="B53" s="1472">
        <v>89560.567730922499</v>
      </c>
      <c r="C53" s="1472">
        <v>9630.0270567000007</v>
      </c>
      <c r="D53" s="1472">
        <v>4020.1770118949999</v>
      </c>
      <c r="E53" s="1472">
        <v>4664.1308616275001</v>
      </c>
      <c r="F53" s="1472">
        <v>107874.902661145</v>
      </c>
      <c r="H53" s="1470"/>
    </row>
    <row r="54" spans="1:8">
      <c r="A54" s="1473" t="s">
        <v>51</v>
      </c>
      <c r="B54" s="1474">
        <v>397654.048262925</v>
      </c>
      <c r="C54" s="1474">
        <v>96200.511980122508</v>
      </c>
      <c r="D54" s="1474">
        <v>7343.374493450001</v>
      </c>
      <c r="E54" s="1474">
        <v>16277.971258745001</v>
      </c>
      <c r="F54" s="1474">
        <v>517475.90599524253</v>
      </c>
      <c r="H54" s="1470"/>
    </row>
    <row r="55" spans="1:8">
      <c r="A55" s="1466"/>
      <c r="B55" s="1467"/>
      <c r="C55" s="1467"/>
      <c r="D55" s="1467"/>
      <c r="E55" s="1467"/>
      <c r="F55" s="1467"/>
      <c r="H55" s="1470"/>
    </row>
    <row r="56" spans="1:8">
      <c r="A56" s="2891" t="s">
        <v>549</v>
      </c>
      <c r="B56" s="2891"/>
      <c r="C56" s="2891"/>
      <c r="D56" s="2891"/>
      <c r="E56" s="2891"/>
      <c r="F56" s="2891"/>
    </row>
    <row r="57" spans="1:8" ht="27" customHeight="1">
      <c r="A57" s="2891"/>
      <c r="B57" s="2891"/>
      <c r="C57" s="2891"/>
      <c r="D57" s="2891"/>
      <c r="E57" s="2891"/>
      <c r="F57" s="2891"/>
    </row>
    <row r="112" spans="7:7" ht="15">
      <c r="G112" s="875"/>
    </row>
  </sheetData>
  <mergeCells count="3">
    <mergeCell ref="A1:F1"/>
    <mergeCell ref="A26:F28"/>
    <mergeCell ref="A56:F57"/>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1" manualBreakCount="1">
    <brk id="28" max="16383" man="1"/>
  </rowBreaks>
  <customProperties>
    <customPr name="_pios_id" r:id="rId2"/>
  </customPropertie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266744-5033-4B53-8242-665C3661DC1E}">
  <dimension ref="A1:AA111"/>
  <sheetViews>
    <sheetView showGridLines="0" showWhiteSpace="0" view="pageLayout" zoomScaleNormal="100" zoomScaleSheetLayoutView="120" workbookViewId="0">
      <selection activeCell="A2" sqref="A2"/>
    </sheetView>
  </sheetViews>
  <sheetFormatPr defaultColWidth="0" defaultRowHeight="12"/>
  <cols>
    <col min="1" max="1" width="35.7109375" style="894" customWidth="1"/>
    <col min="2" max="2" width="10.140625" style="894" customWidth="1"/>
    <col min="3" max="3" width="10.7109375" style="894" customWidth="1"/>
    <col min="4" max="5" width="12.28515625" style="894" customWidth="1"/>
    <col min="6" max="6" width="11.85546875" style="894" customWidth="1"/>
    <col min="7" max="27" width="17.85546875" style="894" hidden="1" customWidth="1"/>
    <col min="28" max="16384" width="9.140625" style="894" hidden="1"/>
  </cols>
  <sheetData>
    <row r="1" spans="1:14" ht="72" customHeight="1">
      <c r="A1" s="2897" t="s">
        <v>550</v>
      </c>
      <c r="B1" s="2898"/>
      <c r="C1" s="2898"/>
      <c r="D1" s="2898"/>
      <c r="E1" s="2898"/>
      <c r="F1" s="2898"/>
      <c r="G1" s="1475"/>
      <c r="H1" s="1475"/>
      <c r="I1" s="1475"/>
      <c r="J1" s="1475"/>
      <c r="K1" s="1475"/>
      <c r="L1" s="1475"/>
      <c r="M1" s="1475"/>
      <c r="N1" s="1475"/>
    </row>
    <row r="2" spans="1:14" ht="69" customHeight="1">
      <c r="A2" s="1476" t="s">
        <v>551</v>
      </c>
      <c r="B2" s="1477" t="s">
        <v>423</v>
      </c>
      <c r="C2" s="1477" t="s">
        <v>35</v>
      </c>
      <c r="D2" s="1477" t="s">
        <v>552</v>
      </c>
      <c r="E2" s="1477" t="s">
        <v>553</v>
      </c>
      <c r="F2" s="1477" t="s">
        <v>554</v>
      </c>
      <c r="G2" s="1475"/>
      <c r="H2" s="2899"/>
      <c r="I2" s="2899"/>
      <c r="J2" s="2899"/>
      <c r="K2" s="2899"/>
      <c r="L2" s="2899"/>
      <c r="M2" s="2899"/>
      <c r="N2" s="2899"/>
    </row>
    <row r="3" spans="1:14">
      <c r="A3" s="1478" t="s">
        <v>517</v>
      </c>
      <c r="B3" s="1479"/>
      <c r="C3" s="1479"/>
      <c r="D3" s="1479"/>
      <c r="E3" s="1479"/>
      <c r="F3" s="1479"/>
      <c r="G3" s="1475"/>
      <c r="H3" s="2899"/>
      <c r="I3" s="2899"/>
      <c r="J3" s="2899"/>
      <c r="K3" s="2899"/>
      <c r="L3" s="2899"/>
      <c r="M3" s="2899"/>
      <c r="N3" s="2899"/>
    </row>
    <row r="4" spans="1:14">
      <c r="A4" s="1480" t="s">
        <v>519</v>
      </c>
      <c r="B4" s="1481"/>
      <c r="C4" s="1481"/>
      <c r="D4" s="1481"/>
      <c r="E4" s="1481"/>
      <c r="F4" s="1482"/>
      <c r="G4" s="1475"/>
      <c r="H4" s="2899"/>
      <c r="I4" s="2899"/>
      <c r="J4" s="2899"/>
      <c r="K4" s="2899"/>
      <c r="L4" s="2899"/>
      <c r="M4" s="2899"/>
      <c r="N4" s="2899"/>
    </row>
    <row r="5" spans="1:14">
      <c r="A5" s="1480" t="s">
        <v>521</v>
      </c>
      <c r="B5" s="1481">
        <v>34365.441758779998</v>
      </c>
      <c r="C5" s="1481">
        <v>32624.393790180005</v>
      </c>
      <c r="D5" s="1481">
        <v>104.99071127000001</v>
      </c>
      <c r="E5" s="1481">
        <v>43.163891730000003</v>
      </c>
      <c r="F5" s="1482">
        <v>0.18358951178037974</v>
      </c>
      <c r="G5" s="1475"/>
      <c r="H5" s="2899"/>
      <c r="I5" s="2899"/>
      <c r="J5" s="2899"/>
      <c r="K5" s="2899"/>
      <c r="L5" s="2899"/>
      <c r="M5" s="2899"/>
      <c r="N5" s="2899"/>
    </row>
    <row r="6" spans="1:14">
      <c r="A6" s="1480" t="s">
        <v>408</v>
      </c>
      <c r="B6" s="1481">
        <v>194291.44141447</v>
      </c>
      <c r="C6" s="1481">
        <v>153532.26154558</v>
      </c>
      <c r="D6" s="1481">
        <v>15086.022813009999</v>
      </c>
      <c r="E6" s="1481">
        <v>68444.985345980007</v>
      </c>
      <c r="F6" s="1482">
        <v>0.28926169918864542</v>
      </c>
      <c r="G6" s="1475"/>
      <c r="H6" s="2899"/>
      <c r="I6" s="2899"/>
      <c r="J6" s="2899"/>
      <c r="K6" s="2899"/>
      <c r="L6" s="2899"/>
      <c r="M6" s="2899"/>
      <c r="N6" s="2899"/>
    </row>
    <row r="7" spans="1:14">
      <c r="A7" s="1480" t="s">
        <v>555</v>
      </c>
      <c r="B7" s="1481">
        <v>173722.68855818998</v>
      </c>
      <c r="C7" s="1481">
        <v>137501.39284247</v>
      </c>
      <c r="D7" s="1481">
        <v>13856.194473879999</v>
      </c>
      <c r="E7" s="1481">
        <v>64745.979655590003</v>
      </c>
      <c r="F7" s="1482">
        <v>0.2724033321991996</v>
      </c>
      <c r="G7" s="1475"/>
      <c r="H7" s="2899"/>
      <c r="I7" s="2899"/>
      <c r="J7" s="2899"/>
      <c r="K7" s="2899"/>
      <c r="L7" s="2899"/>
      <c r="M7" s="2899"/>
      <c r="N7" s="2899"/>
    </row>
    <row r="8" spans="1:14">
      <c r="A8" s="1480" t="s">
        <v>215</v>
      </c>
      <c r="B8" s="1481">
        <v>204880.34578976998</v>
      </c>
      <c r="C8" s="1481">
        <v>191212.42494106002</v>
      </c>
      <c r="D8" s="1481">
        <v>2404.1237618300001</v>
      </c>
      <c r="E8" s="1481">
        <v>153676.91056568999</v>
      </c>
      <c r="F8" s="1482">
        <v>0.16968028465901708</v>
      </c>
      <c r="G8" s="1475"/>
      <c r="H8" s="2899"/>
      <c r="I8" s="2899"/>
      <c r="J8" s="2899"/>
      <c r="K8" s="2899"/>
      <c r="L8" s="2899"/>
      <c r="M8" s="2899"/>
      <c r="N8" s="2899"/>
    </row>
    <row r="9" spans="1:14">
      <c r="A9" s="1483" t="s">
        <v>556</v>
      </c>
      <c r="B9" s="1481">
        <v>161196.23955120999</v>
      </c>
      <c r="C9" s="1481">
        <v>158545.48226006998</v>
      </c>
      <c r="D9" s="1481" t="s">
        <v>44</v>
      </c>
      <c r="E9" s="1481">
        <v>150164.5524933</v>
      </c>
      <c r="F9" s="1482">
        <v>0.14538495227426118</v>
      </c>
      <c r="G9" s="1475"/>
      <c r="H9" s="2899"/>
      <c r="I9" s="2899"/>
      <c r="J9" s="2899"/>
      <c r="K9" s="2899"/>
      <c r="L9" s="2899"/>
      <c r="M9" s="2899"/>
      <c r="N9" s="2899"/>
    </row>
    <row r="10" spans="1:14">
      <c r="A10" s="1480" t="s">
        <v>557</v>
      </c>
      <c r="B10" s="1481">
        <v>40617.363353869994</v>
      </c>
      <c r="C10" s="1481">
        <v>30066.951653190001</v>
      </c>
      <c r="D10" s="1481">
        <v>2053.2462001700001</v>
      </c>
      <c r="E10" s="1481">
        <v>2147.6443559099998</v>
      </c>
      <c r="F10" s="1482">
        <v>0.29179414591599201</v>
      </c>
      <c r="G10" s="1475"/>
      <c r="H10" s="2899"/>
      <c r="I10" s="2899"/>
      <c r="J10" s="2899"/>
      <c r="K10" s="2899"/>
      <c r="L10" s="2899"/>
      <c r="M10" s="2899"/>
      <c r="N10" s="2899"/>
    </row>
    <row r="11" spans="1:14">
      <c r="A11" s="1484" t="s">
        <v>558</v>
      </c>
      <c r="B11" s="1481">
        <v>3066.7428846900002</v>
      </c>
      <c r="C11" s="1481">
        <v>2599.9910278000002</v>
      </c>
      <c r="D11" s="1481">
        <v>350.87756166000003</v>
      </c>
      <c r="E11" s="1481">
        <v>1364.7137164799999</v>
      </c>
      <c r="F11" s="1482">
        <v>0.23903576515257383</v>
      </c>
      <c r="G11" s="1475"/>
      <c r="H11" s="2899"/>
      <c r="I11" s="2899"/>
      <c r="J11" s="2899"/>
      <c r="K11" s="2899"/>
      <c r="L11" s="2899"/>
      <c r="M11" s="2899"/>
      <c r="N11" s="2899"/>
    </row>
    <row r="12" spans="1:14">
      <c r="A12" s="1480" t="s">
        <v>220</v>
      </c>
      <c r="B12" s="1481">
        <v>4841.9710965600007</v>
      </c>
      <c r="C12" s="1481">
        <v>4836.1257417999996</v>
      </c>
      <c r="D12" s="1481">
        <v>2.5839981299999999</v>
      </c>
      <c r="E12" s="1481" t="s">
        <v>44</v>
      </c>
      <c r="F12" s="1482" t="s">
        <v>559</v>
      </c>
      <c r="G12" s="1475"/>
      <c r="H12" s="2899"/>
      <c r="I12" s="2899"/>
      <c r="J12" s="2899"/>
      <c r="K12" s="2899"/>
      <c r="L12" s="2899"/>
      <c r="M12" s="2899"/>
      <c r="N12" s="2899"/>
    </row>
    <row r="13" spans="1:14">
      <c r="A13" s="1491" t="s">
        <v>221</v>
      </c>
      <c r="B13" s="1492">
        <v>438379.20005957998</v>
      </c>
      <c r="C13" s="1492">
        <v>382205.20601862005</v>
      </c>
      <c r="D13" s="1492">
        <v>17597.72128424</v>
      </c>
      <c r="E13" s="1492">
        <v>222165.05980339998</v>
      </c>
      <c r="F13" s="2573">
        <v>0.21953435617085668</v>
      </c>
      <c r="G13" s="1475"/>
      <c r="H13" s="1475"/>
      <c r="I13" s="1475"/>
      <c r="J13" s="1475"/>
      <c r="K13" s="1475"/>
      <c r="L13" s="1475"/>
      <c r="M13" s="1475"/>
      <c r="N13" s="1475"/>
    </row>
    <row r="14" spans="1:14">
      <c r="A14" s="1480"/>
      <c r="B14" s="1481"/>
      <c r="C14" s="1481"/>
      <c r="D14" s="1481"/>
      <c r="E14" s="1487"/>
      <c r="F14" s="1482"/>
      <c r="G14" s="1475"/>
      <c r="H14" s="1475"/>
      <c r="I14" s="1475"/>
      <c r="J14" s="1475"/>
      <c r="K14" s="1475"/>
      <c r="L14" s="1475"/>
      <c r="M14" s="1475"/>
      <c r="N14" s="1475"/>
    </row>
    <row r="15" spans="1:14">
      <c r="A15" s="1488" t="s">
        <v>528</v>
      </c>
      <c r="B15" s="1481"/>
      <c r="C15" s="1481"/>
      <c r="D15" s="1481"/>
      <c r="E15" s="1481"/>
      <c r="F15" s="1482"/>
      <c r="G15" s="1475"/>
      <c r="H15" s="1475"/>
      <c r="I15" s="1475"/>
      <c r="J15" s="1475"/>
      <c r="K15" s="1475"/>
      <c r="L15" s="1475"/>
      <c r="M15" s="1475"/>
      <c r="N15" s="1475"/>
    </row>
    <row r="16" spans="1:14">
      <c r="A16" s="1480" t="s">
        <v>529</v>
      </c>
      <c r="B16" s="1481">
        <v>62167.638457059998</v>
      </c>
      <c r="C16" s="1481">
        <v>66390.311813456996</v>
      </c>
      <c r="D16" s="1481">
        <v>256.48882736000002</v>
      </c>
      <c r="E16" s="1481" t="s">
        <v>44</v>
      </c>
      <c r="F16" s="1482"/>
      <c r="G16" s="1475"/>
      <c r="H16" s="1475"/>
      <c r="I16" s="1475"/>
      <c r="J16" s="1475"/>
      <c r="K16" s="1475"/>
      <c r="L16" s="1475"/>
      <c r="M16" s="1475"/>
      <c r="N16" s="1475"/>
    </row>
    <row r="17" spans="1:14">
      <c r="A17" s="1483" t="s">
        <v>530</v>
      </c>
      <c r="B17" s="1481">
        <v>10950.65979824</v>
      </c>
      <c r="C17" s="1481">
        <v>7496.5126653010002</v>
      </c>
      <c r="D17" s="1481" t="s">
        <v>44</v>
      </c>
      <c r="E17" s="1481" t="s">
        <v>44</v>
      </c>
      <c r="F17" s="1482"/>
      <c r="G17" s="1475"/>
      <c r="H17" s="1475"/>
      <c r="I17" s="1475"/>
      <c r="J17" s="1475"/>
      <c r="K17" s="1475"/>
      <c r="L17" s="1475"/>
      <c r="M17" s="1475"/>
      <c r="N17" s="1475"/>
    </row>
    <row r="18" spans="1:14">
      <c r="A18" s="1480" t="s">
        <v>521</v>
      </c>
      <c r="B18" s="1481">
        <v>1817.32186114</v>
      </c>
      <c r="C18" s="1481">
        <v>1817.1041370999999</v>
      </c>
      <c r="D18" s="1481" t="s">
        <v>44</v>
      </c>
      <c r="E18" s="1481" t="s">
        <v>44</v>
      </c>
      <c r="F18" s="1482"/>
    </row>
    <row r="19" spans="1:14">
      <c r="A19" s="1480" t="s">
        <v>408</v>
      </c>
      <c r="B19" s="1481">
        <v>2891.6166420200002</v>
      </c>
      <c r="C19" s="1481">
        <v>2479.8683283939999</v>
      </c>
      <c r="D19" s="1481">
        <v>2.4956443599999996</v>
      </c>
      <c r="E19" s="1481">
        <v>3.1724862199999997</v>
      </c>
      <c r="F19" s="1482"/>
    </row>
    <row r="20" spans="1:14">
      <c r="A20" s="1480" t="s">
        <v>215</v>
      </c>
      <c r="B20" s="1481">
        <v>5955.00848554</v>
      </c>
      <c r="C20" s="1481">
        <v>5052.8793328780002</v>
      </c>
      <c r="D20" s="1481">
        <v>30.15444097</v>
      </c>
      <c r="E20" s="1481">
        <v>2.0434879999999999E-2</v>
      </c>
      <c r="F20" s="1482"/>
    </row>
    <row r="21" spans="1:14">
      <c r="A21" s="1480" t="s">
        <v>541</v>
      </c>
      <c r="B21" s="1481">
        <v>5185.90626909</v>
      </c>
      <c r="C21" s="1481">
        <v>4642.7247855989999</v>
      </c>
      <c r="D21" s="1489" t="s">
        <v>44</v>
      </c>
      <c r="E21" s="1481">
        <v>4642.7247859500003</v>
      </c>
      <c r="F21" s="1482"/>
    </row>
    <row r="22" spans="1:14">
      <c r="A22" s="1480" t="s">
        <v>560</v>
      </c>
      <c r="B22" s="1481">
        <v>7315.9984242299997</v>
      </c>
      <c r="C22" s="1481">
        <v>6775.4367283580004</v>
      </c>
      <c r="D22" s="1481">
        <v>2.7777006899999996</v>
      </c>
      <c r="E22" s="1481" t="s">
        <v>44</v>
      </c>
      <c r="F22" s="1482"/>
    </row>
    <row r="23" spans="1:14">
      <c r="A23" s="1485" t="s">
        <v>235</v>
      </c>
      <c r="B23" s="1486">
        <v>96284.149937319991</v>
      </c>
      <c r="C23" s="1486">
        <v>94654.837791086975</v>
      </c>
      <c r="D23" s="1486">
        <v>291.91661338000006</v>
      </c>
      <c r="E23" s="1486">
        <v>4645.91770705</v>
      </c>
      <c r="F23" s="1490"/>
    </row>
    <row r="24" spans="1:14">
      <c r="A24" s="1491" t="s">
        <v>561</v>
      </c>
      <c r="B24" s="1492">
        <v>534663.34999689995</v>
      </c>
      <c r="C24" s="1492">
        <v>476860.04380970704</v>
      </c>
      <c r="D24" s="1492">
        <v>17889.637897619999</v>
      </c>
      <c r="E24" s="1492">
        <v>226810.97751044997</v>
      </c>
      <c r="F24" s="1490"/>
    </row>
    <row r="25" spans="1:14">
      <c r="A25" s="1488"/>
      <c r="B25" s="1493"/>
      <c r="C25" s="1493"/>
      <c r="D25" s="1494"/>
      <c r="E25" s="1494"/>
      <c r="F25" s="1490"/>
    </row>
    <row r="26" spans="1:14">
      <c r="A26" s="1495" t="s">
        <v>562</v>
      </c>
      <c r="B26" s="1496"/>
      <c r="C26" s="1496"/>
      <c r="D26" s="1496"/>
      <c r="E26" s="1496"/>
      <c r="F26" s="1496"/>
    </row>
    <row r="27" spans="1:14">
      <c r="A27" s="2900" t="s">
        <v>563</v>
      </c>
      <c r="B27" s="2900"/>
      <c r="C27" s="2900"/>
      <c r="D27" s="2900"/>
      <c r="E27" s="2900"/>
      <c r="F27" s="2900"/>
    </row>
    <row r="28" spans="1:14" ht="26.25" customHeight="1">
      <c r="A28" s="2900"/>
      <c r="B28" s="2900"/>
      <c r="C28" s="2900"/>
      <c r="D28" s="2900"/>
      <c r="E28" s="2900"/>
      <c r="F28" s="2900"/>
    </row>
    <row r="30" spans="1:14" ht="60">
      <c r="A30" s="1497" t="s">
        <v>564</v>
      </c>
      <c r="B30" s="1498" t="s">
        <v>423</v>
      </c>
      <c r="C30" s="1498" t="s">
        <v>35</v>
      </c>
      <c r="D30" s="1498" t="s">
        <v>552</v>
      </c>
      <c r="E30" s="1498" t="s">
        <v>553</v>
      </c>
      <c r="F30" s="1498" t="s">
        <v>554</v>
      </c>
    </row>
    <row r="31" spans="1:14">
      <c r="A31" s="1484" t="s">
        <v>517</v>
      </c>
      <c r="B31" s="1479"/>
      <c r="C31" s="1479"/>
      <c r="D31" s="1479"/>
      <c r="E31" s="1479"/>
      <c r="F31" s="1479"/>
    </row>
    <row r="32" spans="1:14">
      <c r="A32" s="1480" t="s">
        <v>519</v>
      </c>
      <c r="B32" s="1481" t="s">
        <v>44</v>
      </c>
      <c r="C32" s="1481" t="s">
        <v>44</v>
      </c>
      <c r="D32" s="1481" t="s">
        <v>44</v>
      </c>
      <c r="E32" s="1481" t="s">
        <v>44</v>
      </c>
      <c r="F32" s="1482" t="s">
        <v>44</v>
      </c>
    </row>
    <row r="33" spans="1:6">
      <c r="A33" s="1480" t="s">
        <v>521</v>
      </c>
      <c r="B33" s="1481">
        <v>36856.386173149993</v>
      </c>
      <c r="C33" s="1481">
        <v>34793.60139163999</v>
      </c>
      <c r="D33" s="1481">
        <v>270.95708221999996</v>
      </c>
      <c r="E33" s="1481">
        <v>70.346204540000002</v>
      </c>
      <c r="F33" s="1482">
        <v>0.19326490268626503</v>
      </c>
    </row>
    <row r="34" spans="1:6">
      <c r="A34" s="1480" t="s">
        <v>408</v>
      </c>
      <c r="B34" s="1481">
        <v>178643.05085650002</v>
      </c>
      <c r="C34" s="1481">
        <v>144312.95312234003</v>
      </c>
      <c r="D34" s="1481">
        <v>11443.69537399</v>
      </c>
      <c r="E34" s="1481">
        <v>64109.145016219998</v>
      </c>
      <c r="F34" s="1482">
        <v>0.29601046978482987</v>
      </c>
    </row>
    <row r="35" spans="1:6">
      <c r="A35" s="1480" t="s">
        <v>555</v>
      </c>
      <c r="B35" s="1481">
        <v>156145.46038386002</v>
      </c>
      <c r="C35" s="1481">
        <v>125819.44383269</v>
      </c>
      <c r="D35" s="1481">
        <v>10487.218542269999</v>
      </c>
      <c r="E35" s="1481">
        <v>59975.295839429993</v>
      </c>
      <c r="F35" s="1482">
        <v>0.27549498874190759</v>
      </c>
    </row>
    <row r="36" spans="1:6">
      <c r="A36" s="1480" t="s">
        <v>215</v>
      </c>
      <c r="B36" s="1481">
        <v>191343.19317861</v>
      </c>
      <c r="C36" s="1481">
        <v>179623.54554255001</v>
      </c>
      <c r="D36" s="1481">
        <v>2342.5890210899997</v>
      </c>
      <c r="E36" s="1481">
        <v>144684.64122923001</v>
      </c>
      <c r="F36" s="1482">
        <v>0.1722218022346183</v>
      </c>
    </row>
    <row r="37" spans="1:6">
      <c r="A37" s="1480" t="s">
        <v>556</v>
      </c>
      <c r="B37" s="1481">
        <v>149117.64365350999</v>
      </c>
      <c r="C37" s="1481">
        <v>146919.04671853001</v>
      </c>
      <c r="D37" s="1481" t="s">
        <v>44</v>
      </c>
      <c r="E37" s="1481">
        <v>141089.40152474001</v>
      </c>
      <c r="F37" s="1482">
        <v>0.14678045130979031</v>
      </c>
    </row>
    <row r="38" spans="1:6">
      <c r="A38" s="1480" t="s">
        <v>557</v>
      </c>
      <c r="B38" s="1481">
        <v>39046.183904619997</v>
      </c>
      <c r="C38" s="1481">
        <v>29969.872575699999</v>
      </c>
      <c r="D38" s="1481">
        <v>2003.7411846699999</v>
      </c>
      <c r="E38" s="1481">
        <v>2184.4759496400002</v>
      </c>
      <c r="F38" s="1482">
        <v>0.2908049121792583</v>
      </c>
    </row>
    <row r="39" spans="1:6">
      <c r="A39" s="1484" t="s">
        <v>558</v>
      </c>
      <c r="B39" s="1481">
        <v>3179.36562048</v>
      </c>
      <c r="C39" s="1481">
        <v>2734.6262483200003</v>
      </c>
      <c r="D39" s="1481">
        <v>338.84783642000002</v>
      </c>
      <c r="E39" s="1481">
        <v>1410.7637548500002</v>
      </c>
      <c r="F39" s="1482">
        <v>0.23946986969876022</v>
      </c>
    </row>
    <row r="40" spans="1:6">
      <c r="A40" s="1480" t="s">
        <v>220</v>
      </c>
      <c r="B40" s="1481">
        <v>3457.6782609099996</v>
      </c>
      <c r="C40" s="1481">
        <v>3455.6601707499999</v>
      </c>
      <c r="D40" s="1481">
        <v>1.07990553</v>
      </c>
      <c r="E40" s="1481" t="s">
        <v>44</v>
      </c>
      <c r="F40" s="1482" t="s">
        <v>559</v>
      </c>
    </row>
    <row r="41" spans="1:6">
      <c r="A41" s="1499" t="s">
        <v>221</v>
      </c>
      <c r="B41" s="1500">
        <v>410300.30846917001</v>
      </c>
      <c r="C41" s="1500">
        <v>362185.76022728003</v>
      </c>
      <c r="D41" s="1500">
        <v>14058.321382829998</v>
      </c>
      <c r="E41" s="1500">
        <v>208864.13244999002</v>
      </c>
      <c r="F41" s="1501">
        <v>0.22406153752161806</v>
      </c>
    </row>
    <row r="42" spans="1:6">
      <c r="A42" s="1480"/>
      <c r="B42" s="1481"/>
      <c r="C42" s="1481"/>
      <c r="D42" s="1481"/>
      <c r="E42" s="1502"/>
      <c r="F42" s="1482"/>
    </row>
    <row r="43" spans="1:6">
      <c r="A43" s="1484" t="s">
        <v>528</v>
      </c>
      <c r="B43" s="1481"/>
      <c r="C43" s="1481"/>
      <c r="D43" s="1481"/>
      <c r="E43" s="1481"/>
      <c r="F43" s="1482"/>
    </row>
    <row r="44" spans="1:6">
      <c r="A44" s="1480" t="s">
        <v>529</v>
      </c>
      <c r="B44" s="1481">
        <v>68650.05636545</v>
      </c>
      <c r="C44" s="1481">
        <v>71303.544293268002</v>
      </c>
      <c r="D44" s="1481">
        <v>324.21938268999997</v>
      </c>
      <c r="E44" s="1481" t="s">
        <v>44</v>
      </c>
      <c r="F44" s="1482"/>
    </row>
    <row r="45" spans="1:6">
      <c r="A45" s="1480" t="s">
        <v>530</v>
      </c>
      <c r="B45" s="1481">
        <v>10517.85094674</v>
      </c>
      <c r="C45" s="1481">
        <v>7406.8742477439991</v>
      </c>
      <c r="D45" s="1481" t="s">
        <v>44</v>
      </c>
      <c r="E45" s="1481" t="s">
        <v>44</v>
      </c>
      <c r="F45" s="1482"/>
    </row>
    <row r="46" spans="1:6">
      <c r="A46" s="1480" t="s">
        <v>521</v>
      </c>
      <c r="B46" s="1481">
        <v>1776.54280152</v>
      </c>
      <c r="C46" s="1481">
        <v>1778.04471571</v>
      </c>
      <c r="D46" s="1481" t="s">
        <v>44</v>
      </c>
      <c r="E46" s="1481" t="s">
        <v>44</v>
      </c>
      <c r="F46" s="1482"/>
    </row>
    <row r="47" spans="1:6">
      <c r="A47" s="1480" t="s">
        <v>408</v>
      </c>
      <c r="B47" s="1481">
        <v>2455.7514416899999</v>
      </c>
      <c r="C47" s="1481">
        <v>1647.137977071</v>
      </c>
      <c r="D47" s="1481">
        <v>15.393683730000001</v>
      </c>
      <c r="E47" s="1481">
        <v>5.28906163</v>
      </c>
      <c r="F47" s="1482"/>
    </row>
    <row r="48" spans="1:6">
      <c r="A48" s="1480" t="s">
        <v>215</v>
      </c>
      <c r="B48" s="1481">
        <v>6162.4695729799996</v>
      </c>
      <c r="C48" s="1481">
        <v>5015.3700765429994</v>
      </c>
      <c r="D48" s="1481">
        <v>36.105037579999994</v>
      </c>
      <c r="E48" s="1481">
        <v>4.1343680000000001E-2</v>
      </c>
      <c r="F48" s="1482"/>
    </row>
    <row r="49" spans="1:6">
      <c r="A49" s="1480" t="s">
        <v>541</v>
      </c>
      <c r="B49" s="1481">
        <v>4654.0398623299998</v>
      </c>
      <c r="C49" s="1481">
        <v>4140.9813884249997</v>
      </c>
      <c r="D49" s="1489" t="s">
        <v>44</v>
      </c>
      <c r="E49" s="1481">
        <v>4140.9813888300005</v>
      </c>
      <c r="F49" s="1482"/>
    </row>
    <row r="50" spans="1:6">
      <c r="A50" s="1480" t="s">
        <v>560</v>
      </c>
      <c r="B50" s="1481">
        <v>6106.8448403900002</v>
      </c>
      <c r="C50" s="1481">
        <v>5670.9652091910002</v>
      </c>
      <c r="D50" s="1481">
        <v>0.98575986000000004</v>
      </c>
      <c r="E50" s="1481" t="s">
        <v>44</v>
      </c>
      <c r="F50" s="1482"/>
    </row>
    <row r="51" spans="1:6">
      <c r="A51" s="1499" t="s">
        <v>235</v>
      </c>
      <c r="B51" s="1500">
        <v>100323.55583110001</v>
      </c>
      <c r="C51" s="1500">
        <v>96962.917907951982</v>
      </c>
      <c r="D51" s="1500">
        <v>376.70386385999996</v>
      </c>
      <c r="E51" s="1500">
        <v>4146.3117941399996</v>
      </c>
      <c r="F51" s="1490"/>
    </row>
    <row r="52" spans="1:6">
      <c r="A52" s="1503" t="s">
        <v>561</v>
      </c>
      <c r="B52" s="1504">
        <v>510623.86430027004</v>
      </c>
      <c r="C52" s="1504">
        <v>459148.67813523195</v>
      </c>
      <c r="D52" s="1504">
        <v>14435.025246689998</v>
      </c>
      <c r="E52" s="1504">
        <v>213010.44424413005</v>
      </c>
      <c r="F52" s="1490"/>
    </row>
    <row r="53" spans="1:6">
      <c r="A53" s="1488"/>
      <c r="B53" s="1493"/>
      <c r="C53" s="1493"/>
      <c r="D53" s="1493"/>
      <c r="E53" s="1494"/>
      <c r="F53" s="1490"/>
    </row>
    <row r="54" spans="1:6">
      <c r="A54" s="1495" t="s">
        <v>562</v>
      </c>
      <c r="B54" s="1496"/>
      <c r="C54" s="1496"/>
      <c r="D54" s="1496"/>
      <c r="E54" s="1496"/>
      <c r="F54" s="1496"/>
    </row>
    <row r="55" spans="1:6" s="1505" customFormat="1" ht="44.25" customHeight="1">
      <c r="A55" s="2900" t="s">
        <v>565</v>
      </c>
      <c r="B55" s="2900"/>
      <c r="C55" s="2900"/>
      <c r="D55" s="2900"/>
      <c r="E55" s="2900"/>
      <c r="F55" s="2900"/>
    </row>
    <row r="56" spans="1:6">
      <c r="A56" s="2900"/>
      <c r="B56" s="2900"/>
      <c r="C56" s="2900"/>
      <c r="D56" s="2900"/>
      <c r="E56" s="2900"/>
      <c r="F56" s="2900"/>
    </row>
    <row r="111" spans="7:7" ht="15">
      <c r="G111" s="1178"/>
    </row>
  </sheetData>
  <mergeCells count="4">
    <mergeCell ref="A1:F1"/>
    <mergeCell ref="H2:N12"/>
    <mergeCell ref="A27:F28"/>
    <mergeCell ref="A55:F56"/>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1" manualBreakCount="1">
    <brk id="28" max="16383" man="1"/>
  </rowBreaks>
  <customProperties>
    <customPr name="_pios_id" r:id="rId2"/>
  </customPropertie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F6E2D3-7154-48FC-95AF-87BCEBC03D17}">
  <dimension ref="A1:I111"/>
  <sheetViews>
    <sheetView showGridLines="0" showWhiteSpace="0" view="pageLayout" zoomScaleNormal="100" workbookViewId="0">
      <selection activeCell="A2" sqref="A2"/>
    </sheetView>
  </sheetViews>
  <sheetFormatPr defaultColWidth="0" defaultRowHeight="15"/>
  <cols>
    <col min="1" max="1" width="30.7109375" style="1507" customWidth="1"/>
    <col min="2" max="3" width="12.7109375" style="1507" customWidth="1"/>
    <col min="4" max="4" width="4.5703125" style="1507" customWidth="1"/>
    <col min="5" max="5" width="11.7109375" style="1507" customWidth="1"/>
    <col min="6" max="6" width="15.140625" style="1507" customWidth="1"/>
    <col min="7" max="9" width="20.42578125" style="1507" hidden="1" customWidth="1"/>
    <col min="10" max="16384" width="9.140625" style="1507" hidden="1"/>
  </cols>
  <sheetData>
    <row r="1" spans="1:9" ht="79.5" customHeight="1">
      <c r="A1" s="2901" t="s">
        <v>566</v>
      </c>
      <c r="B1" s="2893"/>
      <c r="C1" s="2893"/>
      <c r="D1" s="2893"/>
      <c r="E1" s="2893"/>
      <c r="F1" s="2893"/>
      <c r="G1" s="1506"/>
      <c r="H1" s="1506"/>
      <c r="I1" s="1506"/>
    </row>
    <row r="2" spans="1:9" ht="18.95" customHeight="1">
      <c r="A2" s="1508"/>
      <c r="B2" s="1508"/>
      <c r="C2" s="1508"/>
      <c r="D2" s="1509"/>
      <c r="E2" s="1510">
        <v>2020</v>
      </c>
      <c r="F2" s="1511">
        <v>2019</v>
      </c>
    </row>
    <row r="3" spans="1:9">
      <c r="A3" s="1512" t="s">
        <v>567</v>
      </c>
      <c r="B3" s="1512"/>
      <c r="C3" s="1512"/>
      <c r="D3" s="1512"/>
      <c r="E3" s="1513">
        <v>7.4149781924578778E-3</v>
      </c>
      <c r="F3" s="1513">
        <v>8.0793412816966455E-3</v>
      </c>
    </row>
    <row r="4" spans="1:9">
      <c r="A4" s="1512" t="s">
        <v>568</v>
      </c>
      <c r="B4" s="1512"/>
      <c r="C4" s="1512"/>
      <c r="D4" s="1512"/>
      <c r="E4" s="1513">
        <v>7.19312658823483E-3</v>
      </c>
      <c r="F4" s="1513">
        <v>7.277396520725116E-3</v>
      </c>
    </row>
    <row r="5" spans="1:9">
      <c r="A5" s="1512" t="s">
        <v>569</v>
      </c>
      <c r="B5" s="1512"/>
      <c r="C5" s="1512"/>
      <c r="D5" s="1512"/>
      <c r="E5" s="1513">
        <v>0.73989523896396936</v>
      </c>
      <c r="F5" s="1513">
        <v>0.73144748813473082</v>
      </c>
    </row>
    <row r="6" spans="1:9">
      <c r="A6" s="1512" t="s">
        <v>570</v>
      </c>
      <c r="B6" s="1512"/>
      <c r="C6" s="1512"/>
      <c r="D6" s="1512"/>
      <c r="E6" s="1514">
        <v>0.18681086603932784</v>
      </c>
      <c r="F6" s="1514">
        <v>0.18681152060795453</v>
      </c>
    </row>
    <row r="7" spans="1:9">
      <c r="A7" s="1512" t="s">
        <v>571</v>
      </c>
      <c r="B7" s="1512"/>
      <c r="C7" s="1512"/>
      <c r="D7" s="1512"/>
      <c r="E7" s="1514">
        <v>5.8685790216010142E-2</v>
      </c>
      <c r="F7" s="1514">
        <v>6.6384253454892905E-2</v>
      </c>
    </row>
    <row r="8" spans="1:9">
      <c r="A8" s="2570" t="s">
        <v>51</v>
      </c>
      <c r="B8" s="2570"/>
      <c r="C8" s="2570"/>
      <c r="D8" s="2570"/>
      <c r="E8" s="2571">
        <v>1</v>
      </c>
      <c r="F8" s="2572">
        <v>1</v>
      </c>
    </row>
    <row r="9" spans="1:9">
      <c r="A9" s="1192"/>
      <c r="B9" s="1192"/>
      <c r="C9" s="1192"/>
      <c r="D9" s="1192"/>
      <c r="E9" s="1192"/>
      <c r="F9" s="1192"/>
    </row>
    <row r="10" spans="1:9">
      <c r="A10" s="1192"/>
      <c r="B10" s="1192"/>
      <c r="C10" s="1192"/>
      <c r="D10" s="1192"/>
      <c r="E10" s="1192"/>
      <c r="F10" s="1192"/>
    </row>
    <row r="11" spans="1:9">
      <c r="A11" s="1515"/>
      <c r="F11" s="1516"/>
    </row>
    <row r="13" spans="1:9">
      <c r="A13" s="1517"/>
    </row>
    <row r="111" spans="7:7">
      <c r="G111" s="1178"/>
    </row>
  </sheetData>
  <mergeCells count="1">
    <mergeCell ref="A1:F1"/>
  </mergeCells>
  <conditionalFormatting sqref="E3:F7">
    <cfRule type="cellIs" dxfId="4" priority="1" operator="lessThan">
      <formula>0</formula>
    </cfRule>
  </conditionalFormatting>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415A78-8CE3-45EE-8448-0CC3B28D0B68}">
  <dimension ref="A1:I116"/>
  <sheetViews>
    <sheetView showGridLines="0" showWhiteSpace="0" view="pageBreakPreview" zoomScale="112" zoomScaleNormal="100" zoomScaleSheetLayoutView="112" workbookViewId="0">
      <selection activeCell="A2" sqref="A2:K2"/>
    </sheetView>
  </sheetViews>
  <sheetFormatPr defaultColWidth="8.7109375" defaultRowHeight="12"/>
  <cols>
    <col min="1" max="1" width="2.5703125" style="166" customWidth="1"/>
    <col min="2" max="2" width="42" style="119" bestFit="1" customWidth="1"/>
    <col min="3" max="4" width="10.42578125" style="251" customWidth="1"/>
    <col min="5" max="5" width="14.7109375" style="251" customWidth="1"/>
    <col min="6" max="6" width="14.42578125" style="251" customWidth="1"/>
    <col min="7" max="7" width="10.7109375" style="251" customWidth="1"/>
    <col min="8" max="8" width="7.140625" style="119" customWidth="1"/>
    <col min="9" max="9" width="37.140625" style="119" customWidth="1"/>
    <col min="10" max="16384" width="8.7109375" style="119"/>
  </cols>
  <sheetData>
    <row r="1" spans="1:7" ht="15" customHeight="1">
      <c r="B1" s="2902" t="s">
        <v>572</v>
      </c>
      <c r="C1" s="2902"/>
      <c r="D1" s="2902"/>
      <c r="E1" s="2902"/>
      <c r="F1" s="2902"/>
      <c r="G1" s="2902"/>
    </row>
    <row r="2" spans="1:7" s="173" customFormat="1" ht="39.950000000000003" customHeight="1">
      <c r="A2" s="2039"/>
      <c r="B2" s="2908" t="s">
        <v>573</v>
      </c>
      <c r="C2" s="2909"/>
      <c r="D2" s="2909"/>
      <c r="E2" s="2909"/>
      <c r="F2" s="2909"/>
      <c r="G2" s="2909"/>
    </row>
    <row r="3" spans="1:7" ht="18.95" customHeight="1">
      <c r="B3" s="165"/>
      <c r="C3" s="2903" t="s">
        <v>574</v>
      </c>
      <c r="D3" s="2903"/>
      <c r="E3" s="2903"/>
      <c r="F3" s="2903"/>
      <c r="G3" s="2903"/>
    </row>
    <row r="4" spans="1:7">
      <c r="B4" s="120"/>
      <c r="C4" s="2904" t="s">
        <v>575</v>
      </c>
      <c r="D4" s="2904"/>
      <c r="E4" s="2904" t="s">
        <v>576</v>
      </c>
      <c r="F4" s="2904"/>
      <c r="G4" s="342" t="s">
        <v>48</v>
      </c>
    </row>
    <row r="5" spans="1:7" ht="43.5" customHeight="1">
      <c r="B5" s="344" t="s">
        <v>302</v>
      </c>
      <c r="C5" s="335" t="s">
        <v>577</v>
      </c>
      <c r="D5" s="335" t="s">
        <v>578</v>
      </c>
      <c r="E5" s="334" t="s">
        <v>579</v>
      </c>
      <c r="F5" s="335" t="s">
        <v>580</v>
      </c>
      <c r="G5" s="343" t="s">
        <v>51</v>
      </c>
    </row>
    <row r="6" spans="1:7">
      <c r="B6" s="121" t="s">
        <v>581</v>
      </c>
      <c r="C6" s="122">
        <v>-8.4625839999999994E-2</v>
      </c>
      <c r="D6" s="122">
        <v>2.1452000000000002E-2</v>
      </c>
      <c r="E6" s="122">
        <v>0.19447858999999998</v>
      </c>
      <c r="F6" s="122">
        <v>-1E-8</v>
      </c>
      <c r="G6" s="122">
        <v>0.13130473999999998</v>
      </c>
    </row>
    <row r="7" spans="1:7">
      <c r="B7" s="183" t="s">
        <v>582</v>
      </c>
      <c r="C7" s="245">
        <v>0</v>
      </c>
      <c r="D7" s="245">
        <v>0</v>
      </c>
      <c r="E7" s="245">
        <v>2.600749999999992E-3</v>
      </c>
      <c r="F7" s="245">
        <v>0</v>
      </c>
      <c r="G7" s="245">
        <v>2.600749999999992E-3</v>
      </c>
    </row>
    <row r="8" spans="1:7">
      <c r="B8" s="183" t="s">
        <v>583</v>
      </c>
      <c r="C8" s="245">
        <v>-8.4625839999999994E-2</v>
      </c>
      <c r="D8" s="245">
        <v>2.1452000000000002E-2</v>
      </c>
      <c r="E8" s="245">
        <v>0.19187783999999999</v>
      </c>
      <c r="F8" s="245">
        <v>-1E-8</v>
      </c>
      <c r="G8" s="245">
        <v>0.12870398999999999</v>
      </c>
    </row>
    <row r="9" spans="1:7">
      <c r="B9" s="183"/>
      <c r="C9" s="245"/>
      <c r="D9" s="245"/>
      <c r="E9" s="245"/>
      <c r="F9" s="245"/>
      <c r="G9" s="245"/>
    </row>
    <row r="10" spans="1:7">
      <c r="B10" s="121" t="s">
        <v>584</v>
      </c>
      <c r="C10" s="122">
        <v>-590.32858871999997</v>
      </c>
      <c r="D10" s="122">
        <v>304.70665868999998</v>
      </c>
      <c r="E10" s="122">
        <v>-243.20715463000002</v>
      </c>
      <c r="F10" s="122">
        <v>-120.88740558000001</v>
      </c>
      <c r="G10" s="122">
        <v>-649.71649023999998</v>
      </c>
    </row>
    <row r="11" spans="1:7">
      <c r="B11" s="187" t="s">
        <v>585</v>
      </c>
      <c r="C11" s="246">
        <v>-545.42504080999993</v>
      </c>
      <c r="D11" s="246">
        <v>258.37261336</v>
      </c>
      <c r="E11" s="246">
        <v>-146.43755312000002</v>
      </c>
      <c r="F11" s="246">
        <v>-47.568441009999994</v>
      </c>
      <c r="G11" s="246">
        <v>-481.05842158000002</v>
      </c>
    </row>
    <row r="12" spans="1:7">
      <c r="B12" s="188" t="s">
        <v>270</v>
      </c>
      <c r="C12" s="245">
        <v>-19.271348879999998</v>
      </c>
      <c r="D12" s="245">
        <v>3.4631876100000003</v>
      </c>
      <c r="E12" s="245">
        <v>-10.739883220000001</v>
      </c>
      <c r="F12" s="245">
        <v>-0.70093969</v>
      </c>
      <c r="G12" s="245">
        <v>-27.248984179999997</v>
      </c>
    </row>
    <row r="13" spans="1:7">
      <c r="B13" s="188" t="s">
        <v>318</v>
      </c>
      <c r="C13" s="245">
        <v>-22.323441569999996</v>
      </c>
      <c r="D13" s="245">
        <v>18.058927689999997</v>
      </c>
      <c r="E13" s="245">
        <v>-1.4383746300000002</v>
      </c>
      <c r="F13" s="245">
        <v>3.15898199</v>
      </c>
      <c r="G13" s="245">
        <v>-2.5439065199999993</v>
      </c>
    </row>
    <row r="14" spans="1:7">
      <c r="B14" s="188" t="s">
        <v>586</v>
      </c>
      <c r="C14" s="245">
        <v>-4.2313833599999997</v>
      </c>
      <c r="D14" s="245">
        <v>2.6580235699999997</v>
      </c>
      <c r="E14" s="245">
        <v>1.2338339100000002</v>
      </c>
      <c r="F14" s="245">
        <v>3.0494758200000001</v>
      </c>
      <c r="G14" s="245">
        <v>2.7099499400000004</v>
      </c>
    </row>
    <row r="15" spans="1:7">
      <c r="B15" s="188" t="s">
        <v>587</v>
      </c>
      <c r="C15" s="245">
        <v>-16.624658049999997</v>
      </c>
      <c r="D15" s="245">
        <v>15.38521439</v>
      </c>
      <c r="E15" s="245">
        <v>0.83849596999999987</v>
      </c>
      <c r="F15" s="245">
        <v>0.14184140000000001</v>
      </c>
      <c r="G15" s="245">
        <v>-0.25910628999999752</v>
      </c>
    </row>
    <row r="16" spans="1:7">
      <c r="B16" s="188" t="s">
        <v>588</v>
      </c>
      <c r="C16" s="245">
        <v>-1.46740016</v>
      </c>
      <c r="D16" s="245">
        <v>1.5689730000000002E-2</v>
      </c>
      <c r="E16" s="245">
        <v>-3.5107045100000001</v>
      </c>
      <c r="F16" s="245">
        <v>-3.233523E-2</v>
      </c>
      <c r="G16" s="245">
        <v>-4.9947501700000005</v>
      </c>
    </row>
    <row r="17" spans="2:7">
      <c r="B17" s="188" t="s">
        <v>589</v>
      </c>
      <c r="C17" s="245">
        <v>-197.13310139999999</v>
      </c>
      <c r="D17" s="245">
        <v>56.038786300000005</v>
      </c>
      <c r="E17" s="245">
        <v>-4.3278284299999994</v>
      </c>
      <c r="F17" s="245">
        <v>20.644443160000002</v>
      </c>
      <c r="G17" s="245">
        <v>-124.77770036999999</v>
      </c>
    </row>
    <row r="18" spans="2:7">
      <c r="B18" s="188" t="s">
        <v>590</v>
      </c>
      <c r="C18" s="245">
        <v>-10.910358459999999</v>
      </c>
      <c r="D18" s="245">
        <v>1.2441467099999999</v>
      </c>
      <c r="E18" s="245">
        <v>-3.3860849299999995</v>
      </c>
      <c r="F18" s="245">
        <v>-1.0813840800000001</v>
      </c>
      <c r="G18" s="245">
        <v>-14.133680759999997</v>
      </c>
    </row>
    <row r="19" spans="2:7">
      <c r="B19" s="188" t="s">
        <v>591</v>
      </c>
      <c r="C19" s="245">
        <v>-0.34900678000000002</v>
      </c>
      <c r="D19" s="245">
        <v>0.60750190999999998</v>
      </c>
      <c r="E19" s="245">
        <v>-0.39528883999999997</v>
      </c>
      <c r="F19" s="245">
        <v>-0.25683633</v>
      </c>
      <c r="G19" s="245">
        <v>-0.39363004000000001</v>
      </c>
    </row>
    <row r="20" spans="2:7">
      <c r="B20" s="188" t="s">
        <v>592</v>
      </c>
      <c r="C20" s="245">
        <v>-185.87373615999999</v>
      </c>
      <c r="D20" s="245">
        <v>54.187137679999999</v>
      </c>
      <c r="E20" s="245">
        <v>-0.54645465999999998</v>
      </c>
      <c r="F20" s="245">
        <v>21.98266357</v>
      </c>
      <c r="G20" s="245">
        <v>-110.25038956999998</v>
      </c>
    </row>
    <row r="21" spans="2:7">
      <c r="B21" s="188" t="s">
        <v>593</v>
      </c>
      <c r="C21" s="245">
        <v>-2.78065886</v>
      </c>
      <c r="D21" s="245">
        <v>2.04705095</v>
      </c>
      <c r="E21" s="245">
        <v>-17.201559800000002</v>
      </c>
      <c r="F21" s="245">
        <v>-3.31508293</v>
      </c>
      <c r="G21" s="245">
        <v>-21.250250640000001</v>
      </c>
    </row>
    <row r="22" spans="2:7">
      <c r="B22" s="188" t="s">
        <v>594</v>
      </c>
      <c r="C22" s="245">
        <v>-0.34600213000000002</v>
      </c>
      <c r="D22" s="245">
        <v>1.49662768</v>
      </c>
      <c r="E22" s="245">
        <v>-3.6134032300000003</v>
      </c>
      <c r="F22" s="245">
        <v>-1.1580392500000001</v>
      </c>
      <c r="G22" s="245">
        <v>-3.6208169300000002</v>
      </c>
    </row>
    <row r="23" spans="2:7">
      <c r="B23" s="188" t="s">
        <v>595</v>
      </c>
      <c r="C23" s="245">
        <v>-2.3030872900000001</v>
      </c>
      <c r="D23" s="245">
        <v>0.32217004999999999</v>
      </c>
      <c r="E23" s="245">
        <v>-0.85218210000000005</v>
      </c>
      <c r="F23" s="245">
        <v>-1.1490986600000002</v>
      </c>
      <c r="G23" s="245">
        <v>-3.9821980000000003</v>
      </c>
    </row>
    <row r="24" spans="2:7">
      <c r="B24" s="188" t="s">
        <v>596</v>
      </c>
      <c r="C24" s="245">
        <v>-0.13156943999999998</v>
      </c>
      <c r="D24" s="245">
        <v>0.22825322000000001</v>
      </c>
      <c r="E24" s="245">
        <v>-12.73597447</v>
      </c>
      <c r="F24" s="245">
        <v>-1.00794502</v>
      </c>
      <c r="G24" s="245">
        <v>-13.64723571</v>
      </c>
    </row>
    <row r="25" spans="2:7">
      <c r="B25" s="188" t="s">
        <v>597</v>
      </c>
      <c r="C25" s="245">
        <v>-39.2594408</v>
      </c>
      <c r="D25" s="245">
        <v>16.725682339999999</v>
      </c>
      <c r="E25" s="245">
        <v>-20.324467300000002</v>
      </c>
      <c r="F25" s="245">
        <v>-16.89303524</v>
      </c>
      <c r="G25" s="245">
        <v>-59.751261</v>
      </c>
    </row>
    <row r="26" spans="2:7">
      <c r="B26" s="188" t="s">
        <v>598</v>
      </c>
      <c r="C26" s="245">
        <v>-20.000220160000001</v>
      </c>
      <c r="D26" s="245">
        <v>1.17232303</v>
      </c>
      <c r="E26" s="245">
        <v>-2.5803950200000001</v>
      </c>
      <c r="F26" s="245">
        <v>-1.26096864</v>
      </c>
      <c r="G26" s="245">
        <v>-22.669260790000003</v>
      </c>
    </row>
    <row r="27" spans="2:7">
      <c r="B27" s="188" t="s">
        <v>599</v>
      </c>
      <c r="C27" s="245">
        <v>-7.6220792300000006</v>
      </c>
      <c r="D27" s="245">
        <v>1.08903456</v>
      </c>
      <c r="E27" s="245">
        <v>-2.2536820899999999</v>
      </c>
      <c r="F27" s="245">
        <v>-2.22843605</v>
      </c>
      <c r="G27" s="245">
        <v>-11.01516281</v>
      </c>
    </row>
    <row r="28" spans="2:7">
      <c r="B28" s="188" t="s">
        <v>600</v>
      </c>
      <c r="C28" s="245">
        <v>-2.7442882499999999</v>
      </c>
      <c r="D28" s="245">
        <v>6.0912307400000003</v>
      </c>
      <c r="E28" s="245">
        <v>-9.0579664900000001</v>
      </c>
      <c r="F28" s="245">
        <v>-8.9933470399999997</v>
      </c>
      <c r="G28" s="245">
        <v>-14.70437104</v>
      </c>
    </row>
    <row r="29" spans="2:7">
      <c r="B29" s="188" t="s">
        <v>601</v>
      </c>
      <c r="C29" s="245">
        <v>-2.7055840000000001E-2</v>
      </c>
      <c r="D29" s="245">
        <v>1.9000000000000001E-7</v>
      </c>
      <c r="E29" s="245">
        <v>-0.48642232000000002</v>
      </c>
      <c r="F29" s="245">
        <v>-0.14631194</v>
      </c>
      <c r="G29" s="245">
        <v>-0.65978991000000009</v>
      </c>
    </row>
    <row r="30" spans="2:7">
      <c r="B30" s="188" t="s">
        <v>602</v>
      </c>
      <c r="C30" s="245">
        <v>-8.8645335200000002</v>
      </c>
      <c r="D30" s="252">
        <v>0.88193809000000001</v>
      </c>
      <c r="E30" s="252">
        <v>-4.3403992000000002</v>
      </c>
      <c r="F30" s="252">
        <v>-4.2923396800000004</v>
      </c>
      <c r="G30" s="252">
        <v>-16.615334310000001</v>
      </c>
    </row>
    <row r="31" spans="2:7">
      <c r="B31" s="188" t="s">
        <v>603</v>
      </c>
      <c r="C31" s="245">
        <v>-1.2638E-3</v>
      </c>
      <c r="D31" s="252">
        <v>7.49115573</v>
      </c>
      <c r="E31" s="252">
        <v>-1.6056021800000002</v>
      </c>
      <c r="F31" s="252">
        <v>2.8368110000000002E-2</v>
      </c>
      <c r="G31" s="252">
        <v>5.9126578599999995</v>
      </c>
    </row>
    <row r="32" spans="2:7">
      <c r="B32" s="188" t="s">
        <v>337</v>
      </c>
      <c r="C32" s="245">
        <v>-74.092710670000002</v>
      </c>
      <c r="D32" s="252">
        <v>92.530315249999987</v>
      </c>
      <c r="E32" s="252">
        <v>-86.820966800000008</v>
      </c>
      <c r="F32" s="252">
        <v>-35.552488769999997</v>
      </c>
      <c r="G32" s="252">
        <v>-103.93585099000002</v>
      </c>
    </row>
    <row r="33" spans="2:7">
      <c r="B33" s="188" t="s">
        <v>604</v>
      </c>
      <c r="C33" s="245">
        <v>-4.7201453500000001</v>
      </c>
      <c r="D33" s="252">
        <v>17.504289450000002</v>
      </c>
      <c r="E33" s="252">
        <v>-0.57439240999999996</v>
      </c>
      <c r="F33" s="252">
        <v>-0.79107307000000004</v>
      </c>
      <c r="G33" s="252">
        <v>11.418678620000003</v>
      </c>
    </row>
    <row r="34" spans="2:7">
      <c r="B34" s="188" t="s">
        <v>605</v>
      </c>
      <c r="C34" s="245">
        <v>-13.227955980000001</v>
      </c>
      <c r="D34" s="252">
        <v>12.67661391</v>
      </c>
      <c r="E34" s="252">
        <v>-6.4031000499999999</v>
      </c>
      <c r="F34" s="252">
        <v>-3.6564051700000002</v>
      </c>
      <c r="G34" s="252">
        <v>-10.610847290000001</v>
      </c>
    </row>
    <row r="35" spans="2:7">
      <c r="B35" s="188" t="s">
        <v>606</v>
      </c>
      <c r="C35" s="245">
        <v>-23.718073479999997</v>
      </c>
      <c r="D35" s="252">
        <v>46.842675270000001</v>
      </c>
      <c r="E35" s="252">
        <v>-30.371590640000001</v>
      </c>
      <c r="F35" s="252">
        <v>-5.7193639300000001</v>
      </c>
      <c r="G35" s="252">
        <v>-12.966352779999998</v>
      </c>
    </row>
    <row r="36" spans="2:7">
      <c r="B36" s="188" t="s">
        <v>607</v>
      </c>
      <c r="C36" s="245">
        <v>-16.27015737</v>
      </c>
      <c r="D36" s="252">
        <v>8.6252668200000002</v>
      </c>
      <c r="E36" s="252">
        <v>-20.17684577</v>
      </c>
      <c r="F36" s="252">
        <v>-13.13396496</v>
      </c>
      <c r="G36" s="252">
        <v>-40.95570128</v>
      </c>
    </row>
    <row r="37" spans="2:7">
      <c r="B37" s="188" t="s">
        <v>608</v>
      </c>
      <c r="C37" s="245">
        <v>-5.5814017800000002</v>
      </c>
      <c r="D37" s="252">
        <v>2.2366884799999998</v>
      </c>
      <c r="E37" s="252">
        <v>-19.510462690000001</v>
      </c>
      <c r="F37" s="252">
        <v>-6.1771594099999998</v>
      </c>
      <c r="G37" s="252">
        <v>-29.032335400000001</v>
      </c>
    </row>
    <row r="38" spans="2:7">
      <c r="B38" s="188" t="s">
        <v>609</v>
      </c>
      <c r="C38" s="245">
        <v>-5.8121906799999996</v>
      </c>
      <c r="D38" s="252">
        <v>1.18610079</v>
      </c>
      <c r="E38" s="252">
        <v>-7.5936293399999997</v>
      </c>
      <c r="F38" s="252">
        <v>-4.2229593999999997</v>
      </c>
      <c r="G38" s="252">
        <v>-16.44267863</v>
      </c>
    </row>
    <row r="39" spans="2:7">
      <c r="B39" s="188" t="s">
        <v>610</v>
      </c>
      <c r="C39" s="245">
        <v>-4.76278603</v>
      </c>
      <c r="D39" s="252">
        <v>3.4586805300000001</v>
      </c>
      <c r="E39" s="252">
        <v>-2.1909459</v>
      </c>
      <c r="F39" s="252">
        <v>-1.85156283</v>
      </c>
      <c r="G39" s="252">
        <v>-5.3466142300000001</v>
      </c>
    </row>
    <row r="40" spans="2:7">
      <c r="B40" s="188" t="s">
        <v>343</v>
      </c>
      <c r="C40" s="245">
        <v>-158.04657405999998</v>
      </c>
      <c r="D40" s="252">
        <v>57.831343750000002</v>
      </c>
      <c r="E40" s="252">
        <v>19.18938266</v>
      </c>
      <c r="F40" s="252">
        <v>-2.9989577300000003</v>
      </c>
      <c r="G40" s="252">
        <v>-84.024805379999975</v>
      </c>
    </row>
    <row r="41" spans="2:7">
      <c r="B41" s="188" t="s">
        <v>611</v>
      </c>
      <c r="C41" s="245">
        <v>-3.7254210000000003E-2</v>
      </c>
      <c r="D41" s="252">
        <v>4.7352421800000002</v>
      </c>
      <c r="E41" s="252">
        <v>-0.23273532999999999</v>
      </c>
      <c r="F41" s="252">
        <v>-0.52558919000000004</v>
      </c>
      <c r="G41" s="252">
        <v>3.9396634500000003</v>
      </c>
    </row>
    <row r="42" spans="2:7">
      <c r="B42" s="188" t="s">
        <v>612</v>
      </c>
      <c r="C42" s="245">
        <v>-158.00931985</v>
      </c>
      <c r="D42" s="252">
        <v>53.096101570000002</v>
      </c>
      <c r="E42" s="252">
        <v>19.424457449999998</v>
      </c>
      <c r="F42" s="252">
        <v>-2.3229725400000003</v>
      </c>
      <c r="G42" s="252">
        <v>-87.811733369999985</v>
      </c>
    </row>
    <row r="43" spans="2:7">
      <c r="B43" s="188" t="s">
        <v>613</v>
      </c>
      <c r="C43" s="245">
        <v>0</v>
      </c>
      <c r="D43" s="252">
        <v>0</v>
      </c>
      <c r="E43" s="252">
        <v>-2.3394599999999998E-3</v>
      </c>
      <c r="F43" s="252">
        <v>-0.15039599999999997</v>
      </c>
      <c r="G43" s="252">
        <v>-0.15273545999999996</v>
      </c>
    </row>
    <row r="44" spans="2:7">
      <c r="B44" s="188" t="s">
        <v>614</v>
      </c>
      <c r="C44" s="245">
        <v>-0.13260125</v>
      </c>
      <c r="D44" s="252">
        <v>0.45148412000000004</v>
      </c>
      <c r="E44" s="252">
        <v>-5.61340314</v>
      </c>
      <c r="F44" s="252">
        <v>-1.43999082</v>
      </c>
      <c r="G44" s="252">
        <v>-6.7345110899999998</v>
      </c>
    </row>
    <row r="45" spans="2:7">
      <c r="B45" s="188" t="s">
        <v>615</v>
      </c>
      <c r="C45" s="245">
        <v>-2.501097E-2</v>
      </c>
      <c r="D45" s="252">
        <v>4.7028250000000001E-2</v>
      </c>
      <c r="E45" s="252">
        <v>-1.44340092</v>
      </c>
      <c r="F45" s="252">
        <v>-0.51981822</v>
      </c>
      <c r="G45" s="252">
        <v>-1.9412018600000001</v>
      </c>
    </row>
    <row r="46" spans="2:7">
      <c r="B46" s="188" t="s">
        <v>616</v>
      </c>
      <c r="C46" s="245">
        <v>0</v>
      </c>
      <c r="D46" s="252">
        <v>9.2563500000000007E-2</v>
      </c>
      <c r="E46" s="252">
        <v>-2.1529744099999997</v>
      </c>
      <c r="F46" s="252">
        <v>-0.24735683999999999</v>
      </c>
      <c r="G46" s="252">
        <v>-2.30776775</v>
      </c>
    </row>
    <row r="47" spans="2:7">
      <c r="B47" s="189" t="s">
        <v>617</v>
      </c>
      <c r="C47" s="245">
        <v>-0.10759028000000001</v>
      </c>
      <c r="D47" s="252">
        <v>0.31189237000000003</v>
      </c>
      <c r="E47" s="252">
        <v>-2.0170278100000001</v>
      </c>
      <c r="F47" s="252">
        <v>-0.67281575999999998</v>
      </c>
      <c r="G47" s="252">
        <v>-2.4855414800000002</v>
      </c>
    </row>
    <row r="48" spans="2:7">
      <c r="B48" s="188" t="s">
        <v>618</v>
      </c>
      <c r="C48" s="245">
        <v>-34.187284809999994</v>
      </c>
      <c r="D48" s="245">
        <v>10.963887810000001</v>
      </c>
      <c r="E48" s="245">
        <v>-35.498664179999999</v>
      </c>
      <c r="F48" s="245">
        <v>-13.430017739999998</v>
      </c>
      <c r="G48" s="245">
        <v>-72.152078919999994</v>
      </c>
    </row>
    <row r="49" spans="2:9">
      <c r="B49" s="185" t="s">
        <v>102</v>
      </c>
      <c r="C49" s="245">
        <v>-1.8021214899999998</v>
      </c>
      <c r="D49" s="245">
        <v>-0.26194753999999998</v>
      </c>
      <c r="E49" s="336">
        <v>16.33821172</v>
      </c>
      <c r="F49" s="336">
        <v>2.9586467599999997</v>
      </c>
      <c r="G49" s="336">
        <v>21.360927510000003</v>
      </c>
      <c r="H49" s="198"/>
      <c r="I49" s="198"/>
    </row>
    <row r="50" spans="2:9">
      <c r="B50" s="187" t="s">
        <v>619</v>
      </c>
      <c r="C50" s="246">
        <v>-42.80195401000001</v>
      </c>
      <c r="D50" s="246">
        <v>46.334045330000002</v>
      </c>
      <c r="E50" s="246">
        <v>-98.94843603999999</v>
      </c>
      <c r="F50" s="246">
        <v>-73.318805670000003</v>
      </c>
      <c r="G50" s="246">
        <v>-168.73515039</v>
      </c>
    </row>
    <row r="51" spans="2:9">
      <c r="B51" s="183" t="s">
        <v>620</v>
      </c>
      <c r="C51" s="245">
        <v>1.7208947999999999</v>
      </c>
      <c r="D51" s="245">
        <v>6.8628917199999995</v>
      </c>
      <c r="E51" s="245">
        <v>-11.8034359</v>
      </c>
      <c r="F51" s="245">
        <v>-44.63977466</v>
      </c>
      <c r="G51" s="245">
        <v>-47.85942404</v>
      </c>
    </row>
    <row r="52" spans="2:9">
      <c r="B52" s="183" t="s">
        <v>621</v>
      </c>
      <c r="C52" s="245">
        <v>-44.522848810000006</v>
      </c>
      <c r="D52" s="245">
        <v>39.471153610000002</v>
      </c>
      <c r="E52" s="245">
        <v>-87.145000140000008</v>
      </c>
      <c r="F52" s="245">
        <v>-28.679031010000003</v>
      </c>
      <c r="G52" s="245">
        <v>-120.87572635000001</v>
      </c>
    </row>
    <row r="53" spans="2:9">
      <c r="B53" s="183" t="s">
        <v>622</v>
      </c>
      <c r="C53" s="245">
        <v>-2.1015938999999997</v>
      </c>
      <c r="D53" s="245">
        <v>0</v>
      </c>
      <c r="E53" s="245">
        <v>2.17883453</v>
      </c>
      <c r="F53" s="245">
        <v>-1.5890000000000001E-4</v>
      </c>
      <c r="G53" s="245">
        <v>7.7081730000000362E-2</v>
      </c>
    </row>
    <row r="54" spans="2:9">
      <c r="B54" s="126" t="s">
        <v>623</v>
      </c>
      <c r="C54" s="247">
        <v>-590.41321455999991</v>
      </c>
      <c r="D54" s="247">
        <v>304.72811068999999</v>
      </c>
      <c r="E54" s="247">
        <v>-243.01267604000003</v>
      </c>
      <c r="F54" s="247">
        <v>-120.88740559</v>
      </c>
      <c r="G54" s="247">
        <v>-649.58518549999997</v>
      </c>
    </row>
    <row r="55" spans="2:9">
      <c r="C55" s="248"/>
      <c r="D55" s="248"/>
      <c r="E55" s="2905"/>
      <c r="F55" s="2905"/>
      <c r="G55" s="253"/>
    </row>
    <row r="56" spans="2:9">
      <c r="B56" s="2912" t="s">
        <v>624</v>
      </c>
      <c r="C56" s="2912"/>
      <c r="D56" s="2912"/>
      <c r="E56" s="2912"/>
      <c r="F56" s="2912"/>
      <c r="G56" s="2912"/>
    </row>
    <row r="57" spans="2:9">
      <c r="B57" s="2912"/>
      <c r="C57" s="2912"/>
      <c r="D57" s="2912"/>
      <c r="E57" s="2912"/>
      <c r="F57" s="2912"/>
      <c r="G57" s="2912"/>
    </row>
    <row r="61" spans="2:9" ht="17.45" customHeight="1">
      <c r="B61" s="2911"/>
      <c r="C61" s="2911"/>
      <c r="D61" s="2911"/>
      <c r="E61" s="2911"/>
      <c r="F61" s="2911"/>
      <c r="G61" s="2911"/>
      <c r="I61" s="2704"/>
    </row>
    <row r="62" spans="2:9" ht="11.45" customHeight="1">
      <c r="B62" s="2093"/>
      <c r="C62" s="2906" t="s">
        <v>574</v>
      </c>
      <c r="D62" s="2906"/>
      <c r="E62" s="2906"/>
      <c r="F62" s="2906"/>
      <c r="G62" s="2906"/>
    </row>
    <row r="63" spans="2:9" ht="13.5" customHeight="1">
      <c r="B63" s="2093"/>
      <c r="C63" s="2907" t="s">
        <v>575</v>
      </c>
      <c r="D63" s="2907"/>
      <c r="E63" s="2907" t="s">
        <v>576</v>
      </c>
      <c r="F63" s="2907"/>
      <c r="G63" s="2094" t="s">
        <v>48</v>
      </c>
    </row>
    <row r="64" spans="2:9" ht="36">
      <c r="B64" s="2091" t="s">
        <v>314</v>
      </c>
      <c r="C64" s="2092" t="s">
        <v>577</v>
      </c>
      <c r="D64" s="2092" t="s">
        <v>578</v>
      </c>
      <c r="E64" s="2095" t="s">
        <v>625</v>
      </c>
      <c r="F64" s="2092" t="s">
        <v>370</v>
      </c>
      <c r="G64" s="2096" t="s">
        <v>51</v>
      </c>
    </row>
    <row r="65" spans="2:7">
      <c r="B65" s="2069" t="s">
        <v>581</v>
      </c>
      <c r="C65" s="2070">
        <v>0</v>
      </c>
      <c r="D65" s="2070">
        <v>0</v>
      </c>
      <c r="E65" s="2070">
        <v>0.52024253999999992</v>
      </c>
      <c r="F65" s="2070">
        <v>3.4049396700000001</v>
      </c>
      <c r="G65" s="2070">
        <v>3.92518221</v>
      </c>
    </row>
    <row r="66" spans="2:7">
      <c r="B66" s="183" t="s">
        <v>582</v>
      </c>
      <c r="C66" s="245">
        <v>0</v>
      </c>
      <c r="D66" s="245">
        <v>0</v>
      </c>
      <c r="E66" s="245">
        <v>0.62436205999999994</v>
      </c>
      <c r="F66" s="245">
        <v>0</v>
      </c>
      <c r="G66" s="245">
        <v>0.62436205999999994</v>
      </c>
    </row>
    <row r="67" spans="2:7">
      <c r="B67" s="183" t="s">
        <v>583</v>
      </c>
      <c r="C67" s="245">
        <v>0</v>
      </c>
      <c r="D67" s="245">
        <v>0</v>
      </c>
      <c r="E67" s="245">
        <v>-0.10411952000000002</v>
      </c>
      <c r="F67" s="245">
        <v>3.4049396700000001</v>
      </c>
      <c r="G67" s="245">
        <v>3.3008201499999998</v>
      </c>
    </row>
    <row r="68" spans="2:7">
      <c r="B68" s="183"/>
      <c r="C68" s="245"/>
      <c r="D68" s="245"/>
      <c r="E68" s="245"/>
      <c r="F68" s="245"/>
      <c r="G68" s="245"/>
    </row>
    <row r="69" spans="2:7">
      <c r="B69" s="2069" t="s">
        <v>626</v>
      </c>
      <c r="C69" s="2070">
        <v>-555.39663557999995</v>
      </c>
      <c r="D69" s="2070">
        <v>222.97195200999997</v>
      </c>
      <c r="E69" s="2070">
        <v>-44.639594099999989</v>
      </c>
      <c r="F69" s="2070">
        <v>-49.999468719999996</v>
      </c>
      <c r="G69" s="2070">
        <v>-427.06374638999989</v>
      </c>
    </row>
    <row r="70" spans="2:7">
      <c r="B70" s="187" t="s">
        <v>585</v>
      </c>
      <c r="C70" s="246">
        <v>-502.57871717</v>
      </c>
      <c r="D70" s="246">
        <v>181.91400653999997</v>
      </c>
      <c r="E70" s="246">
        <v>-29.080354709999998</v>
      </c>
      <c r="F70" s="246">
        <v>2.8153620899999989</v>
      </c>
      <c r="G70" s="246">
        <v>-346.92970324999993</v>
      </c>
    </row>
    <row r="71" spans="2:7">
      <c r="B71" s="188" t="s">
        <v>270</v>
      </c>
      <c r="C71" s="245">
        <v>-55.39986201</v>
      </c>
      <c r="D71" s="245">
        <v>9.5987519700000004</v>
      </c>
      <c r="E71" s="245">
        <v>-1.0187097400000003</v>
      </c>
      <c r="F71" s="245">
        <v>16.687639189999999</v>
      </c>
      <c r="G71" s="245">
        <v>-30.132180589999997</v>
      </c>
    </row>
    <row r="72" spans="2:7">
      <c r="B72" s="188" t="s">
        <v>269</v>
      </c>
      <c r="C72" s="245">
        <v>-12.065890880000001</v>
      </c>
      <c r="D72" s="245">
        <v>4.2337906999999992</v>
      </c>
      <c r="E72" s="245">
        <v>-4.9046664199999999</v>
      </c>
      <c r="F72" s="245">
        <v>-2.3779400799999997</v>
      </c>
      <c r="G72" s="245">
        <v>-15.114706680000003</v>
      </c>
    </row>
    <row r="73" spans="2:7">
      <c r="B73" s="188" t="s">
        <v>263</v>
      </c>
      <c r="C73" s="245">
        <v>-20.661698319999999</v>
      </c>
      <c r="D73" s="245">
        <v>9.3547927899999994</v>
      </c>
      <c r="E73" s="245">
        <v>-2.5300478200000001</v>
      </c>
      <c r="F73" s="245">
        <v>-1.4859188800000001</v>
      </c>
      <c r="G73" s="245">
        <v>-15.32287223</v>
      </c>
    </row>
    <row r="74" spans="2:7">
      <c r="B74" s="188" t="s">
        <v>271</v>
      </c>
      <c r="C74" s="245">
        <v>-1.91019E-3</v>
      </c>
      <c r="D74" s="245">
        <v>2.9111109999999999E-2</v>
      </c>
      <c r="E74" s="245">
        <v>-0.42446563000000004</v>
      </c>
      <c r="F74" s="245">
        <v>0.27502962000000003</v>
      </c>
      <c r="G74" s="245">
        <v>-0.12223508999999999</v>
      </c>
    </row>
    <row r="75" spans="2:7">
      <c r="B75" s="188" t="s">
        <v>277</v>
      </c>
      <c r="C75" s="245">
        <v>-7.1387659099999894</v>
      </c>
      <c r="D75" s="245">
        <v>5.0240924200000023</v>
      </c>
      <c r="E75" s="245">
        <v>7.2397466700000006</v>
      </c>
      <c r="F75" s="245">
        <v>-0.38194379000000112</v>
      </c>
      <c r="G75" s="245">
        <v>4.7431293900000355</v>
      </c>
    </row>
    <row r="76" spans="2:7">
      <c r="B76" s="188" t="s">
        <v>276</v>
      </c>
      <c r="C76" s="245">
        <v>-150.11627292</v>
      </c>
      <c r="D76" s="245">
        <v>31.066692969999998</v>
      </c>
      <c r="E76" s="245">
        <v>7.2996921199999996</v>
      </c>
      <c r="F76" s="245">
        <v>-17.101528389999999</v>
      </c>
      <c r="G76" s="245">
        <v>-128.85141622</v>
      </c>
    </row>
    <row r="77" spans="2:7">
      <c r="B77" s="188" t="s">
        <v>268</v>
      </c>
      <c r="C77" s="245">
        <v>-3.0251481599999996</v>
      </c>
      <c r="D77" s="245">
        <v>11.406620879999998</v>
      </c>
      <c r="E77" s="245">
        <v>-1.98699884</v>
      </c>
      <c r="F77" s="245">
        <v>-0.37177477999999997</v>
      </c>
      <c r="G77" s="245">
        <v>6.0226990999999979</v>
      </c>
    </row>
    <row r="78" spans="2:7">
      <c r="B78" s="188" t="s">
        <v>275</v>
      </c>
      <c r="C78" s="245">
        <v>-21.632139650000006</v>
      </c>
      <c r="D78" s="245">
        <v>12.657944650000001</v>
      </c>
      <c r="E78" s="245">
        <v>-2.3948282100000027</v>
      </c>
      <c r="F78" s="245">
        <v>-0.84123966000000028</v>
      </c>
      <c r="G78" s="245">
        <v>-12.210262870000008</v>
      </c>
    </row>
    <row r="79" spans="2:7">
      <c r="B79" s="188" t="s">
        <v>267</v>
      </c>
      <c r="C79" s="245">
        <v>-11.150603030000001</v>
      </c>
      <c r="D79" s="245">
        <v>1.65952586</v>
      </c>
      <c r="E79" s="245">
        <v>-3.8665053499999997</v>
      </c>
      <c r="F79" s="245">
        <v>0.13797015999999998</v>
      </c>
      <c r="G79" s="245">
        <v>-13.219612360000001</v>
      </c>
    </row>
    <row r="80" spans="2:7">
      <c r="B80" s="188" t="s">
        <v>280</v>
      </c>
      <c r="C80" s="245">
        <v>-5.9979711</v>
      </c>
      <c r="D80" s="245">
        <v>13.455320159999999</v>
      </c>
      <c r="E80" s="245">
        <v>-6.0703029499999994</v>
      </c>
      <c r="F80" s="245">
        <v>-2.7655033699999998</v>
      </c>
      <c r="G80" s="245">
        <v>-1.3784572599999998</v>
      </c>
    </row>
    <row r="81" spans="2:7">
      <c r="B81" s="188" t="s">
        <v>272</v>
      </c>
      <c r="C81" s="245">
        <v>-12.074828290000005</v>
      </c>
      <c r="D81" s="245">
        <v>1.1619623699999959</v>
      </c>
      <c r="E81" s="245">
        <v>2.1758899200000013</v>
      </c>
      <c r="F81" s="245">
        <v>-0.5306050800000004</v>
      </c>
      <c r="G81" s="245">
        <v>-9.2675810800000065</v>
      </c>
    </row>
    <row r="82" spans="2:7">
      <c r="B82" s="188" t="s">
        <v>274</v>
      </c>
      <c r="C82" s="245">
        <v>-10.56160569</v>
      </c>
      <c r="D82" s="245">
        <v>1.6594586999999998</v>
      </c>
      <c r="E82" s="245">
        <v>15.849692169999999</v>
      </c>
      <c r="F82" s="245">
        <v>-0.44141176999999998</v>
      </c>
      <c r="G82" s="245">
        <v>6.5061334099999986</v>
      </c>
    </row>
    <row r="83" spans="2:7">
      <c r="B83" s="188" t="s">
        <v>264</v>
      </c>
      <c r="C83" s="245">
        <v>-16.162038249999998</v>
      </c>
      <c r="D83" s="245">
        <v>18.862298240000001</v>
      </c>
      <c r="E83" s="245">
        <v>-3.4289833299999999</v>
      </c>
      <c r="F83" s="245">
        <v>-1.1210593</v>
      </c>
      <c r="G83" s="245">
        <v>-1.849782639999997</v>
      </c>
    </row>
    <row r="84" spans="2:7">
      <c r="B84" s="188" t="s">
        <v>265</v>
      </c>
      <c r="C84" s="245">
        <v>-32.963361589999998</v>
      </c>
      <c r="D84" s="245">
        <v>11.050920609999999</v>
      </c>
      <c r="E84" s="245">
        <v>-5.9435096400000003</v>
      </c>
      <c r="F84" s="245">
        <v>-1.84728074</v>
      </c>
      <c r="G84" s="245">
        <v>-29.70323136</v>
      </c>
    </row>
    <row r="85" spans="2:7">
      <c r="B85" s="188" t="s">
        <v>266</v>
      </c>
      <c r="C85" s="245">
        <v>-21.725638419999999</v>
      </c>
      <c r="D85" s="245">
        <v>8.3449848700000011</v>
      </c>
      <c r="E85" s="245">
        <v>-3.2234908399999997</v>
      </c>
      <c r="F85" s="245">
        <v>0.31706459000000004</v>
      </c>
      <c r="G85" s="245">
        <v>-16.287079799999997</v>
      </c>
    </row>
    <row r="86" spans="2:7">
      <c r="B86" s="188" t="s">
        <v>282</v>
      </c>
      <c r="C86" s="245">
        <v>-14.492044980000001</v>
      </c>
      <c r="D86" s="245">
        <v>14.26062377</v>
      </c>
      <c r="E86" s="245">
        <v>-7.8532784200000005</v>
      </c>
      <c r="F86" s="245">
        <v>0.23339547999999999</v>
      </c>
      <c r="G86" s="245">
        <v>-7.8513041500000007</v>
      </c>
    </row>
    <row r="87" spans="2:7">
      <c r="B87" s="188" t="s">
        <v>273</v>
      </c>
      <c r="C87" s="245">
        <v>-95.398495920000002</v>
      </c>
      <c r="D87" s="245">
        <v>15.772864240000001</v>
      </c>
      <c r="E87" s="245">
        <v>-4.06587692</v>
      </c>
      <c r="F87" s="245">
        <v>22.259207629999999</v>
      </c>
      <c r="G87" s="245">
        <v>-61.432300969999993</v>
      </c>
    </row>
    <row r="88" spans="2:7">
      <c r="B88" s="188" t="s">
        <v>281</v>
      </c>
      <c r="C88" s="245">
        <v>-5.4800416099999998</v>
      </c>
      <c r="D88" s="245">
        <v>1.01032696</v>
      </c>
      <c r="E88" s="245">
        <v>0.11933901999999999</v>
      </c>
      <c r="F88" s="245">
        <v>-2.3159499999999972E-3</v>
      </c>
      <c r="G88" s="245">
        <v>-4.3526915800000001</v>
      </c>
    </row>
    <row r="89" spans="2:7">
      <c r="B89" s="188" t="s">
        <v>618</v>
      </c>
      <c r="C89" s="245">
        <v>-6.5634357000000003</v>
      </c>
      <c r="D89" s="252">
        <v>11.056518749999999</v>
      </c>
      <c r="E89" s="252">
        <v>-8.3965664100000001</v>
      </c>
      <c r="F89" s="252">
        <v>-1.8540419799999999</v>
      </c>
      <c r="G89" s="252">
        <v>-5.7575253400000017</v>
      </c>
    </row>
    <row r="90" spans="2:7">
      <c r="B90" s="188" t="s">
        <v>102</v>
      </c>
      <c r="C90" s="245">
        <v>3.3035449999999994E-2</v>
      </c>
      <c r="D90" s="252">
        <v>0.24740452000000002</v>
      </c>
      <c r="E90" s="252">
        <v>-5.6564840899999993</v>
      </c>
      <c r="F90" s="252">
        <v>-5.9723808099999998</v>
      </c>
      <c r="G90" s="252">
        <v>-11.348424930000004</v>
      </c>
    </row>
    <row r="91" spans="2:7">
      <c r="B91" s="187" t="s">
        <v>619</v>
      </c>
      <c r="C91" s="246">
        <v>-52.81791840999999</v>
      </c>
      <c r="D91" s="246">
        <v>41.05794547</v>
      </c>
      <c r="E91" s="246">
        <v>-14.130420439999995</v>
      </c>
      <c r="F91" s="246">
        <v>-52.813676229999999</v>
      </c>
      <c r="G91" s="246">
        <v>-78.704069609999991</v>
      </c>
    </row>
    <row r="92" spans="2:7">
      <c r="B92" s="188" t="s">
        <v>620</v>
      </c>
      <c r="C92" s="245">
        <v>-3.7691843600000001</v>
      </c>
      <c r="D92" s="252">
        <v>0.86346871000000003</v>
      </c>
      <c r="E92" s="252">
        <v>36.032576840000004</v>
      </c>
      <c r="F92" s="252">
        <v>21.334987959999999</v>
      </c>
      <c r="G92" s="252">
        <v>54.461849150000006</v>
      </c>
    </row>
    <row r="93" spans="2:7">
      <c r="B93" s="188" t="s">
        <v>621</v>
      </c>
      <c r="C93" s="245">
        <v>-49.048734049999993</v>
      </c>
      <c r="D93" s="252">
        <v>40.194476760000001</v>
      </c>
      <c r="E93" s="252">
        <v>-50.162997279999999</v>
      </c>
      <c r="F93" s="252">
        <v>-74.148664190000005</v>
      </c>
      <c r="G93" s="252">
        <v>-133.16591876000001</v>
      </c>
    </row>
    <row r="94" spans="2:7">
      <c r="B94" s="188" t="s">
        <v>622</v>
      </c>
      <c r="C94" s="245">
        <v>0</v>
      </c>
      <c r="D94" s="252">
        <v>0</v>
      </c>
      <c r="E94" s="252">
        <v>-1.4288189500000001</v>
      </c>
      <c r="F94" s="252">
        <v>-1.1545799999999999E-3</v>
      </c>
      <c r="G94" s="252">
        <v>-1.42997353</v>
      </c>
    </row>
    <row r="95" spans="2:7">
      <c r="B95" s="2071" t="s">
        <v>623</v>
      </c>
      <c r="C95" s="2070">
        <v>-555.39663557999995</v>
      </c>
      <c r="D95" s="2072">
        <v>222.97195200999997</v>
      </c>
      <c r="E95" s="2072">
        <v>-44.119351559999991</v>
      </c>
      <c r="F95" s="2072">
        <v>-46.594529049999998</v>
      </c>
      <c r="G95" s="2072">
        <v>-423.13856417999989</v>
      </c>
    </row>
    <row r="96" spans="2:7">
      <c r="B96" s="188"/>
      <c r="C96" s="245"/>
      <c r="D96" s="252"/>
      <c r="E96" s="252"/>
      <c r="F96" s="252"/>
      <c r="G96" s="252"/>
    </row>
    <row r="97" spans="2:7" ht="12" customHeight="1">
      <c r="B97" s="2910" t="s">
        <v>627</v>
      </c>
      <c r="C97" s="2910"/>
      <c r="D97" s="2910"/>
      <c r="E97" s="2910"/>
      <c r="F97" s="2910"/>
      <c r="G97" s="2910"/>
    </row>
    <row r="98" spans="2:7">
      <c r="B98" s="188"/>
      <c r="C98" s="245"/>
      <c r="D98" s="252"/>
      <c r="E98" s="252"/>
      <c r="F98" s="252"/>
      <c r="G98" s="252"/>
    </row>
    <row r="99" spans="2:7">
      <c r="B99" s="188"/>
      <c r="C99" s="245"/>
      <c r="D99" s="252"/>
      <c r="E99" s="252"/>
      <c r="F99" s="252"/>
      <c r="G99" s="252"/>
    </row>
    <row r="100" spans="2:7">
      <c r="B100" s="188"/>
      <c r="C100" s="245"/>
      <c r="D100" s="252"/>
      <c r="E100" s="252"/>
      <c r="F100" s="252"/>
      <c r="G100" s="252"/>
    </row>
    <row r="101" spans="2:7">
      <c r="B101" s="188"/>
      <c r="C101" s="245"/>
      <c r="D101" s="252"/>
      <c r="E101" s="252"/>
      <c r="F101" s="252"/>
      <c r="G101" s="252"/>
    </row>
    <row r="102" spans="2:7">
      <c r="B102" s="188"/>
      <c r="C102" s="245"/>
      <c r="D102" s="252"/>
      <c r="E102" s="252"/>
      <c r="F102" s="252"/>
      <c r="G102" s="252"/>
    </row>
    <row r="103" spans="2:7">
      <c r="B103" s="188"/>
      <c r="C103" s="245"/>
      <c r="D103" s="252"/>
      <c r="E103" s="252"/>
      <c r="F103" s="252"/>
      <c r="G103" s="252"/>
    </row>
    <row r="104" spans="2:7">
      <c r="B104" s="188"/>
      <c r="C104" s="245"/>
      <c r="D104" s="252"/>
      <c r="E104" s="252"/>
      <c r="F104" s="252"/>
      <c r="G104" s="252"/>
    </row>
    <row r="105" spans="2:7">
      <c r="B105" s="188"/>
      <c r="C105" s="245"/>
      <c r="D105" s="252"/>
      <c r="E105" s="252"/>
      <c r="F105" s="252"/>
      <c r="G105" s="252"/>
    </row>
    <row r="106" spans="2:7">
      <c r="B106" s="189"/>
      <c r="C106" s="245"/>
      <c r="D106" s="252"/>
      <c r="E106" s="252"/>
      <c r="F106" s="252"/>
      <c r="G106" s="252"/>
    </row>
    <row r="107" spans="2:7">
      <c r="B107" s="188"/>
      <c r="C107" s="245"/>
      <c r="D107" s="245"/>
      <c r="E107" s="245"/>
      <c r="F107" s="245"/>
      <c r="G107" s="245"/>
    </row>
    <row r="108" spans="2:7">
      <c r="B108" s="185"/>
      <c r="C108" s="245"/>
      <c r="D108" s="245"/>
      <c r="E108" s="245"/>
      <c r="F108" s="245"/>
      <c r="G108" s="245"/>
    </row>
    <row r="109" spans="2:7">
      <c r="B109" s="187"/>
      <c r="C109" s="246"/>
      <c r="D109" s="246"/>
      <c r="E109" s="246"/>
      <c r="F109" s="246"/>
      <c r="G109" s="246"/>
    </row>
    <row r="110" spans="2:7">
      <c r="B110" s="183"/>
      <c r="C110" s="245"/>
      <c r="D110" s="245"/>
      <c r="E110" s="245"/>
      <c r="F110" s="245"/>
      <c r="G110" s="245"/>
    </row>
    <row r="111" spans="2:7">
      <c r="B111" s="183"/>
      <c r="C111" s="245"/>
      <c r="D111" s="245"/>
      <c r="E111" s="245"/>
      <c r="F111" s="245"/>
      <c r="G111" s="245"/>
    </row>
    <row r="112" spans="2:7">
      <c r="B112" s="183"/>
      <c r="C112" s="245"/>
      <c r="D112" s="245"/>
      <c r="E112" s="245"/>
      <c r="F112" s="245"/>
      <c r="G112" s="245"/>
    </row>
    <row r="113" spans="2:7">
      <c r="B113" s="126"/>
      <c r="C113" s="247"/>
      <c r="D113" s="247"/>
      <c r="E113" s="247"/>
      <c r="F113" s="247"/>
      <c r="G113" s="247"/>
    </row>
    <row r="114" spans="2:7">
      <c r="B114" s="183"/>
      <c r="C114" s="245"/>
      <c r="D114" s="245"/>
      <c r="E114" s="245"/>
      <c r="F114" s="245"/>
      <c r="G114" s="245"/>
    </row>
    <row r="115" spans="2:7">
      <c r="B115" s="2067"/>
      <c r="C115" s="2068"/>
      <c r="D115" s="2068"/>
      <c r="E115" s="2068"/>
      <c r="F115" s="2068"/>
      <c r="G115" s="2068"/>
    </row>
    <row r="116" spans="2:7">
      <c r="B116" s="2067"/>
      <c r="C116" s="2068"/>
      <c r="D116" s="2068"/>
      <c r="E116" s="2068"/>
      <c r="F116" s="2068"/>
      <c r="G116" s="2068"/>
    </row>
  </sheetData>
  <mergeCells count="12">
    <mergeCell ref="C62:G62"/>
    <mergeCell ref="C63:D63"/>
    <mergeCell ref="E63:F63"/>
    <mergeCell ref="B2:G2"/>
    <mergeCell ref="B97:G97"/>
    <mergeCell ref="B61:G61"/>
    <mergeCell ref="B56:G57"/>
    <mergeCell ref="B1:G1"/>
    <mergeCell ref="C3:G3"/>
    <mergeCell ref="C4:D4"/>
    <mergeCell ref="E4:F4"/>
    <mergeCell ref="E55:F55"/>
  </mergeCells>
  <pageMargins left="0.43307086614173229" right="0.23622047244094491" top="0.74803149606299213" bottom="0.74803149606299213" header="0.31496062992125984" footer="0.31496062992125984"/>
  <pageSetup paperSize="9" scale="91" orientation="portrait" r:id="rId1"/>
  <headerFooter>
    <oddFooter>&amp;C&amp;1#&amp;"Calibri"&amp;10&amp;K000000Confidential</oddFooter>
  </headerFooter>
  <rowBreaks count="1" manualBreakCount="1">
    <brk id="59" max="6" man="1"/>
  </rowBreaks>
  <colBreaks count="1" manualBreakCount="1">
    <brk id="7" max="1048575" man="1"/>
  </colBreaks>
  <customProperties>
    <customPr name="_pios_id" r:id="rId2"/>
  </customProperties>
  <legacy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80F54-4D5B-4249-8891-BCD96A3C2244}">
  <dimension ref="B1:V116"/>
  <sheetViews>
    <sheetView showGridLines="0" showWhiteSpace="0" view="pageBreakPreview" topLeftCell="B1" zoomScaleNormal="100" zoomScaleSheetLayoutView="100" workbookViewId="0">
      <selection activeCell="B1" sqref="B1:I1"/>
    </sheetView>
  </sheetViews>
  <sheetFormatPr defaultColWidth="3" defaultRowHeight="12"/>
  <cols>
    <col min="1" max="1" width="1.85546875" style="7" customWidth="1"/>
    <col min="2" max="2" width="32.28515625" style="7" customWidth="1"/>
    <col min="3" max="3" width="18.140625" style="7" hidden="1" customWidth="1"/>
    <col min="4" max="4" width="14.140625" style="174" customWidth="1"/>
    <col min="5" max="6" width="13.42578125" style="174" customWidth="1"/>
    <col min="7" max="7" width="15.42578125" style="174" customWidth="1"/>
    <col min="8" max="8" width="13.28515625" style="174" customWidth="1"/>
    <col min="9" max="9" width="15.85546875" style="174" customWidth="1"/>
    <col min="10" max="10" width="3" style="7" customWidth="1"/>
    <col min="11" max="16384" width="3" style="7"/>
  </cols>
  <sheetData>
    <row r="1" spans="2:9">
      <c r="B1" s="2913" t="s">
        <v>628</v>
      </c>
      <c r="C1" s="2913"/>
      <c r="D1" s="2913"/>
      <c r="E1" s="2913"/>
      <c r="F1" s="2913"/>
      <c r="G1" s="2913"/>
      <c r="H1" s="2913"/>
      <c r="I1" s="2913"/>
    </row>
    <row r="2" spans="2:9">
      <c r="B2" s="199"/>
      <c r="C2" s="199"/>
      <c r="D2" s="265"/>
      <c r="E2" s="265"/>
      <c r="F2" s="265"/>
      <c r="G2" s="265"/>
      <c r="H2" s="265"/>
      <c r="I2" s="265"/>
    </row>
    <row r="3" spans="2:9" ht="36">
      <c r="B3" s="206" t="s">
        <v>302</v>
      </c>
      <c r="C3" s="202"/>
      <c r="D3" s="202" t="s">
        <v>629</v>
      </c>
      <c r="E3" s="202" t="s">
        <v>630</v>
      </c>
      <c r="F3" s="202" t="s">
        <v>631</v>
      </c>
      <c r="G3" s="202" t="s">
        <v>632</v>
      </c>
      <c r="H3" s="202" t="s">
        <v>633</v>
      </c>
      <c r="I3" s="202" t="s">
        <v>634</v>
      </c>
    </row>
    <row r="4" spans="2:9">
      <c r="B4" s="168" t="s">
        <v>581</v>
      </c>
      <c r="C4" s="169"/>
      <c r="D4" s="122">
        <v>4404.8440000000001</v>
      </c>
      <c r="E4" s="258">
        <v>0</v>
      </c>
      <c r="F4" s="170">
        <v>0</v>
      </c>
      <c r="G4" s="254">
        <v>-4.1898476836883267</v>
      </c>
      <c r="H4" s="254">
        <v>-0.13378531761450238</v>
      </c>
      <c r="I4" s="170">
        <v>0</v>
      </c>
    </row>
    <row r="5" spans="2:9">
      <c r="B5" s="119" t="s">
        <v>582</v>
      </c>
      <c r="C5" s="123"/>
      <c r="D5" s="253">
        <v>2964.6819999999998</v>
      </c>
      <c r="E5" s="253">
        <v>0</v>
      </c>
      <c r="F5" s="171">
        <v>0</v>
      </c>
      <c r="G5" s="253">
        <v>0</v>
      </c>
      <c r="H5" s="253">
        <v>0</v>
      </c>
      <c r="I5" s="171">
        <v>0</v>
      </c>
    </row>
    <row r="6" spans="2:9">
      <c r="B6" s="119" t="s">
        <v>583</v>
      </c>
      <c r="C6" s="123"/>
      <c r="D6" s="253">
        <v>1440.162</v>
      </c>
      <c r="E6" s="253">
        <v>0</v>
      </c>
      <c r="F6" s="171">
        <v>0</v>
      </c>
      <c r="G6" s="253">
        <v>-4.1898476836883267</v>
      </c>
      <c r="H6" s="253">
        <v>-0.13378531761450238</v>
      </c>
      <c r="I6" s="171">
        <v>0</v>
      </c>
    </row>
    <row r="7" spans="2:9">
      <c r="B7" s="119"/>
      <c r="C7" s="123"/>
      <c r="D7" s="253"/>
      <c r="E7" s="253"/>
      <c r="F7" s="171">
        <v>0</v>
      </c>
      <c r="G7" s="253">
        <v>0</v>
      </c>
      <c r="H7" s="253">
        <v>0</v>
      </c>
      <c r="I7" s="171">
        <v>0</v>
      </c>
    </row>
    <row r="8" spans="2:9">
      <c r="B8" s="121" t="s">
        <v>626</v>
      </c>
      <c r="C8" s="128"/>
      <c r="D8" s="254">
        <v>256989.20807743998</v>
      </c>
      <c r="E8" s="254">
        <v>3979.1682331700003</v>
      </c>
      <c r="F8" s="170">
        <v>1.5483795070378736E-2</v>
      </c>
      <c r="G8" s="254">
        <v>-770.43405270000005</v>
      </c>
      <c r="H8" s="254">
        <v>-1673.7125117000001</v>
      </c>
      <c r="I8" s="170">
        <v>-0.42061868552027482</v>
      </c>
    </row>
    <row r="9" spans="2:9">
      <c r="B9" s="172" t="s">
        <v>585</v>
      </c>
      <c r="C9" s="124"/>
      <c r="D9" s="255">
        <v>111435.91307940001</v>
      </c>
      <c r="E9" s="255">
        <v>2683.8910954400003</v>
      </c>
      <c r="F9" s="259">
        <v>2.4084615284909825E-2</v>
      </c>
      <c r="G9" s="255">
        <v>-455.06733647000004</v>
      </c>
      <c r="H9" s="255">
        <v>-1295.02282507</v>
      </c>
      <c r="I9" s="259">
        <v>-0.48251690512714057</v>
      </c>
    </row>
    <row r="10" spans="2:9">
      <c r="B10" s="125" t="s">
        <v>270</v>
      </c>
      <c r="C10" s="123"/>
      <c r="D10" s="253">
        <v>13104.61551928</v>
      </c>
      <c r="E10" s="253">
        <v>158.44319085000001</v>
      </c>
      <c r="F10" s="171">
        <v>1.2090640173066693E-2</v>
      </c>
      <c r="G10" s="253">
        <v>-34.322357620000048</v>
      </c>
      <c r="H10" s="253">
        <v>-150.41583721999996</v>
      </c>
      <c r="I10" s="171">
        <v>-0.94933607694381994</v>
      </c>
    </row>
    <row r="11" spans="2:9">
      <c r="B11" s="125" t="s">
        <v>318</v>
      </c>
      <c r="C11" s="123"/>
      <c r="D11" s="253">
        <v>3381.4858297599999</v>
      </c>
      <c r="E11" s="253">
        <v>184.98002413999998</v>
      </c>
      <c r="F11" s="171">
        <v>5.4703770310676976E-2</v>
      </c>
      <c r="G11" s="253">
        <v>-27.219791140000027</v>
      </c>
      <c r="H11" s="253">
        <v>-94.91664415999999</v>
      </c>
      <c r="I11" s="171">
        <v>-0.51311834670409295</v>
      </c>
    </row>
    <row r="12" spans="2:9">
      <c r="B12" s="125" t="s">
        <v>586</v>
      </c>
      <c r="C12" s="123"/>
      <c r="D12" s="253">
        <v>1154.42720037</v>
      </c>
      <c r="E12" s="253">
        <v>49.062608339999997</v>
      </c>
      <c r="F12" s="171">
        <v>4.2499525586607079E-2</v>
      </c>
      <c r="G12" s="253">
        <v>-11.068934139999996</v>
      </c>
      <c r="H12" s="253">
        <v>-22.66542441</v>
      </c>
      <c r="I12" s="171">
        <v>-0.46196941371177008</v>
      </c>
    </row>
    <row r="13" spans="2:9">
      <c r="B13" s="125" t="s">
        <v>587</v>
      </c>
      <c r="C13" s="123"/>
      <c r="D13" s="253">
        <v>802.96832383000003</v>
      </c>
      <c r="E13" s="253">
        <v>131.38030932000001</v>
      </c>
      <c r="F13" s="171">
        <v>0.16361829653919838</v>
      </c>
      <c r="G13" s="253">
        <v>-11.422983110000004</v>
      </c>
      <c r="H13" s="253">
        <v>-70.382827950000006</v>
      </c>
      <c r="I13" s="171">
        <v>-0.53571823901380966</v>
      </c>
    </row>
    <row r="14" spans="2:9">
      <c r="B14" s="125" t="s">
        <v>588</v>
      </c>
      <c r="C14" s="123"/>
      <c r="D14" s="253">
        <v>1424.0903055599999</v>
      </c>
      <c r="E14" s="253">
        <v>4.5371064800000003</v>
      </c>
      <c r="F14" s="171">
        <v>3.1859682369060564E-3</v>
      </c>
      <c r="G14" s="253">
        <v>-4.7278738899999997</v>
      </c>
      <c r="H14" s="253">
        <v>-1.8683918000000002</v>
      </c>
      <c r="I14" s="171">
        <v>-0.41180250193290596</v>
      </c>
    </row>
    <row r="15" spans="2:9">
      <c r="B15" s="125" t="s">
        <v>589</v>
      </c>
      <c r="C15" s="123"/>
      <c r="D15" s="253">
        <v>3133.7004110000003</v>
      </c>
      <c r="E15" s="253">
        <v>564.0509100700001</v>
      </c>
      <c r="F15" s="171">
        <v>0.17999516102115354</v>
      </c>
      <c r="G15" s="253">
        <v>-8.9893715699999461</v>
      </c>
      <c r="H15" s="253">
        <v>-281.88327733</v>
      </c>
      <c r="I15" s="171">
        <v>-0.49974793462352113</v>
      </c>
    </row>
    <row r="16" spans="2:9">
      <c r="B16" s="125" t="s">
        <v>590</v>
      </c>
      <c r="C16" s="123"/>
      <c r="D16" s="253">
        <v>1752.2083191700001</v>
      </c>
      <c r="E16" s="253">
        <v>35.74738902</v>
      </c>
      <c r="F16" s="171">
        <v>2.0401335063249273E-2</v>
      </c>
      <c r="G16" s="253">
        <v>-6.6384679700000007</v>
      </c>
      <c r="H16" s="253">
        <v>-21.27474063</v>
      </c>
      <c r="I16" s="171">
        <v>-0.59514110577690527</v>
      </c>
    </row>
    <row r="17" spans="2:9">
      <c r="B17" s="125" t="s">
        <v>591</v>
      </c>
      <c r="C17" s="123"/>
      <c r="D17" s="253">
        <v>353.08024982000001</v>
      </c>
      <c r="E17" s="253">
        <v>3.9110913099999998</v>
      </c>
      <c r="F17" s="171">
        <v>1.1077060560577575E-2</v>
      </c>
      <c r="G17" s="253">
        <v>-0.94152270000000016</v>
      </c>
      <c r="H17" s="253">
        <v>-2.4439312499999999</v>
      </c>
      <c r="I17" s="171">
        <v>-0.62487194910312638</v>
      </c>
    </row>
    <row r="18" spans="2:9">
      <c r="B18" s="125" t="s">
        <v>592</v>
      </c>
      <c r="C18" s="123"/>
      <c r="D18" s="253">
        <v>1028.4118420100001</v>
      </c>
      <c r="E18" s="253">
        <v>524.39242974000001</v>
      </c>
      <c r="F18" s="171">
        <v>0.50990508696894299</v>
      </c>
      <c r="G18" s="253">
        <v>-1.4093808999999737</v>
      </c>
      <c r="H18" s="253">
        <v>-258.16460545000001</v>
      </c>
      <c r="I18" s="171">
        <v>-0.49231184664126654</v>
      </c>
    </row>
    <row r="19" spans="2:9">
      <c r="B19" s="125" t="s">
        <v>593</v>
      </c>
      <c r="C19" s="123"/>
      <c r="D19" s="253">
        <v>3026.8079844600002</v>
      </c>
      <c r="E19" s="253">
        <v>27.348549320000004</v>
      </c>
      <c r="F19" s="171">
        <v>9.0354424398279565E-3</v>
      </c>
      <c r="G19" s="253">
        <v>-25.005824279999999</v>
      </c>
      <c r="H19" s="253">
        <v>-15.082558450000001</v>
      </c>
      <c r="I19" s="171">
        <v>-0.55149391192644071</v>
      </c>
    </row>
    <row r="20" spans="2:9">
      <c r="B20" s="125" t="s">
        <v>594</v>
      </c>
      <c r="C20" s="123"/>
      <c r="D20" s="253">
        <v>1163.70809637</v>
      </c>
      <c r="E20" s="253">
        <v>6.9000170199999999</v>
      </c>
      <c r="F20" s="171">
        <v>5.9293366107217886E-3</v>
      </c>
      <c r="G20" s="253">
        <v>-6.9632686500000007</v>
      </c>
      <c r="H20" s="253">
        <v>-4.40143635</v>
      </c>
      <c r="I20" s="171">
        <v>-0.63788775263050002</v>
      </c>
    </row>
    <row r="21" spans="2:9">
      <c r="B21" s="125" t="s">
        <v>595</v>
      </c>
      <c r="C21" s="123"/>
      <c r="D21" s="253">
        <v>227.12564131000002</v>
      </c>
      <c r="E21" s="253">
        <v>10.894780000000001</v>
      </c>
      <c r="F21" s="171">
        <v>4.796807589474187E-2</v>
      </c>
      <c r="G21" s="253">
        <v>-2.3009117200000002</v>
      </c>
      <c r="H21" s="253">
        <v>-5.3494606500000002</v>
      </c>
      <c r="I21" s="171">
        <v>-0.49101135130769047</v>
      </c>
    </row>
    <row r="22" spans="2:9">
      <c r="B22" s="125" t="s">
        <v>596</v>
      </c>
      <c r="C22" s="123"/>
      <c r="D22" s="253">
        <v>1635.9742467799999</v>
      </c>
      <c r="E22" s="253">
        <v>9.5537522999999993</v>
      </c>
      <c r="F22" s="171">
        <v>5.8397938224297452E-3</v>
      </c>
      <c r="G22" s="253">
        <v>-15.741643910000001</v>
      </c>
      <c r="H22" s="253">
        <v>-5.3316614499999995</v>
      </c>
      <c r="I22" s="171">
        <v>-0.55806988527429169</v>
      </c>
    </row>
    <row r="23" spans="2:9">
      <c r="B23" s="125" t="s">
        <v>597</v>
      </c>
      <c r="C23" s="123"/>
      <c r="D23" s="253">
        <v>7272.7558640200004</v>
      </c>
      <c r="E23" s="253">
        <v>235.61004952000002</v>
      </c>
      <c r="F23" s="171">
        <v>3.2396254449515792E-2</v>
      </c>
      <c r="G23" s="253">
        <v>-57.180781510000003</v>
      </c>
      <c r="H23" s="253">
        <v>-143.74624603999999</v>
      </c>
      <c r="I23" s="171">
        <v>-0.61010235485646347</v>
      </c>
    </row>
    <row r="24" spans="2:9">
      <c r="B24" s="125" t="s">
        <v>598</v>
      </c>
      <c r="C24" s="123"/>
      <c r="D24" s="253">
        <v>1180.23224478</v>
      </c>
      <c r="E24" s="253">
        <v>61.225469179999997</v>
      </c>
      <c r="F24" s="171">
        <v>5.1875780763312965E-2</v>
      </c>
      <c r="G24" s="253">
        <v>-9.9409789800000041</v>
      </c>
      <c r="H24" s="253">
        <v>-41.280718239999999</v>
      </c>
      <c r="I24" s="171">
        <v>-0.67424094568612669</v>
      </c>
    </row>
    <row r="25" spans="2:9">
      <c r="B25" s="125" t="s">
        <v>599</v>
      </c>
      <c r="C25" s="123"/>
      <c r="D25" s="253">
        <v>1491.7400785499999</v>
      </c>
      <c r="E25" s="253">
        <v>34.458202579999998</v>
      </c>
      <c r="F25" s="171">
        <v>2.3099334177234171E-2</v>
      </c>
      <c r="G25" s="253">
        <v>-5.7080474500000022</v>
      </c>
      <c r="H25" s="253">
        <v>-25.051321309999999</v>
      </c>
      <c r="I25" s="171">
        <v>-0.72700603729516988</v>
      </c>
    </row>
    <row r="26" spans="2:9">
      <c r="B26" s="125" t="s">
        <v>600</v>
      </c>
      <c r="C26" s="123"/>
      <c r="D26" s="253">
        <v>2770.8257876400003</v>
      </c>
      <c r="E26" s="253">
        <v>92.636197899999999</v>
      </c>
      <c r="F26" s="171">
        <v>3.3432703821809441E-2</v>
      </c>
      <c r="G26" s="253">
        <v>-28.44274678</v>
      </c>
      <c r="H26" s="253">
        <v>-46.371566370000004</v>
      </c>
      <c r="I26" s="171">
        <v>-0.50057717632212972</v>
      </c>
    </row>
    <row r="27" spans="2:9">
      <c r="B27" s="125" t="s">
        <v>601</v>
      </c>
      <c r="C27" s="123"/>
      <c r="D27" s="253">
        <v>204.04130274000002</v>
      </c>
      <c r="E27" s="253">
        <v>14.319965770000001</v>
      </c>
      <c r="F27" s="171">
        <v>7.0181701340376379E-2</v>
      </c>
      <c r="G27" s="253">
        <v>-1.7063730099999983</v>
      </c>
      <c r="H27" s="253">
        <v>-8.5340530500000007</v>
      </c>
      <c r="I27" s="171">
        <v>-0.59595484982782887</v>
      </c>
    </row>
    <row r="28" spans="2:9">
      <c r="B28" s="119" t="s">
        <v>602</v>
      </c>
      <c r="C28" s="119"/>
      <c r="D28" s="256">
        <v>968.78778645</v>
      </c>
      <c r="E28" s="256">
        <v>31.65337194</v>
      </c>
      <c r="F28" s="260">
        <v>3.2673174025025405E-2</v>
      </c>
      <c r="G28" s="256">
        <v>-7.3030484299999969</v>
      </c>
      <c r="H28" s="256">
        <v>-22.057328560000002</v>
      </c>
      <c r="I28" s="260">
        <v>-0.69683977434727618</v>
      </c>
    </row>
    <row r="29" spans="2:9">
      <c r="B29" s="119" t="s">
        <v>603</v>
      </c>
      <c r="C29" s="119"/>
      <c r="D29" s="256">
        <v>657.12866385999996</v>
      </c>
      <c r="E29" s="256">
        <v>1.31684215</v>
      </c>
      <c r="F29" s="260">
        <v>2.0039335101665126E-3</v>
      </c>
      <c r="G29" s="256">
        <v>-4.07958686</v>
      </c>
      <c r="H29" s="256">
        <v>-0.45125851</v>
      </c>
      <c r="I29" s="260">
        <v>-0.34268231010072087</v>
      </c>
    </row>
    <row r="30" spans="2:9">
      <c r="B30" s="119" t="s">
        <v>337</v>
      </c>
      <c r="C30" s="119"/>
      <c r="D30" s="256">
        <v>30858.492180050001</v>
      </c>
      <c r="E30" s="256">
        <v>666.09066026000005</v>
      </c>
      <c r="F30" s="260">
        <v>2.1585327512879171E-2</v>
      </c>
      <c r="G30" s="256">
        <v>-191.78689396999999</v>
      </c>
      <c r="H30" s="256">
        <v>-254.03721666000001</v>
      </c>
      <c r="I30" s="260">
        <v>-0.38138534559370613</v>
      </c>
    </row>
    <row r="31" spans="2:9">
      <c r="B31" s="119" t="s">
        <v>604</v>
      </c>
      <c r="C31" s="119"/>
      <c r="D31" s="256">
        <v>1599.21089409</v>
      </c>
      <c r="E31" s="256">
        <v>62.977246030000003</v>
      </c>
      <c r="F31" s="260">
        <v>3.9380200736961579E-2</v>
      </c>
      <c r="G31" s="256">
        <v>-9.5858321600000025</v>
      </c>
      <c r="H31" s="256">
        <v>-28.628866479999999</v>
      </c>
      <c r="I31" s="260">
        <v>-0.45459063844046593</v>
      </c>
    </row>
    <row r="32" spans="2:9">
      <c r="B32" s="119" t="s">
        <v>605</v>
      </c>
      <c r="C32" s="119"/>
      <c r="D32" s="256">
        <v>3225.89224096</v>
      </c>
      <c r="E32" s="256">
        <v>96.598021599999996</v>
      </c>
      <c r="F32" s="260">
        <v>2.9944590328675452E-2</v>
      </c>
      <c r="G32" s="256">
        <v>-17.533307489999999</v>
      </c>
      <c r="H32" s="256">
        <v>-51.08351141</v>
      </c>
      <c r="I32" s="260">
        <v>-0.52882564843336299</v>
      </c>
    </row>
    <row r="33" spans="2:9">
      <c r="B33" s="119" t="s">
        <v>606</v>
      </c>
      <c r="C33" s="119"/>
      <c r="D33" s="256">
        <v>10768.519539700001</v>
      </c>
      <c r="E33" s="256">
        <v>189.14918609</v>
      </c>
      <c r="F33" s="260">
        <v>1.7565013035698081E-2</v>
      </c>
      <c r="G33" s="256">
        <v>-56.277207270000012</v>
      </c>
      <c r="H33" s="256">
        <v>4.0932700000013256E-2</v>
      </c>
      <c r="I33" s="260">
        <v>2.1640431474305615E-4</v>
      </c>
    </row>
    <row r="34" spans="2:9">
      <c r="B34" s="119" t="s">
        <v>607</v>
      </c>
      <c r="C34" s="119"/>
      <c r="D34" s="256">
        <v>6772.0980188100002</v>
      </c>
      <c r="E34" s="256">
        <v>138.84935618999998</v>
      </c>
      <c r="F34" s="260">
        <v>2.0503152170027027E-2</v>
      </c>
      <c r="G34" s="256">
        <v>-41.16558744999999</v>
      </c>
      <c r="H34" s="256">
        <v>-91.858631590000002</v>
      </c>
      <c r="I34" s="260">
        <v>-0.6615704538399273</v>
      </c>
    </row>
    <row r="35" spans="2:9">
      <c r="B35" s="119" t="s">
        <v>608</v>
      </c>
      <c r="C35" s="119"/>
      <c r="D35" s="256">
        <v>4788.0205687400003</v>
      </c>
      <c r="E35" s="256">
        <v>85.033786269999993</v>
      </c>
      <c r="F35" s="260">
        <v>1.7759695274737971E-2</v>
      </c>
      <c r="G35" s="256">
        <v>-43.753818960000004</v>
      </c>
      <c r="H35" s="256">
        <v>-42.606251450000002</v>
      </c>
      <c r="I35" s="260">
        <v>-0.5010508565938282</v>
      </c>
    </row>
    <row r="36" spans="2:9">
      <c r="B36" s="119" t="s">
        <v>609</v>
      </c>
      <c r="C36" s="119"/>
      <c r="D36" s="256">
        <v>2497.9893276900002</v>
      </c>
      <c r="E36" s="256">
        <v>81.034740450000001</v>
      </c>
      <c r="F36" s="260">
        <v>3.2439986653160106E-2</v>
      </c>
      <c r="G36" s="256">
        <v>-15.062939959999998</v>
      </c>
      <c r="H36" s="256">
        <v>-30.766230240000002</v>
      </c>
      <c r="I36" s="260">
        <v>-0.37966716582480275</v>
      </c>
    </row>
    <row r="37" spans="2:9">
      <c r="B37" s="119" t="s">
        <v>610</v>
      </c>
      <c r="C37" s="119"/>
      <c r="D37" s="256">
        <v>1206.7615900600001</v>
      </c>
      <c r="E37" s="256">
        <v>12.448323630000001</v>
      </c>
      <c r="F37" s="260">
        <v>1.0315478825756353E-2</v>
      </c>
      <c r="G37" s="256">
        <v>-8.4082006800000002</v>
      </c>
      <c r="H37" s="256">
        <v>-9.1346581899999997</v>
      </c>
      <c r="I37" s="260">
        <v>-0.73380629083146665</v>
      </c>
    </row>
    <row r="38" spans="2:9">
      <c r="B38" s="119" t="s">
        <v>343</v>
      </c>
      <c r="C38" s="119"/>
      <c r="D38" s="256">
        <v>6286.3884071299999</v>
      </c>
      <c r="E38" s="256">
        <v>555.02571202000001</v>
      </c>
      <c r="F38" s="260">
        <v>8.8290076284578883E-2</v>
      </c>
      <c r="G38" s="256">
        <v>-24.697741360000009</v>
      </c>
      <c r="H38" s="256">
        <v>-225.90669717999998</v>
      </c>
      <c r="I38" s="260">
        <v>-0.40702023759911787</v>
      </c>
    </row>
    <row r="39" spans="2:9">
      <c r="B39" s="119" t="s">
        <v>611</v>
      </c>
      <c r="C39" s="119"/>
      <c r="D39" s="256">
        <v>132.98014759</v>
      </c>
      <c r="E39" s="256">
        <v>7.4709723100000005</v>
      </c>
      <c r="F39" s="260">
        <v>5.6181110078432579E-2</v>
      </c>
      <c r="G39" s="256">
        <v>-0.41633399999999998</v>
      </c>
      <c r="H39" s="256">
        <v>-6.91664996</v>
      </c>
      <c r="I39" s="260">
        <v>-0.925803185047543</v>
      </c>
    </row>
    <row r="40" spans="2:9">
      <c r="B40" s="119" t="s">
        <v>612</v>
      </c>
      <c r="C40" s="119"/>
      <c r="D40" s="256">
        <v>5915.0094720900006</v>
      </c>
      <c r="E40" s="256">
        <v>546.20836809999992</v>
      </c>
      <c r="F40" s="260">
        <v>9.2342771499739199E-2</v>
      </c>
      <c r="G40" s="256">
        <v>-24.000909129999997</v>
      </c>
      <c r="H40" s="256">
        <v>-218.37514576000001</v>
      </c>
      <c r="I40" s="260">
        <v>-0.39980190438975455</v>
      </c>
    </row>
    <row r="41" spans="2:9">
      <c r="B41" s="119" t="s">
        <v>613</v>
      </c>
      <c r="C41" s="119"/>
      <c r="D41" s="256">
        <v>238.39878745000001</v>
      </c>
      <c r="E41" s="256">
        <v>1.3463716099999998</v>
      </c>
      <c r="F41" s="260">
        <v>5.6475606457619997E-3</v>
      </c>
      <c r="G41" s="256">
        <v>-0.28049822999999996</v>
      </c>
      <c r="H41" s="256">
        <v>-0.61490146000000001</v>
      </c>
      <c r="I41" s="260">
        <v>-0.45671006090213095</v>
      </c>
    </row>
    <row r="42" spans="2:9">
      <c r="B42" s="119" t="s">
        <v>614</v>
      </c>
      <c r="C42" s="119"/>
      <c r="D42" s="256">
        <v>5576.8935406000001</v>
      </c>
      <c r="E42" s="256">
        <v>32.260548989999997</v>
      </c>
      <c r="F42" s="260">
        <v>5.7846808003670785E-3</v>
      </c>
      <c r="G42" s="256">
        <v>-9.496239150000001</v>
      </c>
      <c r="H42" s="256">
        <v>-16.221800349999999</v>
      </c>
      <c r="I42" s="260">
        <v>-0.50283708299658425</v>
      </c>
    </row>
    <row r="43" spans="2:9">
      <c r="B43" s="119" t="s">
        <v>615</v>
      </c>
      <c r="C43" s="119"/>
      <c r="D43" s="256">
        <v>2906.0180547800001</v>
      </c>
      <c r="E43" s="256">
        <v>28.328077089999997</v>
      </c>
      <c r="F43" s="260">
        <v>9.748073327832292E-3</v>
      </c>
      <c r="G43" s="256">
        <v>-2.4222591200000014</v>
      </c>
      <c r="H43" s="256">
        <v>-12.727146769999999</v>
      </c>
      <c r="I43" s="260">
        <v>-0.44927676275255435</v>
      </c>
    </row>
    <row r="44" spans="2:9">
      <c r="B44" s="125" t="s">
        <v>616</v>
      </c>
      <c r="C44" s="119"/>
      <c r="D44" s="256">
        <v>1862.7516008999999</v>
      </c>
      <c r="E44" s="256">
        <v>0.75620342000000007</v>
      </c>
      <c r="F44" s="260">
        <v>4.0596041878833216E-4</v>
      </c>
      <c r="G44" s="256">
        <v>-3.3963154600000003</v>
      </c>
      <c r="H44" s="256">
        <v>-0.30067912000000002</v>
      </c>
      <c r="I44" s="260">
        <v>-0.39761671535418341</v>
      </c>
    </row>
    <row r="45" spans="2:9">
      <c r="B45" s="125" t="s">
        <v>617</v>
      </c>
      <c r="C45" s="119"/>
      <c r="D45" s="256">
        <v>808.12388492000002</v>
      </c>
      <c r="E45" s="256">
        <v>3.1762684800000001</v>
      </c>
      <c r="F45" s="260">
        <v>3.9304227226428703E-3</v>
      </c>
      <c r="G45" s="256">
        <v>-3.6776645700000001</v>
      </c>
      <c r="H45" s="256">
        <v>-3.1939744599999997</v>
      </c>
      <c r="I45" s="260">
        <v>-1.0055744594990912</v>
      </c>
    </row>
    <row r="46" spans="2:9">
      <c r="B46" s="125" t="s">
        <v>618</v>
      </c>
      <c r="C46" s="119"/>
      <c r="D46" s="256">
        <v>38161.355589340004</v>
      </c>
      <c r="E46" s="256">
        <v>253.41111910000001</v>
      </c>
      <c r="F46" s="260">
        <v>6.6405167003760184E-3</v>
      </c>
      <c r="G46" s="256">
        <v>-65.577514360000009</v>
      </c>
      <c r="H46" s="256">
        <v>-111.4154466</v>
      </c>
      <c r="I46" s="260">
        <v>-0.43966281746316627</v>
      </c>
    </row>
    <row r="47" spans="2:9">
      <c r="B47" s="125" t="s">
        <v>102</v>
      </c>
      <c r="C47" s="119"/>
      <c r="D47" s="256">
        <v>633.4177537600001</v>
      </c>
      <c r="E47" s="256">
        <v>6.6703311699999999</v>
      </c>
      <c r="F47" s="260">
        <v>1.0530698153634901E-2</v>
      </c>
      <c r="G47" s="256">
        <v>-10.790821510000001</v>
      </c>
      <c r="H47" s="256">
        <v>-1.3971010800000001</v>
      </c>
      <c r="I47" s="260">
        <v>-0.20945003244868876</v>
      </c>
    </row>
    <row r="48" spans="2:9">
      <c r="B48" s="172" t="s">
        <v>619</v>
      </c>
      <c r="C48" s="124"/>
      <c r="D48" s="255">
        <v>140026.90299839</v>
      </c>
      <c r="E48" s="255">
        <v>1258.1200308999998</v>
      </c>
      <c r="F48" s="259">
        <v>8.9848450830514008E-3</v>
      </c>
      <c r="G48" s="255">
        <v>-315.10098053999997</v>
      </c>
      <c r="H48" s="255">
        <v>-376.58282415000002</v>
      </c>
      <c r="I48" s="259">
        <v>-0.29932185713680309</v>
      </c>
    </row>
    <row r="49" spans="2:22">
      <c r="B49" s="173" t="s">
        <v>620</v>
      </c>
      <c r="C49" s="123"/>
      <c r="D49" s="253">
        <v>115477.10120406</v>
      </c>
      <c r="E49" s="253">
        <v>561.19863514000008</v>
      </c>
      <c r="F49" s="171">
        <v>4.8598261411871083E-3</v>
      </c>
      <c r="G49" s="253">
        <v>-39.764905689999992</v>
      </c>
      <c r="H49" s="253">
        <v>-56.794757790000006</v>
      </c>
      <c r="I49" s="171">
        <v>-0.10120259429325168</v>
      </c>
    </row>
    <row r="50" spans="2:22">
      <c r="B50" s="173" t="s">
        <v>621</v>
      </c>
      <c r="C50" s="123"/>
      <c r="D50" s="253">
        <v>24549.801794329993</v>
      </c>
      <c r="E50" s="253">
        <v>696.92139575999977</v>
      </c>
      <c r="F50" s="171">
        <v>2.8388066086992209E-2</v>
      </c>
      <c r="G50" s="253">
        <v>-275.33607484999993</v>
      </c>
      <c r="H50" s="253">
        <v>-319.78806636000002</v>
      </c>
      <c r="I50" s="171">
        <v>-0.45885815574835082</v>
      </c>
    </row>
    <row r="51" spans="2:22">
      <c r="B51" s="172" t="s">
        <v>622</v>
      </c>
      <c r="C51" s="124"/>
      <c r="D51" s="255">
        <v>5526.3919996499999</v>
      </c>
      <c r="E51" s="255">
        <v>37.157106829999996</v>
      </c>
      <c r="F51" s="259">
        <v>6.7235742293259779E-3</v>
      </c>
      <c r="G51" s="255">
        <v>-0.26573569000000052</v>
      </c>
      <c r="H51" s="255">
        <v>-2.1068624799999998</v>
      </c>
      <c r="I51" s="259">
        <v>-5.6701467356951377E-2</v>
      </c>
    </row>
    <row r="52" spans="2:22">
      <c r="B52" s="126" t="s">
        <v>623</v>
      </c>
      <c r="C52" s="130"/>
      <c r="D52" s="257">
        <v>261394.05207743999</v>
      </c>
      <c r="E52" s="257">
        <v>3979.1682331700003</v>
      </c>
      <c r="F52" s="261">
        <v>1.5222872140912913E-2</v>
      </c>
      <c r="G52" s="257">
        <v>-774.62390038368835</v>
      </c>
      <c r="H52" s="257">
        <v>-1673.8462970176145</v>
      </c>
      <c r="I52" s="261">
        <v>-0.42065230694811478</v>
      </c>
    </row>
    <row r="54" spans="2:22" ht="20.100000000000001" customHeight="1">
      <c r="B54" s="363" t="s">
        <v>635</v>
      </c>
      <c r="C54" s="294"/>
      <c r="D54" s="262"/>
      <c r="E54" s="248"/>
      <c r="F54" s="248"/>
      <c r="G54" s="262"/>
      <c r="H54" s="262"/>
      <c r="I54" s="262"/>
    </row>
    <row r="60" spans="2:22" s="174" customFormat="1" ht="32.25" customHeight="1">
      <c r="B60" s="2911"/>
      <c r="C60" s="2911"/>
      <c r="D60" s="2911"/>
      <c r="E60" s="2911"/>
      <c r="F60" s="2911"/>
      <c r="G60" s="2911"/>
      <c r="H60" s="2911"/>
      <c r="I60" s="2911"/>
      <c r="J60" s="2722"/>
      <c r="M60" s="2916" t="s">
        <v>636</v>
      </c>
      <c r="N60" s="2917"/>
      <c r="O60" s="2917"/>
      <c r="P60" s="2917"/>
      <c r="Q60" s="2917"/>
      <c r="R60" s="2917"/>
      <c r="S60" s="2917"/>
      <c r="T60" s="2917"/>
      <c r="U60" s="2917"/>
      <c r="V60" s="2917"/>
    </row>
    <row r="61" spans="2:22" ht="36.75">
      <c r="B61" s="2091" t="s">
        <v>314</v>
      </c>
      <c r="C61" s="2092" t="s">
        <v>637</v>
      </c>
      <c r="D61" s="2092" t="s">
        <v>638</v>
      </c>
      <c r="E61" s="2092" t="s">
        <v>630</v>
      </c>
      <c r="F61" s="2092" t="s">
        <v>631</v>
      </c>
      <c r="G61" s="2092" t="s">
        <v>632</v>
      </c>
      <c r="H61" s="2092" t="s">
        <v>633</v>
      </c>
      <c r="I61" s="2092" t="s">
        <v>634</v>
      </c>
      <c r="K61" s="2914"/>
      <c r="L61" s="2915"/>
      <c r="M61" s="2915"/>
      <c r="N61" s="2915"/>
      <c r="O61" s="2915"/>
      <c r="P61" s="2915"/>
      <c r="Q61" s="2915"/>
      <c r="R61" s="2915"/>
      <c r="S61" s="2915"/>
      <c r="T61" s="2915"/>
      <c r="U61" s="2915"/>
    </row>
    <row r="62" spans="2:22">
      <c r="B62" s="2084" t="s">
        <v>581</v>
      </c>
      <c r="C62" s="2085"/>
      <c r="D62" s="2070">
        <v>11616.134</v>
      </c>
      <c r="E62" s="2086">
        <v>0</v>
      </c>
      <c r="F62" s="2087">
        <v>0</v>
      </c>
      <c r="G62" s="2088">
        <v>4.351</v>
      </c>
      <c r="H62" s="2088">
        <v>9.7360000000000007</v>
      </c>
      <c r="I62" s="2087">
        <v>0</v>
      </c>
    </row>
    <row r="63" spans="2:22">
      <c r="B63" s="119" t="s">
        <v>582</v>
      </c>
      <c r="C63" s="123"/>
      <c r="D63" s="253">
        <v>5889.4549999999999</v>
      </c>
      <c r="E63" s="253"/>
      <c r="F63" s="171">
        <v>0</v>
      </c>
      <c r="G63" s="253">
        <v>0</v>
      </c>
      <c r="H63" s="253">
        <v>0</v>
      </c>
      <c r="I63" s="171">
        <v>0</v>
      </c>
    </row>
    <row r="64" spans="2:22">
      <c r="B64" s="119" t="s">
        <v>583</v>
      </c>
      <c r="C64" s="123"/>
      <c r="D64" s="2090">
        <v>5726.6790000000001</v>
      </c>
      <c r="E64" s="253"/>
      <c r="F64" s="171">
        <v>0</v>
      </c>
      <c r="G64" s="253">
        <v>4.351</v>
      </c>
      <c r="H64" s="253">
        <v>9.7360000000000007</v>
      </c>
      <c r="I64" s="171">
        <v>0</v>
      </c>
    </row>
    <row r="65" spans="2:9">
      <c r="B65" s="119"/>
      <c r="C65" s="123"/>
      <c r="D65" s="253"/>
      <c r="E65" s="253"/>
      <c r="F65" s="171">
        <v>0</v>
      </c>
      <c r="G65" s="253"/>
      <c r="H65" s="253"/>
      <c r="I65" s="171"/>
    </row>
    <row r="66" spans="2:9" ht="14.25">
      <c r="B66" s="2069" t="s">
        <v>639</v>
      </c>
      <c r="C66" s="2089"/>
      <c r="D66" s="2088">
        <v>245576.90164753998</v>
      </c>
      <c r="E66" s="2088">
        <v>4609.7538672499995</v>
      </c>
      <c r="F66" s="2087">
        <v>1.8797989267363525E-2</v>
      </c>
      <c r="G66" s="2088">
        <v>492.08251498999994</v>
      </c>
      <c r="H66" s="2088">
        <v>1676.7098513599999</v>
      </c>
      <c r="I66" s="2087">
        <v>0.36373088447784307</v>
      </c>
    </row>
    <row r="67" spans="2:9">
      <c r="B67" s="172" t="s">
        <v>585</v>
      </c>
      <c r="C67" s="124"/>
      <c r="D67" s="255">
        <v>107989.88824586998</v>
      </c>
      <c r="E67" s="255">
        <v>3182.8906513499996</v>
      </c>
      <c r="F67" s="259">
        <v>2.9570081066608606E-2</v>
      </c>
      <c r="G67" s="255">
        <v>285.27946724999998</v>
      </c>
      <c r="H67" s="255">
        <v>1326.96278186</v>
      </c>
      <c r="I67" s="259">
        <v>0.41690492298162313</v>
      </c>
    </row>
    <row r="68" spans="2:9">
      <c r="B68" s="2073" t="s">
        <v>270</v>
      </c>
      <c r="C68" s="123"/>
      <c r="D68" s="253">
        <v>13010.38295915</v>
      </c>
      <c r="E68" s="253">
        <v>126.56067989</v>
      </c>
      <c r="F68" s="171">
        <v>9.7276675319531505E-3</v>
      </c>
      <c r="G68" s="253">
        <v>28.675121410000003</v>
      </c>
      <c r="H68" s="253">
        <v>58.122871290000006</v>
      </c>
      <c r="I68" s="171">
        <v>0.45924904433602443</v>
      </c>
    </row>
    <row r="69" spans="2:9">
      <c r="B69" s="2073" t="s">
        <v>269</v>
      </c>
      <c r="C69" s="123"/>
      <c r="D69" s="253">
        <v>960.18478224</v>
      </c>
      <c r="E69" s="253">
        <v>54.48937248</v>
      </c>
      <c r="F69" s="171">
        <v>5.6748839898173142E-2</v>
      </c>
      <c r="G69" s="253">
        <v>11.434920649999999</v>
      </c>
      <c r="H69" s="253">
        <v>29.599564820000001</v>
      </c>
      <c r="I69" s="171">
        <v>0.54321720865595113</v>
      </c>
    </row>
    <row r="70" spans="2:9">
      <c r="B70" s="2073" t="s">
        <v>263</v>
      </c>
      <c r="C70" s="123"/>
      <c r="D70" s="253">
        <v>641.71221459000003</v>
      </c>
      <c r="E70" s="253">
        <v>192.81852236</v>
      </c>
      <c r="F70" s="171">
        <v>0.3004750696278935</v>
      </c>
      <c r="G70" s="253">
        <v>11.122767019999998</v>
      </c>
      <c r="H70" s="253">
        <v>107.609122</v>
      </c>
      <c r="I70" s="171">
        <v>0.55808498417537611</v>
      </c>
    </row>
    <row r="71" spans="2:9">
      <c r="B71" s="2073" t="s">
        <v>271</v>
      </c>
      <c r="C71" s="123"/>
      <c r="D71" s="253">
        <v>1261.2240766100001</v>
      </c>
      <c r="E71" s="253">
        <v>37.20701159</v>
      </c>
      <c r="F71" s="171">
        <v>2.9500714647001838E-2</v>
      </c>
      <c r="G71" s="253">
        <v>0.88173840999999997</v>
      </c>
      <c r="H71" s="253">
        <v>0.42946406000000004</v>
      </c>
      <c r="I71" s="171">
        <v>1.1542557212937402E-2</v>
      </c>
    </row>
    <row r="72" spans="2:9">
      <c r="B72" s="2073" t="s">
        <v>277</v>
      </c>
      <c r="C72" s="123"/>
      <c r="D72" s="253">
        <v>2003.1516916099999</v>
      </c>
      <c r="E72" s="253">
        <v>44.347215659999961</v>
      </c>
      <c r="F72" s="171">
        <v>2.2138720619982913E-2</v>
      </c>
      <c r="G72" s="253">
        <v>3.8099300200000243</v>
      </c>
      <c r="H72" s="253">
        <v>19.655206440000029</v>
      </c>
      <c r="I72" s="171">
        <v>0.44321173601274172</v>
      </c>
    </row>
    <row r="73" spans="2:9">
      <c r="B73" s="2073" t="s">
        <v>276</v>
      </c>
      <c r="C73" s="123"/>
      <c r="D73" s="253">
        <v>1938.7975439100001</v>
      </c>
      <c r="E73" s="253">
        <v>747.02484239</v>
      </c>
      <c r="F73" s="171">
        <v>0.38530317140977216</v>
      </c>
      <c r="G73" s="253">
        <v>1.2481140299999538</v>
      </c>
      <c r="H73" s="253">
        <v>297.78919106000001</v>
      </c>
      <c r="I73" s="171">
        <v>0.39863358507230595</v>
      </c>
    </row>
    <row r="74" spans="2:9">
      <c r="B74" s="2073" t="s">
        <v>268</v>
      </c>
      <c r="C74" s="123"/>
      <c r="D74" s="253">
        <v>3073.4429836299996</v>
      </c>
      <c r="E74" s="253">
        <v>33.131744519999998</v>
      </c>
      <c r="F74" s="171">
        <v>1.0780009486581907E-2</v>
      </c>
      <c r="G74" s="253">
        <v>6.7557355999999942</v>
      </c>
      <c r="H74" s="253">
        <v>13.359216140000001</v>
      </c>
      <c r="I74" s="171">
        <v>0.40321499315967807</v>
      </c>
    </row>
    <row r="75" spans="2:9" ht="12.75" customHeight="1">
      <c r="B75" s="2073" t="s">
        <v>275</v>
      </c>
      <c r="C75" s="123"/>
      <c r="D75" s="253">
        <v>3107.2842776299999</v>
      </c>
      <c r="E75" s="253">
        <v>54.033626920000003</v>
      </c>
      <c r="F75" s="171">
        <v>1.7389341332236505E-2</v>
      </c>
      <c r="G75" s="253">
        <v>8.4224698999999994</v>
      </c>
      <c r="H75" s="253">
        <v>33.223738729999994</v>
      </c>
      <c r="I75" s="171">
        <v>0.61487152767275299</v>
      </c>
    </row>
    <row r="76" spans="2:9" ht="14.25" customHeight="1">
      <c r="B76" s="2073" t="s">
        <v>267</v>
      </c>
      <c r="C76" s="123"/>
      <c r="D76" s="253">
        <v>1429.0910237799999</v>
      </c>
      <c r="E76" s="253">
        <v>46.681995799999996</v>
      </c>
      <c r="F76" s="171">
        <v>3.2665516068055865E-2</v>
      </c>
      <c r="G76" s="253">
        <v>6.8524203499999992</v>
      </c>
      <c r="H76" s="253">
        <v>22.400253980000002</v>
      </c>
      <c r="I76" s="171">
        <v>0.4798478213307239</v>
      </c>
    </row>
    <row r="77" spans="2:9">
      <c r="B77" s="2073" t="s">
        <v>280</v>
      </c>
      <c r="C77" s="123"/>
      <c r="D77" s="253">
        <v>2916.5192295499996</v>
      </c>
      <c r="E77" s="253">
        <v>87.959481709999991</v>
      </c>
      <c r="F77" s="171">
        <v>3.0159061122861715E-2</v>
      </c>
      <c r="G77" s="253">
        <v>20.214476840000003</v>
      </c>
      <c r="H77" s="253">
        <v>48.53445533</v>
      </c>
      <c r="I77" s="171">
        <v>0.55178196126731138</v>
      </c>
    </row>
    <row r="78" spans="2:9">
      <c r="B78" s="2073" t="s">
        <v>272</v>
      </c>
      <c r="C78" s="123"/>
      <c r="D78" s="253">
        <v>3503.6122262700028</v>
      </c>
      <c r="E78" s="253">
        <v>73.65182403999988</v>
      </c>
      <c r="F78" s="171">
        <v>2.1021682561717367E-2</v>
      </c>
      <c r="G78" s="253">
        <v>11.325222249999975</v>
      </c>
      <c r="H78" s="253">
        <v>28.770863480000003</v>
      </c>
      <c r="I78" s="171">
        <v>0.39063341410763586</v>
      </c>
    </row>
    <row r="79" spans="2:9">
      <c r="B79" s="2073" t="s">
        <v>274</v>
      </c>
      <c r="C79" s="123"/>
      <c r="D79" s="253">
        <v>1819.0849865600001</v>
      </c>
      <c r="E79" s="253">
        <v>116.87206063000001</v>
      </c>
      <c r="F79" s="171">
        <v>6.424771876712157E-2</v>
      </c>
      <c r="G79" s="253">
        <v>8.5186838399999942</v>
      </c>
      <c r="H79" s="253">
        <v>71.421402610000001</v>
      </c>
      <c r="I79" s="171">
        <v>0.6111075840111162</v>
      </c>
    </row>
    <row r="80" spans="2:9">
      <c r="B80" s="2073" t="s">
        <v>264</v>
      </c>
      <c r="C80" s="123"/>
      <c r="D80" s="253">
        <v>3172.5297778899999</v>
      </c>
      <c r="E80" s="253">
        <v>109.7944952</v>
      </c>
      <c r="F80" s="171">
        <v>3.4607869078228985E-2</v>
      </c>
      <c r="G80" s="253">
        <v>10.465978310000011</v>
      </c>
      <c r="H80" s="253">
        <v>73.442663369999991</v>
      </c>
      <c r="I80" s="171">
        <v>0.66891025124909897</v>
      </c>
    </row>
    <row r="81" spans="2:9">
      <c r="B81" s="2073" t="s">
        <v>265</v>
      </c>
      <c r="C81" s="123"/>
      <c r="D81" s="253">
        <v>10164.05036392</v>
      </c>
      <c r="E81" s="253">
        <v>273.01688895000001</v>
      </c>
      <c r="F81" s="171">
        <v>2.6861032676416687E-2</v>
      </c>
      <c r="G81" s="253">
        <v>23.14735386000001</v>
      </c>
      <c r="H81" s="253">
        <v>86.341188259999996</v>
      </c>
      <c r="I81" s="171">
        <v>0.31624852437540013</v>
      </c>
    </row>
    <row r="82" spans="2:9">
      <c r="B82" s="2073" t="s">
        <v>266</v>
      </c>
      <c r="C82" s="123"/>
      <c r="D82" s="253">
        <v>5721.04695421</v>
      </c>
      <c r="E82" s="253">
        <v>119.25589114</v>
      </c>
      <c r="F82" s="171">
        <v>2.084511665338493E-2</v>
      </c>
      <c r="G82" s="253">
        <v>16.539500799999999</v>
      </c>
      <c r="H82" s="253">
        <v>74.083681909999996</v>
      </c>
      <c r="I82" s="171">
        <v>0.62121611940352484</v>
      </c>
    </row>
    <row r="83" spans="2:9">
      <c r="B83" s="2073" t="s">
        <v>282</v>
      </c>
      <c r="C83" s="123"/>
      <c r="D83" s="253">
        <v>4724.9351384300007</v>
      </c>
      <c r="E83" s="253">
        <v>94.282100260000007</v>
      </c>
      <c r="F83" s="171">
        <v>1.995415756994455E-2</v>
      </c>
      <c r="G83" s="253">
        <v>23.279036979999994</v>
      </c>
      <c r="H83" s="253">
        <v>35.693990200000002</v>
      </c>
      <c r="I83" s="171">
        <v>0.3785871347961845</v>
      </c>
    </row>
    <row r="84" spans="2:9">
      <c r="B84" s="2073" t="s">
        <v>273</v>
      </c>
      <c r="C84" s="123"/>
      <c r="D84" s="253">
        <v>7605.0689760500009</v>
      </c>
      <c r="E84" s="253">
        <v>705.98717453999996</v>
      </c>
      <c r="F84" s="171">
        <v>9.2831133650898567E-2</v>
      </c>
      <c r="G84" s="253">
        <v>46.116699039999986</v>
      </c>
      <c r="H84" s="253">
        <v>229.69801332</v>
      </c>
      <c r="I84" s="171">
        <v>0.32535720421502606</v>
      </c>
    </row>
    <row r="85" spans="2:9">
      <c r="B85" s="2073" t="s">
        <v>281</v>
      </c>
      <c r="C85" s="123"/>
      <c r="D85" s="253">
        <v>4775.4900370400001</v>
      </c>
      <c r="E85" s="253">
        <v>34.160953999999997</v>
      </c>
      <c r="F85" s="171">
        <v>7.1533923712620781E-3</v>
      </c>
      <c r="G85" s="253">
        <v>3.2236786000000031</v>
      </c>
      <c r="H85" s="253">
        <v>16.017681079999999</v>
      </c>
      <c r="I85" s="171">
        <v>0.46888857612114698</v>
      </c>
    </row>
    <row r="86" spans="2:9">
      <c r="B86" s="2073" t="s">
        <v>618</v>
      </c>
      <c r="C86" s="119"/>
      <c r="D86" s="256">
        <v>35503.60058346</v>
      </c>
      <c r="E86" s="256">
        <v>224.19048863</v>
      </c>
      <c r="F86" s="260">
        <v>6.3145845758090019E-3</v>
      </c>
      <c r="G86" s="256">
        <v>29.25198365</v>
      </c>
      <c r="H86" s="256">
        <v>80.756389630000001</v>
      </c>
      <c r="I86" s="260">
        <v>0.3602132727552011</v>
      </c>
    </row>
    <row r="87" spans="2:9">
      <c r="B87" s="2073" t="s">
        <v>102</v>
      </c>
      <c r="C87" s="119"/>
      <c r="D87" s="256">
        <v>658.67841934000012</v>
      </c>
      <c r="E87" s="256">
        <v>7.4242806400000001</v>
      </c>
      <c r="F87" s="260">
        <v>2.413000123936479E-2</v>
      </c>
      <c r="G87" s="256">
        <v>13.993635690000003</v>
      </c>
      <c r="H87" s="256">
        <v>1.3824149999997815E-2</v>
      </c>
      <c r="I87" s="260">
        <v>1.8620187827379617E-3</v>
      </c>
    </row>
    <row r="88" spans="2:9">
      <c r="B88" s="172" t="s">
        <v>619</v>
      </c>
      <c r="C88" s="124"/>
      <c r="D88" s="255">
        <v>133524.95489535001</v>
      </c>
      <c r="E88" s="255">
        <v>1426.86003465</v>
      </c>
      <c r="F88" s="259">
        <v>1.0686092616682024E-2</v>
      </c>
      <c r="G88" s="255">
        <v>204.35979871999996</v>
      </c>
      <c r="H88" s="255">
        <v>349.74587393000002</v>
      </c>
      <c r="I88" s="259">
        <v>0.24511575447958392</v>
      </c>
    </row>
    <row r="89" spans="2:9">
      <c r="B89" s="2073" t="s">
        <v>620</v>
      </c>
      <c r="C89" s="119"/>
      <c r="D89" s="256">
        <v>108393.43366658001</v>
      </c>
      <c r="E89" s="256">
        <v>629.78980254999999</v>
      </c>
      <c r="F89" s="260">
        <v>5.8102209815332892E-3</v>
      </c>
      <c r="G89" s="256">
        <v>22.634777189999998</v>
      </c>
      <c r="H89" s="256">
        <v>29.493968120000002</v>
      </c>
      <c r="I89" s="260">
        <v>4.6831447572793033E-2</v>
      </c>
    </row>
    <row r="90" spans="2:9">
      <c r="B90" s="2073" t="s">
        <v>621</v>
      </c>
      <c r="C90" s="119"/>
      <c r="D90" s="256">
        <v>25131.521228769998</v>
      </c>
      <c r="E90" s="256">
        <v>797.0702321</v>
      </c>
      <c r="F90" s="260">
        <v>3.171595642159266E-2</v>
      </c>
      <c r="G90" s="256">
        <v>181.72502152999994</v>
      </c>
      <c r="H90" s="256">
        <v>320.25190581000004</v>
      </c>
      <c r="I90" s="260">
        <v>0.40178630804747129</v>
      </c>
    </row>
    <row r="91" spans="2:9">
      <c r="B91" s="2073" t="s">
        <v>622</v>
      </c>
      <c r="C91" s="119"/>
      <c r="D91" s="256">
        <v>4062.0585063200001</v>
      </c>
      <c r="E91" s="256">
        <v>3.18125E-3</v>
      </c>
      <c r="F91" s="260">
        <v>7.8316203349863516E-7</v>
      </c>
      <c r="G91" s="256">
        <v>2.4432490200000001</v>
      </c>
      <c r="H91" s="256">
        <v>1.19557E-3</v>
      </c>
      <c r="I91" s="260">
        <v>0.37581768172888014</v>
      </c>
    </row>
    <row r="92" spans="2:9">
      <c r="B92" s="2421" t="s">
        <v>623</v>
      </c>
      <c r="C92" s="2422"/>
      <c r="D92" s="2423">
        <v>257193.03564753997</v>
      </c>
      <c r="E92" s="2423">
        <v>4609.7538672499995</v>
      </c>
      <c r="F92" s="2424">
        <v>1.794801970357025E-2</v>
      </c>
      <c r="G92" s="2423">
        <v>496.43351498999994</v>
      </c>
      <c r="H92" s="2423">
        <v>1686.44585136</v>
      </c>
      <c r="I92" s="2424">
        <v>0.36584292782774286</v>
      </c>
    </row>
    <row r="93" spans="2:9" ht="5.25" customHeight="1">
      <c r="B93" s="2073"/>
      <c r="C93" s="119"/>
      <c r="D93" s="256"/>
      <c r="E93" s="256"/>
      <c r="F93" s="260"/>
      <c r="G93" s="256"/>
      <c r="H93" s="256"/>
      <c r="I93" s="260"/>
    </row>
    <row r="94" spans="2:9" ht="5.25" customHeight="1">
      <c r="B94" s="2073"/>
      <c r="C94" s="119"/>
      <c r="D94" s="256"/>
      <c r="E94" s="256"/>
      <c r="F94" s="260"/>
      <c r="G94" s="256"/>
      <c r="H94" s="256"/>
      <c r="I94" s="260"/>
    </row>
    <row r="95" spans="2:9" ht="24" customHeight="1">
      <c r="B95" s="38" t="s">
        <v>640</v>
      </c>
      <c r="C95" s="38" t="s">
        <v>640</v>
      </c>
      <c r="D95" s="38"/>
      <c r="E95" s="38"/>
      <c r="F95" s="38"/>
      <c r="G95" s="38"/>
      <c r="H95" s="38"/>
      <c r="I95" s="38"/>
    </row>
    <row r="96" spans="2:9">
      <c r="B96" s="2079" t="s">
        <v>641</v>
      </c>
      <c r="C96" s="2079" t="s">
        <v>641</v>
      </c>
      <c r="D96" s="2079"/>
      <c r="E96" s="2079"/>
      <c r="F96" s="2079"/>
      <c r="G96" s="2079"/>
      <c r="H96" s="2079"/>
      <c r="I96" s="2079"/>
    </row>
    <row r="97" spans="2:9">
      <c r="B97" s="2081" t="s">
        <v>642</v>
      </c>
      <c r="C97" s="2081" t="s">
        <v>642</v>
      </c>
      <c r="D97" s="2081"/>
      <c r="E97" s="2081"/>
      <c r="F97" s="2081"/>
      <c r="G97" s="2081"/>
      <c r="H97" s="2081"/>
      <c r="I97" s="2081"/>
    </row>
    <row r="98" spans="2:9">
      <c r="B98" s="2073"/>
      <c r="C98" s="119"/>
      <c r="D98" s="256"/>
      <c r="E98" s="256"/>
      <c r="F98" s="260"/>
      <c r="G98" s="256"/>
      <c r="H98" s="256"/>
      <c r="I98" s="260"/>
    </row>
    <row r="99" spans="2:9">
      <c r="B99" s="2073"/>
      <c r="C99" s="119"/>
      <c r="D99" s="256"/>
      <c r="E99" s="256"/>
      <c r="F99" s="260"/>
      <c r="G99" s="256"/>
      <c r="H99" s="256"/>
      <c r="I99" s="260"/>
    </row>
    <row r="100" spans="2:9">
      <c r="B100" s="2073"/>
      <c r="C100" s="119"/>
      <c r="D100" s="256"/>
      <c r="E100" s="256"/>
      <c r="F100" s="260"/>
      <c r="G100" s="256"/>
      <c r="H100" s="256"/>
      <c r="I100" s="260"/>
    </row>
    <row r="101" spans="2:9">
      <c r="B101" s="2073"/>
      <c r="C101" s="119"/>
      <c r="D101" s="256"/>
      <c r="E101" s="256"/>
      <c r="F101" s="260"/>
      <c r="G101" s="256"/>
      <c r="H101" s="256"/>
      <c r="I101" s="260"/>
    </row>
    <row r="102" spans="2:9">
      <c r="B102" s="2073"/>
      <c r="C102" s="119"/>
      <c r="D102" s="256"/>
      <c r="E102" s="256"/>
      <c r="F102" s="260"/>
      <c r="G102" s="256"/>
      <c r="H102" s="256"/>
      <c r="I102" s="260"/>
    </row>
    <row r="103" spans="2:9">
      <c r="B103" s="2074"/>
      <c r="C103" s="119"/>
      <c r="D103" s="256"/>
      <c r="E103" s="256"/>
      <c r="F103" s="260"/>
      <c r="G103" s="256"/>
      <c r="H103" s="256"/>
      <c r="I103" s="260"/>
    </row>
    <row r="104" spans="2:9">
      <c r="B104" s="2073"/>
      <c r="C104" s="119"/>
      <c r="D104" s="256"/>
      <c r="E104" s="256"/>
      <c r="F104" s="260"/>
      <c r="G104" s="256"/>
      <c r="H104" s="256"/>
      <c r="I104" s="260"/>
    </row>
    <row r="105" spans="2:9">
      <c r="B105" s="125"/>
      <c r="C105" s="119"/>
      <c r="D105" s="2075"/>
      <c r="E105" s="256"/>
      <c r="F105" s="260"/>
      <c r="G105" s="256"/>
      <c r="H105" s="256"/>
      <c r="I105" s="260"/>
    </row>
    <row r="106" spans="2:9">
      <c r="B106" s="172"/>
      <c r="C106" s="124"/>
      <c r="D106" s="255"/>
      <c r="E106" s="255"/>
      <c r="F106" s="259"/>
      <c r="G106" s="255"/>
      <c r="H106" s="255"/>
      <c r="I106" s="259"/>
    </row>
    <row r="107" spans="2:9">
      <c r="B107" s="173"/>
      <c r="C107" s="123"/>
      <c r="D107" s="253"/>
      <c r="E107" s="253"/>
      <c r="F107" s="171"/>
      <c r="G107" s="253"/>
      <c r="H107" s="253"/>
      <c r="I107" s="171"/>
    </row>
    <row r="108" spans="2:9">
      <c r="B108" s="173"/>
      <c r="C108" s="123"/>
      <c r="D108" s="253"/>
      <c r="E108" s="253"/>
      <c r="F108" s="171"/>
      <c r="G108" s="253"/>
      <c r="H108" s="253"/>
      <c r="I108" s="171"/>
    </row>
    <row r="109" spans="2:9">
      <c r="B109" s="172"/>
      <c r="C109" s="124"/>
      <c r="D109" s="255"/>
      <c r="E109" s="255"/>
      <c r="F109" s="259"/>
      <c r="G109" s="255"/>
      <c r="H109" s="255"/>
      <c r="I109" s="259"/>
    </row>
    <row r="110" spans="2:9">
      <c r="B110" s="126"/>
      <c r="C110" s="130"/>
      <c r="D110" s="2076"/>
      <c r="E110" s="257"/>
      <c r="F110" s="261"/>
      <c r="G110" s="257"/>
      <c r="H110" s="257"/>
      <c r="I110" s="261"/>
    </row>
    <row r="111" spans="2:9">
      <c r="B111" s="119"/>
      <c r="C111" s="123"/>
      <c r="D111" s="253"/>
      <c r="E111" s="253"/>
      <c r="F111" s="253"/>
      <c r="G111" s="253"/>
      <c r="H111" s="253"/>
      <c r="I111" s="253"/>
    </row>
    <row r="112" spans="2:9">
      <c r="B112" s="38"/>
      <c r="C112" s="38"/>
      <c r="D112" s="2077"/>
      <c r="E112" s="2077"/>
      <c r="F112" s="2077"/>
      <c r="G112" s="2078"/>
      <c r="H112" s="2078"/>
      <c r="I112" s="2078"/>
    </row>
    <row r="113" spans="2:9">
      <c r="B113" s="2079"/>
      <c r="C113" s="2080"/>
      <c r="D113" s="2078"/>
      <c r="E113" s="2078"/>
      <c r="F113" s="2078"/>
      <c r="G113" s="2077"/>
      <c r="H113" s="2077"/>
      <c r="I113" s="2077"/>
    </row>
    <row r="114" spans="2:9">
      <c r="B114" s="2081"/>
      <c r="C114" s="2082"/>
      <c r="D114" s="2078"/>
      <c r="E114" s="2083"/>
      <c r="F114" s="2083"/>
      <c r="G114" s="2077"/>
      <c r="H114" s="2077"/>
      <c r="I114" s="2077"/>
    </row>
    <row r="116" spans="2:9">
      <c r="H116" s="263"/>
    </row>
  </sheetData>
  <mergeCells count="4">
    <mergeCell ref="B60:I60"/>
    <mergeCell ref="B1:I1"/>
    <mergeCell ref="K61:U61"/>
    <mergeCell ref="M60:V60"/>
  </mergeCells>
  <pageMargins left="0.43307086614173229" right="0.23622047244094491" top="0.74803149606299213" bottom="0.74803149606299213" header="0.31496062992125984" footer="0.31496062992125984"/>
  <pageSetup paperSize="9" scale="80" orientation="portrait" r:id="rId1"/>
  <headerFooter>
    <oddFooter>&amp;C&amp;1#&amp;"Calibri"&amp;10&amp;K000000Confidential</oddFooter>
  </headerFooter>
  <rowBreaks count="1" manualBreakCount="1">
    <brk id="57" max="16383" man="1"/>
  </rowBreaks>
  <colBreaks count="1" manualBreakCount="1">
    <brk id="9" max="1048575" man="1"/>
  </colBreaks>
  <customProperties>
    <customPr name="_pios_id"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45AD68-71A6-422B-8A5F-62458D217EA3}">
  <dimension ref="B1:Y110"/>
  <sheetViews>
    <sheetView showGridLines="0" showWhiteSpace="0" view="pageBreakPreview" topLeftCell="B1" zoomScaleNormal="100" zoomScaleSheetLayoutView="100" zoomScalePageLayoutView="110" workbookViewId="0">
      <selection activeCell="D106" sqref="D106:N108"/>
    </sheetView>
  </sheetViews>
  <sheetFormatPr defaultColWidth="7.7109375" defaultRowHeight="12"/>
  <cols>
    <col min="1" max="1" width="1.42578125" style="7" customWidth="1"/>
    <col min="2" max="2" width="26.28515625" style="7" customWidth="1"/>
    <col min="3" max="3" width="16.5703125" style="7" hidden="1" customWidth="1"/>
    <col min="4" max="4" width="7.85546875" style="174" customWidth="1"/>
    <col min="5" max="5" width="7.42578125" style="174" customWidth="1"/>
    <col min="6" max="6" width="8.42578125" style="174" customWidth="1"/>
    <col min="7" max="7" width="8.140625" style="174" customWidth="1"/>
    <col min="8" max="8" width="7.140625" style="174" customWidth="1"/>
    <col min="9" max="9" width="6.7109375" style="174" customWidth="1"/>
    <col min="10" max="10" width="7.28515625" style="174" customWidth="1"/>
    <col min="11" max="11" width="5.7109375" style="174" customWidth="1"/>
    <col min="12" max="12" width="6.85546875" style="174" customWidth="1"/>
    <col min="13" max="13" width="8.7109375" style="174" customWidth="1"/>
    <col min="14" max="14" width="8" style="174" customWidth="1"/>
    <col min="15" max="15" width="6.42578125" style="7" customWidth="1"/>
    <col min="16" max="16" width="39.28515625" style="7" customWidth="1"/>
    <col min="17" max="23" width="7.7109375" style="7"/>
    <col min="24" max="24" width="10.140625" style="7" customWidth="1"/>
    <col min="25" max="16384" width="7.7109375" style="7"/>
  </cols>
  <sheetData>
    <row r="1" spans="2:18" ht="18.600000000000001" customHeight="1">
      <c r="B1" s="2902" t="s">
        <v>643</v>
      </c>
      <c r="C1" s="2902"/>
      <c r="D1" s="2902"/>
      <c r="E1" s="2902"/>
      <c r="F1" s="2902"/>
      <c r="G1" s="2902"/>
      <c r="H1" s="2902"/>
      <c r="I1" s="2902"/>
      <c r="J1" s="2902"/>
      <c r="K1" s="2902"/>
      <c r="L1" s="2902"/>
      <c r="M1" s="2902"/>
      <c r="N1" s="2902"/>
      <c r="P1" s="12"/>
    </row>
    <row r="2" spans="2:18" ht="48" customHeight="1">
      <c r="B2" s="2918" t="s">
        <v>644</v>
      </c>
      <c r="C2" s="2919"/>
      <c r="D2" s="2919"/>
      <c r="E2" s="2919"/>
      <c r="F2" s="2919"/>
      <c r="G2" s="2919"/>
      <c r="H2" s="2919"/>
      <c r="I2" s="2919"/>
      <c r="J2" s="2919"/>
      <c r="K2" s="2919"/>
      <c r="L2" s="2919"/>
      <c r="M2" s="2919"/>
      <c r="N2" s="2919"/>
      <c r="P2" s="12"/>
    </row>
    <row r="3" spans="2:18" ht="14.1" customHeight="1">
      <c r="B3" s="177"/>
      <c r="C3" s="178"/>
      <c r="D3" s="264"/>
      <c r="E3" s="264"/>
      <c r="F3" s="264"/>
      <c r="G3" s="264"/>
      <c r="H3" s="264"/>
      <c r="I3" s="264"/>
      <c r="J3" s="264"/>
      <c r="K3" s="264"/>
      <c r="L3" s="264"/>
      <c r="M3" s="264"/>
      <c r="N3" s="267"/>
      <c r="P3" s="12"/>
    </row>
    <row r="4" spans="2:18" ht="47.45" customHeight="1">
      <c r="B4" s="200" t="s">
        <v>302</v>
      </c>
      <c r="C4" s="201"/>
      <c r="D4" s="201" t="s">
        <v>645</v>
      </c>
      <c r="E4" s="201" t="s">
        <v>646</v>
      </c>
      <c r="F4" s="201" t="s">
        <v>647</v>
      </c>
      <c r="G4" s="201" t="s">
        <v>648</v>
      </c>
      <c r="H4" s="201" t="s">
        <v>649</v>
      </c>
      <c r="I4" s="202" t="s">
        <v>650</v>
      </c>
      <c r="J4" s="201" t="s">
        <v>651</v>
      </c>
      <c r="K4" s="201" t="s">
        <v>254</v>
      </c>
      <c r="L4" s="201" t="s">
        <v>652</v>
      </c>
      <c r="M4" s="201" t="s">
        <v>653</v>
      </c>
      <c r="N4" s="201" t="s">
        <v>654</v>
      </c>
      <c r="P4" s="12"/>
    </row>
    <row r="5" spans="2:18" ht="14.1" customHeight="1">
      <c r="B5" s="2481" t="s">
        <v>626</v>
      </c>
      <c r="C5" s="2481"/>
      <c r="D5" s="2491">
        <v>4999.3899098599995</v>
      </c>
      <c r="E5" s="2491">
        <v>1020.2216766900001</v>
      </c>
      <c r="F5" s="2491">
        <v>3979.1682331700003</v>
      </c>
      <c r="G5" s="2491">
        <v>852.85880031000011</v>
      </c>
      <c r="H5" s="2491">
        <v>1331.12146985</v>
      </c>
      <c r="I5" s="2491">
        <v>1061.4457177299998</v>
      </c>
      <c r="J5" s="2491">
        <v>309.63288612999997</v>
      </c>
      <c r="K5" s="2491">
        <v>0</v>
      </c>
      <c r="L5" s="2491">
        <v>424.10935915000005</v>
      </c>
      <c r="M5" s="2491">
        <v>-2444.1465644</v>
      </c>
      <c r="N5" s="2491">
        <v>2452.1594792332535</v>
      </c>
      <c r="P5" s="12"/>
    </row>
    <row r="6" spans="2:18" ht="14.1" customHeight="1">
      <c r="B6" s="129" t="s">
        <v>585</v>
      </c>
      <c r="C6" s="129"/>
      <c r="D6" s="2492">
        <v>3224.7815731300002</v>
      </c>
      <c r="E6" s="2492">
        <v>540.89047769000001</v>
      </c>
      <c r="F6" s="2492">
        <v>2683.8910954400003</v>
      </c>
      <c r="G6" s="2492">
        <v>594.02818660000003</v>
      </c>
      <c r="H6" s="2492">
        <v>600.42295970999999</v>
      </c>
      <c r="I6" s="2492">
        <v>869.20438491999982</v>
      </c>
      <c r="J6" s="2492">
        <v>196.12620505999999</v>
      </c>
      <c r="K6" s="2492">
        <v>0</v>
      </c>
      <c r="L6" s="2492">
        <v>424.10935915000005</v>
      </c>
      <c r="M6" s="2492">
        <v>-1750.0901615399998</v>
      </c>
      <c r="N6" s="2492">
        <v>907.43673666927907</v>
      </c>
      <c r="P6" s="12"/>
    </row>
    <row r="7" spans="2:18" ht="14.1" customHeight="1">
      <c r="B7" s="125" t="s">
        <v>270</v>
      </c>
      <c r="C7" s="127"/>
      <c r="D7" s="2493">
        <v>160.56833546999999</v>
      </c>
      <c r="E7" s="2493">
        <v>2.1251446199999999</v>
      </c>
      <c r="F7" s="2493">
        <v>158.44319085000001</v>
      </c>
      <c r="G7" s="2493">
        <v>113.42434102000001</v>
      </c>
      <c r="H7" s="2493">
        <v>31.646338400000001</v>
      </c>
      <c r="I7" s="2493">
        <v>1.33816424</v>
      </c>
      <c r="J7" s="2493">
        <v>12.03434719</v>
      </c>
      <c r="K7" s="2493">
        <v>0</v>
      </c>
      <c r="L7" s="2493">
        <v>0</v>
      </c>
      <c r="M7" s="2493">
        <v>-184.73819484000001</v>
      </c>
      <c r="N7" s="2493">
        <v>29.891233893486323</v>
      </c>
      <c r="P7" s="2"/>
      <c r="Q7" s="1"/>
      <c r="R7" s="1"/>
    </row>
    <row r="8" spans="2:18" ht="14.1" customHeight="1">
      <c r="B8" s="125" t="s">
        <v>318</v>
      </c>
      <c r="C8" s="127"/>
      <c r="D8" s="2493">
        <v>448.25657812999998</v>
      </c>
      <c r="E8" s="2493">
        <v>263.27655398999997</v>
      </c>
      <c r="F8" s="2493">
        <v>184.98002413999998</v>
      </c>
      <c r="G8" s="2493">
        <v>157.33669755000003</v>
      </c>
      <c r="H8" s="2493">
        <v>20.511451019999999</v>
      </c>
      <c r="I8" s="2493">
        <v>4.9812079899999997</v>
      </c>
      <c r="J8" s="2493">
        <v>2.1506675799999999</v>
      </c>
      <c r="K8" s="2493">
        <v>0</v>
      </c>
      <c r="L8" s="2493">
        <v>0</v>
      </c>
      <c r="M8" s="2493">
        <v>-122.13643530000002</v>
      </c>
      <c r="N8" s="2493">
        <v>72.192827059331364</v>
      </c>
      <c r="P8" s="2"/>
    </row>
    <row r="9" spans="2:18" ht="14.1" customHeight="1">
      <c r="B9" s="125" t="s">
        <v>586</v>
      </c>
      <c r="C9" s="127"/>
      <c r="D9" s="2493">
        <v>118.52187319999999</v>
      </c>
      <c r="E9" s="2493">
        <v>69.45926485999999</v>
      </c>
      <c r="F9" s="2493">
        <v>49.062608339999997</v>
      </c>
      <c r="G9" s="2493">
        <v>44.380383590000001</v>
      </c>
      <c r="H9" s="2493">
        <v>3.5349221200000001</v>
      </c>
      <c r="I9" s="2493">
        <v>1.08531909</v>
      </c>
      <c r="J9" s="2493">
        <v>6.1983539999999997E-2</v>
      </c>
      <c r="K9" s="2493">
        <v>0</v>
      </c>
      <c r="L9" s="2493">
        <v>0</v>
      </c>
      <c r="M9" s="2493">
        <v>-33.734358549999996</v>
      </c>
      <c r="N9" s="2493">
        <v>33.622563755224782</v>
      </c>
      <c r="P9" s="12"/>
    </row>
    <row r="10" spans="2:18" ht="14.1" customHeight="1">
      <c r="B10" s="125" t="s">
        <v>587</v>
      </c>
      <c r="C10" s="127"/>
      <c r="D10" s="2493">
        <v>325.06811755000001</v>
      </c>
      <c r="E10" s="2493">
        <v>193.68780823</v>
      </c>
      <c r="F10" s="2493">
        <v>131.38030932000001</v>
      </c>
      <c r="G10" s="2493">
        <v>112.90403458999999</v>
      </c>
      <c r="H10" s="2493">
        <v>13.59929429</v>
      </c>
      <c r="I10" s="2493">
        <v>2.7882964000000001</v>
      </c>
      <c r="J10" s="2493">
        <v>2.08868404</v>
      </c>
      <c r="K10" s="2493">
        <v>0</v>
      </c>
      <c r="L10" s="2493">
        <v>0</v>
      </c>
      <c r="M10" s="2493">
        <v>-81.805811060000011</v>
      </c>
      <c r="N10" s="2493">
        <v>34.07491894877495</v>
      </c>
      <c r="P10" s="12"/>
    </row>
    <row r="11" spans="2:18" ht="14.1" customHeight="1">
      <c r="B11" s="125" t="s">
        <v>588</v>
      </c>
      <c r="C11" s="127"/>
      <c r="D11" s="2493">
        <v>4.6665873800000002</v>
      </c>
      <c r="E11" s="2493">
        <v>0.12948089999999998</v>
      </c>
      <c r="F11" s="2493">
        <v>4.5371064800000003</v>
      </c>
      <c r="G11" s="2493">
        <v>5.2279369999999999E-2</v>
      </c>
      <c r="H11" s="2493">
        <v>3.3772346099999999</v>
      </c>
      <c r="I11" s="2493">
        <v>1.1075925</v>
      </c>
      <c r="J11" s="2493">
        <v>0</v>
      </c>
      <c r="K11" s="2493">
        <v>0</v>
      </c>
      <c r="L11" s="2493">
        <v>0</v>
      </c>
      <c r="M11" s="2493">
        <v>-6.5962656900000001</v>
      </c>
      <c r="N11" s="2493">
        <v>4.4953443553316319</v>
      </c>
      <c r="P11" s="12"/>
    </row>
    <row r="12" spans="2:18" ht="14.1" customHeight="1">
      <c r="B12" s="125" t="s">
        <v>589</v>
      </c>
      <c r="C12" s="127"/>
      <c r="D12" s="2493">
        <v>568.95552642000007</v>
      </c>
      <c r="E12" s="2493">
        <v>4.9046163500000004</v>
      </c>
      <c r="F12" s="2493">
        <v>564.0509100700001</v>
      </c>
      <c r="G12" s="2493">
        <v>15.17606136</v>
      </c>
      <c r="H12" s="2493">
        <v>21.229904299999998</v>
      </c>
      <c r="I12" s="2493">
        <v>255.94328680999999</v>
      </c>
      <c r="J12" s="2493">
        <v>0.40224995000000002</v>
      </c>
      <c r="K12" s="2493">
        <v>0</v>
      </c>
      <c r="L12" s="2493">
        <v>271.29940765000003</v>
      </c>
      <c r="M12" s="2493">
        <v>-290.87264889999994</v>
      </c>
      <c r="N12" s="2493">
        <v>29.100196023241047</v>
      </c>
      <c r="P12" s="12"/>
    </row>
    <row r="13" spans="2:18" ht="14.1" customHeight="1">
      <c r="B13" s="125" t="s">
        <v>590</v>
      </c>
      <c r="C13" s="127"/>
      <c r="D13" s="2493">
        <v>40.554762240000002</v>
      </c>
      <c r="E13" s="2493">
        <v>4.8073732200000006</v>
      </c>
      <c r="F13" s="2493">
        <v>35.74738902</v>
      </c>
      <c r="G13" s="2493">
        <v>15.109901449999999</v>
      </c>
      <c r="H13" s="2493">
        <v>18.19699778</v>
      </c>
      <c r="I13" s="2493">
        <v>2.0377039199999998</v>
      </c>
      <c r="J13" s="2493">
        <v>0.40278586999999999</v>
      </c>
      <c r="K13" s="2493">
        <v>0</v>
      </c>
      <c r="L13" s="2493">
        <v>0</v>
      </c>
      <c r="M13" s="2493">
        <v>-27.913208600000001</v>
      </c>
      <c r="N13" s="2493">
        <v>20.289917543241046</v>
      </c>
      <c r="P13" s="12"/>
    </row>
    <row r="14" spans="2:18" ht="14.1" customHeight="1">
      <c r="B14" s="125" t="s">
        <v>591</v>
      </c>
      <c r="C14" s="127"/>
      <c r="D14" s="2493">
        <v>4.0083344399999996</v>
      </c>
      <c r="E14" s="2493">
        <v>9.7243129999999997E-2</v>
      </c>
      <c r="F14" s="2493">
        <v>3.9110913099999998</v>
      </c>
      <c r="G14" s="2493">
        <v>6.6159910000000002E-2</v>
      </c>
      <c r="H14" s="2493">
        <v>3.0315102600000001</v>
      </c>
      <c r="I14" s="2493">
        <v>0.81342113999999999</v>
      </c>
      <c r="J14" s="2493">
        <v>0</v>
      </c>
      <c r="K14" s="2493">
        <v>0</v>
      </c>
      <c r="L14" s="2493">
        <v>0</v>
      </c>
      <c r="M14" s="2493">
        <v>-3.38545395</v>
      </c>
      <c r="N14" s="2493">
        <v>7.7699564899999993</v>
      </c>
      <c r="P14" s="12"/>
    </row>
    <row r="15" spans="2:18" ht="14.1" customHeight="1">
      <c r="B15" s="125" t="s">
        <v>592</v>
      </c>
      <c r="C15" s="127"/>
      <c r="D15" s="2493">
        <v>524.39242974000001</v>
      </c>
      <c r="E15" s="2493">
        <v>0</v>
      </c>
      <c r="F15" s="2493">
        <v>524.39242974000001</v>
      </c>
      <c r="G15" s="2493">
        <v>0</v>
      </c>
      <c r="H15" s="2493">
        <v>1.3962600000000001E-3</v>
      </c>
      <c r="I15" s="2493">
        <v>253.09216175</v>
      </c>
      <c r="J15" s="2493">
        <v>-5.3591999999999995E-4</v>
      </c>
      <c r="K15" s="2493">
        <v>0</v>
      </c>
      <c r="L15" s="2493">
        <v>271.29940765000003</v>
      </c>
      <c r="M15" s="2493">
        <v>-259.57398634999998</v>
      </c>
      <c r="N15" s="2493">
        <v>1.0403219899999998</v>
      </c>
      <c r="P15" s="12"/>
    </row>
    <row r="16" spans="2:18" ht="14.1" customHeight="1">
      <c r="B16" s="125" t="s">
        <v>593</v>
      </c>
      <c r="C16" s="127"/>
      <c r="D16" s="2493">
        <v>34.951291830000002</v>
      </c>
      <c r="E16" s="2493">
        <v>7.6027425099999997</v>
      </c>
      <c r="F16" s="2493">
        <v>27.348549320000004</v>
      </c>
      <c r="G16" s="2493">
        <v>3.6290400199999997</v>
      </c>
      <c r="H16" s="2493">
        <v>10.449834370000001</v>
      </c>
      <c r="I16" s="2493">
        <v>11.581761969999999</v>
      </c>
      <c r="J16" s="2493">
        <v>1.68791296</v>
      </c>
      <c r="K16" s="2493">
        <v>0</v>
      </c>
      <c r="L16" s="2493">
        <v>0</v>
      </c>
      <c r="M16" s="2493">
        <v>-40.088382729999999</v>
      </c>
      <c r="N16" s="2493">
        <v>17.760833887580809</v>
      </c>
      <c r="P16" s="12"/>
    </row>
    <row r="17" spans="2:16" ht="14.1" customHeight="1">
      <c r="B17" s="125" t="s">
        <v>594</v>
      </c>
      <c r="C17" s="127"/>
      <c r="D17" s="2493">
        <v>7.2104096000000002</v>
      </c>
      <c r="E17" s="2493">
        <v>0.31039258000000003</v>
      </c>
      <c r="F17" s="2493">
        <v>6.9000170199999999</v>
      </c>
      <c r="G17" s="2493">
        <v>0.70520254999999998</v>
      </c>
      <c r="H17" s="2493">
        <v>3.60732622</v>
      </c>
      <c r="I17" s="2493">
        <v>1.87800349</v>
      </c>
      <c r="J17" s="2493">
        <v>0.70948476000000005</v>
      </c>
      <c r="K17" s="2493">
        <v>0</v>
      </c>
      <c r="L17" s="2493">
        <v>0</v>
      </c>
      <c r="M17" s="2493">
        <v>-11.364705000000001</v>
      </c>
      <c r="N17" s="2493">
        <v>7.8963612672582491</v>
      </c>
      <c r="P17" s="12"/>
    </row>
    <row r="18" spans="2:16" ht="14.1" customHeight="1">
      <c r="B18" s="125" t="s">
        <v>595</v>
      </c>
      <c r="C18" s="127"/>
      <c r="D18" s="2493">
        <v>13.923177980000002</v>
      </c>
      <c r="E18" s="2493">
        <v>3.0283979800000003</v>
      </c>
      <c r="F18" s="2493">
        <v>10.894780000000001</v>
      </c>
      <c r="G18" s="2493">
        <v>1.6329538700000001</v>
      </c>
      <c r="H18" s="2493">
        <v>2.4017792399999998</v>
      </c>
      <c r="I18" s="2493">
        <v>6.8108162599999993</v>
      </c>
      <c r="J18" s="2493">
        <v>4.9230629999999997E-2</v>
      </c>
      <c r="K18" s="2493">
        <v>0</v>
      </c>
      <c r="L18" s="2493">
        <v>0</v>
      </c>
      <c r="M18" s="2493">
        <v>-7.6503723700000004</v>
      </c>
      <c r="N18" s="2493">
        <v>4.0300885391815067</v>
      </c>
      <c r="P18" s="12"/>
    </row>
    <row r="19" spans="2:16" ht="14.1" customHeight="1">
      <c r="B19" s="125" t="s">
        <v>596</v>
      </c>
      <c r="C19" s="127"/>
      <c r="D19" s="2493">
        <v>13.817704249999998</v>
      </c>
      <c r="E19" s="2493">
        <v>4.26395195</v>
      </c>
      <c r="F19" s="2493">
        <v>9.5537522999999993</v>
      </c>
      <c r="G19" s="2493">
        <v>1.2908835999999999</v>
      </c>
      <c r="H19" s="2493">
        <v>4.4407289099999998</v>
      </c>
      <c r="I19" s="2493">
        <v>2.8929422200000001</v>
      </c>
      <c r="J19" s="2493">
        <v>0.92919757000000003</v>
      </c>
      <c r="K19" s="2493">
        <v>0</v>
      </c>
      <c r="L19" s="2493">
        <v>0</v>
      </c>
      <c r="M19" s="2493">
        <v>-21.073305359999999</v>
      </c>
      <c r="N19" s="2493">
        <v>5.8343840811410521</v>
      </c>
      <c r="P19" s="12"/>
    </row>
    <row r="20" spans="2:16" ht="14.1" customHeight="1">
      <c r="B20" s="125" t="s">
        <v>597</v>
      </c>
      <c r="C20" s="127"/>
      <c r="D20" s="2493">
        <v>249.63093984000002</v>
      </c>
      <c r="E20" s="2493">
        <v>14.020890320000003</v>
      </c>
      <c r="F20" s="2493">
        <v>235.61004952000002</v>
      </c>
      <c r="G20" s="2493">
        <v>51.634987680000002</v>
      </c>
      <c r="H20" s="2493">
        <v>103.43330568</v>
      </c>
      <c r="I20" s="2493">
        <v>23.30428942</v>
      </c>
      <c r="J20" s="2493">
        <v>57.237466740000002</v>
      </c>
      <c r="K20" s="2493">
        <v>0</v>
      </c>
      <c r="L20" s="2493">
        <v>0</v>
      </c>
      <c r="M20" s="2493">
        <v>-200.92702754999999</v>
      </c>
      <c r="N20" s="2493">
        <v>94.013767503649632</v>
      </c>
      <c r="P20" s="12"/>
    </row>
    <row r="21" spans="2:16" ht="14.1" customHeight="1">
      <c r="B21" s="125" t="s">
        <v>598</v>
      </c>
      <c r="C21" s="127"/>
      <c r="D21" s="2493">
        <v>61.656386139999995</v>
      </c>
      <c r="E21" s="2493">
        <v>0.43091696000000002</v>
      </c>
      <c r="F21" s="2493">
        <v>61.225469179999997</v>
      </c>
      <c r="G21" s="2493">
        <v>32.642988549999998</v>
      </c>
      <c r="H21" s="2493">
        <v>5.4896667900000002</v>
      </c>
      <c r="I21" s="2493">
        <v>0.37732916999999999</v>
      </c>
      <c r="J21" s="2493">
        <v>22.715484670000002</v>
      </c>
      <c r="K21" s="2493">
        <v>0</v>
      </c>
      <c r="L21" s="2493">
        <v>0</v>
      </c>
      <c r="M21" s="2493">
        <v>-51.221697220000003</v>
      </c>
      <c r="N21" s="2493">
        <v>5.7029797597459844</v>
      </c>
      <c r="P21" s="12"/>
    </row>
    <row r="22" spans="2:16" ht="14.1" customHeight="1">
      <c r="B22" s="125" t="s">
        <v>599</v>
      </c>
      <c r="C22" s="127"/>
      <c r="D22" s="2493">
        <v>36.239820789999996</v>
      </c>
      <c r="E22" s="2493">
        <v>1.78161821</v>
      </c>
      <c r="F22" s="2493">
        <v>34.458202579999998</v>
      </c>
      <c r="G22" s="2493">
        <v>1.0875901100000001</v>
      </c>
      <c r="H22" s="2493">
        <v>21.93623496</v>
      </c>
      <c r="I22" s="2493">
        <v>2.3707661099999999</v>
      </c>
      <c r="J22" s="2493">
        <v>9.0636113999999992</v>
      </c>
      <c r="K22" s="2493">
        <v>0</v>
      </c>
      <c r="L22" s="2493">
        <v>0</v>
      </c>
      <c r="M22" s="2493">
        <v>-30.759368760000001</v>
      </c>
      <c r="N22" s="2493">
        <v>18.471844195581614</v>
      </c>
      <c r="P22" s="12"/>
    </row>
    <row r="23" spans="2:16" ht="14.1" customHeight="1">
      <c r="B23" s="125" t="s">
        <v>600</v>
      </c>
      <c r="C23" s="127"/>
      <c r="D23" s="2493">
        <v>101.38693139</v>
      </c>
      <c r="E23" s="2493">
        <v>8.75073349</v>
      </c>
      <c r="F23" s="2493">
        <v>92.636197899999999</v>
      </c>
      <c r="G23" s="2493">
        <v>14.464195009999999</v>
      </c>
      <c r="H23" s="2493">
        <v>46.750144800000001</v>
      </c>
      <c r="I23" s="2493">
        <v>10.77327968</v>
      </c>
      <c r="J23" s="2493">
        <v>20.648578409999999</v>
      </c>
      <c r="K23" s="2493">
        <v>0</v>
      </c>
      <c r="L23" s="2493">
        <v>0</v>
      </c>
      <c r="M23" s="2493">
        <v>-74.814313150000004</v>
      </c>
      <c r="N23" s="2493">
        <v>27.728748399946912</v>
      </c>
      <c r="P23" s="12"/>
    </row>
    <row r="24" spans="2:16" ht="14.1" customHeight="1">
      <c r="B24" s="125" t="s">
        <v>601</v>
      </c>
      <c r="C24" s="127"/>
      <c r="D24" s="2493">
        <v>14.319965770000001</v>
      </c>
      <c r="E24" s="2493">
        <v>0</v>
      </c>
      <c r="F24" s="2493">
        <v>14.319965770000001</v>
      </c>
      <c r="G24" s="2493">
        <v>0.13767898000000001</v>
      </c>
      <c r="H24" s="2493">
        <v>11.11147429</v>
      </c>
      <c r="I24" s="2493">
        <v>1.1189966899999999</v>
      </c>
      <c r="J24" s="2493">
        <v>1.95181581</v>
      </c>
      <c r="K24" s="2493">
        <v>0</v>
      </c>
      <c r="L24" s="2493">
        <v>0</v>
      </c>
      <c r="M24" s="2493">
        <v>-10.240426059999999</v>
      </c>
      <c r="N24" s="2493">
        <v>19.953324183968821</v>
      </c>
      <c r="P24" s="12"/>
    </row>
    <row r="25" spans="2:16" ht="14.1" customHeight="1">
      <c r="B25" s="119" t="s">
        <v>602</v>
      </c>
      <c r="C25" s="119"/>
      <c r="D25" s="2493">
        <v>34.710993600000002</v>
      </c>
      <c r="E25" s="2493">
        <v>3.0576216599999997</v>
      </c>
      <c r="F25" s="2493">
        <v>31.65337194</v>
      </c>
      <c r="G25" s="2493">
        <v>3.2443920199999998</v>
      </c>
      <c r="H25" s="2493">
        <v>18.022317790000002</v>
      </c>
      <c r="I25" s="2493">
        <v>8.6639177699999994</v>
      </c>
      <c r="J25" s="2493">
        <v>1.7227443599999999</v>
      </c>
      <c r="K25" s="2493">
        <v>0</v>
      </c>
      <c r="L25" s="2493">
        <v>0</v>
      </c>
      <c r="M25" s="2493">
        <v>-29.360376989999999</v>
      </c>
      <c r="N25" s="2493">
        <v>21.677042554406292</v>
      </c>
      <c r="P25" s="12"/>
    </row>
    <row r="26" spans="2:16" ht="14.1" customHeight="1">
      <c r="B26" s="119" t="s">
        <v>603</v>
      </c>
      <c r="C26" s="119"/>
      <c r="D26" s="2493">
        <v>1.31684215</v>
      </c>
      <c r="E26" s="2493">
        <v>0</v>
      </c>
      <c r="F26" s="2493">
        <v>1.31684215</v>
      </c>
      <c r="G26" s="2493">
        <v>5.8143009999999995E-2</v>
      </c>
      <c r="H26" s="2493">
        <v>0.12346704999999999</v>
      </c>
      <c r="I26" s="2493">
        <v>0</v>
      </c>
      <c r="J26" s="2493">
        <v>1.1352320899999999</v>
      </c>
      <c r="K26" s="2493">
        <v>0</v>
      </c>
      <c r="L26" s="2493">
        <v>0</v>
      </c>
      <c r="M26" s="2493">
        <v>-4.5308453699999998</v>
      </c>
      <c r="N26" s="2493">
        <v>0.47982841000000004</v>
      </c>
      <c r="P26" s="12"/>
    </row>
    <row r="27" spans="2:16" ht="14.1" customHeight="1">
      <c r="B27" s="119" t="s">
        <v>337</v>
      </c>
      <c r="C27" s="119"/>
      <c r="D27" s="2493">
        <v>726.04533525000011</v>
      </c>
      <c r="E27" s="2493">
        <v>59.954674990000001</v>
      </c>
      <c r="F27" s="2493">
        <v>666.09066026000005</v>
      </c>
      <c r="G27" s="2493">
        <v>171.44395165</v>
      </c>
      <c r="H27" s="2493">
        <v>252.20866907999999</v>
      </c>
      <c r="I27" s="2493">
        <v>124.69405413999999</v>
      </c>
      <c r="J27" s="2493">
        <v>117.74398539000001</v>
      </c>
      <c r="K27" s="2493">
        <v>0</v>
      </c>
      <c r="L27" s="2493">
        <v>0</v>
      </c>
      <c r="M27" s="2493">
        <v>-445.82411063000001</v>
      </c>
      <c r="N27" s="2493">
        <v>336.46398765988647</v>
      </c>
      <c r="P27" s="12"/>
    </row>
    <row r="28" spans="2:16" ht="14.1" customHeight="1">
      <c r="B28" s="119" t="s">
        <v>604</v>
      </c>
      <c r="C28" s="119"/>
      <c r="D28" s="2493">
        <v>70.302154760000008</v>
      </c>
      <c r="E28" s="2493">
        <v>7.3249087299999998</v>
      </c>
      <c r="F28" s="2493">
        <v>62.977246030000003</v>
      </c>
      <c r="G28" s="2493">
        <v>2.4515000100000002</v>
      </c>
      <c r="H28" s="2493">
        <v>59.373357640000002</v>
      </c>
      <c r="I28" s="2493">
        <v>0.50045052000000001</v>
      </c>
      <c r="J28" s="2493">
        <v>0.65193785999999998</v>
      </c>
      <c r="K28" s="2493">
        <v>0</v>
      </c>
      <c r="L28" s="2493">
        <v>0</v>
      </c>
      <c r="M28" s="2493">
        <v>-38.214698640000002</v>
      </c>
      <c r="N28" s="2493">
        <v>7.9675262700000005</v>
      </c>
      <c r="P28" s="12"/>
    </row>
    <row r="29" spans="2:16" ht="14.1" customHeight="1">
      <c r="B29" s="119" t="s">
        <v>605</v>
      </c>
      <c r="C29" s="119"/>
      <c r="D29" s="2493">
        <v>100.44184120999999</v>
      </c>
      <c r="E29" s="2493">
        <v>3.8438196100000002</v>
      </c>
      <c r="F29" s="2493">
        <v>96.598021599999996</v>
      </c>
      <c r="G29" s="2493">
        <v>31.48347485</v>
      </c>
      <c r="H29" s="2493">
        <v>50.746976029999999</v>
      </c>
      <c r="I29" s="2493">
        <v>1.42046721</v>
      </c>
      <c r="J29" s="2493">
        <v>12.947103510000002</v>
      </c>
      <c r="K29" s="2493">
        <v>0</v>
      </c>
      <c r="L29" s="2493">
        <v>0</v>
      </c>
      <c r="M29" s="2493">
        <v>-68.616818899999998</v>
      </c>
      <c r="N29" s="2493">
        <v>23.487164204841072</v>
      </c>
      <c r="P29" s="12"/>
    </row>
    <row r="30" spans="2:16" ht="14.1" customHeight="1">
      <c r="B30" s="119" t="s">
        <v>606</v>
      </c>
      <c r="C30" s="119"/>
      <c r="D30" s="2493">
        <v>211.24482153</v>
      </c>
      <c r="E30" s="2493">
        <v>22.095635439999999</v>
      </c>
      <c r="F30" s="2493">
        <v>189.14918609</v>
      </c>
      <c r="G30" s="2493">
        <v>45.819302020000002</v>
      </c>
      <c r="H30" s="2493">
        <v>28.141901969999999</v>
      </c>
      <c r="I30" s="2493">
        <v>34.082992939999997</v>
      </c>
      <c r="J30" s="2493">
        <v>81.104989160000002</v>
      </c>
      <c r="K30" s="2493">
        <v>0</v>
      </c>
      <c r="L30" s="2493">
        <v>0</v>
      </c>
      <c r="M30" s="2493">
        <v>-56.236274569999999</v>
      </c>
      <c r="N30" s="2493">
        <v>62.295534164322291</v>
      </c>
      <c r="P30" s="12"/>
    </row>
    <row r="31" spans="2:16" ht="14.1" customHeight="1">
      <c r="B31" s="119" t="s">
        <v>607</v>
      </c>
      <c r="C31" s="119"/>
      <c r="D31" s="2493">
        <v>156.24536970999998</v>
      </c>
      <c r="E31" s="2493">
        <v>17.39601352</v>
      </c>
      <c r="F31" s="2493">
        <v>138.84935618999998</v>
      </c>
      <c r="G31" s="2493">
        <v>37.251213559999997</v>
      </c>
      <c r="H31" s="2493">
        <v>61.893308449999999</v>
      </c>
      <c r="I31" s="2493">
        <v>27.989655259999999</v>
      </c>
      <c r="J31" s="2493">
        <v>11.71517892</v>
      </c>
      <c r="K31" s="2493">
        <v>0</v>
      </c>
      <c r="L31" s="2493">
        <v>0</v>
      </c>
      <c r="M31" s="2493">
        <v>-133.02421903999999</v>
      </c>
      <c r="N31" s="2493">
        <v>139.17750486345406</v>
      </c>
      <c r="P31" s="12"/>
    </row>
    <row r="32" spans="2:16" ht="14.1" customHeight="1">
      <c r="B32" s="119" t="s">
        <v>608</v>
      </c>
      <c r="C32" s="119"/>
      <c r="D32" s="2493">
        <v>88.85712242999999</v>
      </c>
      <c r="E32" s="2493">
        <v>3.8233361599999998</v>
      </c>
      <c r="F32" s="2493">
        <v>85.033786269999993</v>
      </c>
      <c r="G32" s="2493">
        <v>37.883798890000001</v>
      </c>
      <c r="H32" s="2493">
        <v>25.272938450000002</v>
      </c>
      <c r="I32" s="2493">
        <v>13.667423189999999</v>
      </c>
      <c r="J32" s="2493">
        <v>8.2096257399999999</v>
      </c>
      <c r="K32" s="2493">
        <v>0</v>
      </c>
      <c r="L32" s="2493">
        <v>0</v>
      </c>
      <c r="M32" s="2493">
        <v>-86.360070410000006</v>
      </c>
      <c r="N32" s="2493">
        <v>31.389436539014181</v>
      </c>
      <c r="P32" s="12"/>
    </row>
    <row r="33" spans="2:16" ht="14.1" customHeight="1">
      <c r="B33" s="119" t="s">
        <v>609</v>
      </c>
      <c r="C33" s="119"/>
      <c r="D33" s="2493">
        <v>83.211031680000005</v>
      </c>
      <c r="E33" s="2493">
        <v>2.1762912299999999</v>
      </c>
      <c r="F33" s="2493">
        <v>81.034740450000001</v>
      </c>
      <c r="G33" s="2493">
        <v>10.106904650000001</v>
      </c>
      <c r="H33" s="2493">
        <v>21.976135769999999</v>
      </c>
      <c r="I33" s="2493">
        <v>46.778569940000004</v>
      </c>
      <c r="J33" s="2493">
        <v>2.1731300899999999</v>
      </c>
      <c r="K33" s="2493">
        <v>0</v>
      </c>
      <c r="L33" s="2493">
        <v>0</v>
      </c>
      <c r="M33" s="2493">
        <v>-45.8291702</v>
      </c>
      <c r="N33" s="2493">
        <v>55.510581327838182</v>
      </c>
      <c r="P33" s="12"/>
    </row>
    <row r="34" spans="2:16" ht="14.1" customHeight="1">
      <c r="B34" s="119" t="s">
        <v>610</v>
      </c>
      <c r="C34" s="119"/>
      <c r="D34" s="2493">
        <v>15.742993930000001</v>
      </c>
      <c r="E34" s="2493">
        <v>3.2946703000000004</v>
      </c>
      <c r="F34" s="2493">
        <v>12.448323630000001</v>
      </c>
      <c r="G34" s="2493">
        <v>6.4477576699999997</v>
      </c>
      <c r="H34" s="2493">
        <v>4.8040507699999999</v>
      </c>
      <c r="I34" s="2493">
        <v>0.25449507999999998</v>
      </c>
      <c r="J34" s="2493">
        <v>0.94202011000000008</v>
      </c>
      <c r="K34" s="2493">
        <v>0</v>
      </c>
      <c r="L34" s="2493">
        <v>0</v>
      </c>
      <c r="M34" s="2493">
        <v>-17.54285887</v>
      </c>
      <c r="N34" s="2493">
        <v>16.636240290416637</v>
      </c>
      <c r="P34" s="12"/>
    </row>
    <row r="35" spans="2:16" ht="14.1" customHeight="1">
      <c r="B35" s="119" t="s">
        <v>343</v>
      </c>
      <c r="C35" s="119"/>
      <c r="D35" s="2493">
        <v>568.62247991000004</v>
      </c>
      <c r="E35" s="2493">
        <v>13.596767890000001</v>
      </c>
      <c r="F35" s="2493">
        <v>555.02571202000001</v>
      </c>
      <c r="G35" s="2493">
        <v>35.554228000000002</v>
      </c>
      <c r="H35" s="2493">
        <v>9.1918961400000008</v>
      </c>
      <c r="I35" s="2493">
        <v>357.46963638</v>
      </c>
      <c r="J35" s="2493">
        <v>0</v>
      </c>
      <c r="K35" s="2493">
        <v>0</v>
      </c>
      <c r="L35" s="2493">
        <v>152.80995149999998</v>
      </c>
      <c r="M35" s="2493">
        <v>-250.60443853999999</v>
      </c>
      <c r="N35" s="2493">
        <v>14.368983097361737</v>
      </c>
      <c r="P35" s="12"/>
    </row>
    <row r="36" spans="2:16" ht="14.1" customHeight="1">
      <c r="B36" s="119" t="s">
        <v>611</v>
      </c>
      <c r="C36" s="119"/>
      <c r="D36" s="2493">
        <v>7.4709723100000005</v>
      </c>
      <c r="E36" s="2493">
        <v>0</v>
      </c>
      <c r="F36" s="2493">
        <v>7.4709723100000005</v>
      </c>
      <c r="G36" s="2493">
        <v>0</v>
      </c>
      <c r="H36" s="2493">
        <v>6.9829812499999999</v>
      </c>
      <c r="I36" s="2493">
        <v>3.8440099999999998E-2</v>
      </c>
      <c r="J36" s="2493">
        <v>0</v>
      </c>
      <c r="K36" s="2493">
        <v>0</v>
      </c>
      <c r="L36" s="2493">
        <v>0.44955096</v>
      </c>
      <c r="M36" s="2493">
        <v>-7.33298396</v>
      </c>
      <c r="N36" s="2493">
        <v>0.78425243</v>
      </c>
      <c r="P36" s="12"/>
    </row>
    <row r="37" spans="2:16" ht="14.1" customHeight="1">
      <c r="B37" s="119" t="s">
        <v>612</v>
      </c>
      <c r="C37" s="119"/>
      <c r="D37" s="2493">
        <v>546.27630903999989</v>
      </c>
      <c r="E37" s="2493">
        <v>6.7940939999999991E-2</v>
      </c>
      <c r="F37" s="2493">
        <v>546.20836809999992</v>
      </c>
      <c r="G37" s="2493">
        <v>35.554228000000002</v>
      </c>
      <c r="H37" s="2493">
        <v>0.86281025999999994</v>
      </c>
      <c r="I37" s="2493">
        <v>357.4309293</v>
      </c>
      <c r="J37" s="2493">
        <v>0</v>
      </c>
      <c r="K37" s="2493">
        <v>0</v>
      </c>
      <c r="L37" s="2493">
        <v>152.36040054</v>
      </c>
      <c r="M37" s="2493">
        <v>-242.37605489000001</v>
      </c>
      <c r="N37" s="2493">
        <v>12.375887707361736</v>
      </c>
      <c r="P37" s="12"/>
    </row>
    <row r="38" spans="2:16" ht="14.1" customHeight="1">
      <c r="B38" s="119" t="s">
        <v>613</v>
      </c>
      <c r="C38" s="119"/>
      <c r="D38" s="2493">
        <v>14.875198560000001</v>
      </c>
      <c r="E38" s="2493">
        <v>13.528826950000001</v>
      </c>
      <c r="F38" s="2493">
        <v>1.3463716099999998</v>
      </c>
      <c r="G38" s="2493">
        <v>0</v>
      </c>
      <c r="H38" s="2493">
        <v>1.3461046300000001</v>
      </c>
      <c r="I38" s="2493">
        <v>2.6698E-4</v>
      </c>
      <c r="J38" s="2493">
        <v>0</v>
      </c>
      <c r="K38" s="2493">
        <v>0</v>
      </c>
      <c r="L38" s="2493">
        <v>0</v>
      </c>
      <c r="M38" s="2493">
        <v>-0.89539968999999997</v>
      </c>
      <c r="N38" s="2493">
        <v>1.2088429599999999</v>
      </c>
      <c r="P38" s="12"/>
    </row>
    <row r="39" spans="2:16" ht="14.1" customHeight="1">
      <c r="B39" s="119" t="s">
        <v>614</v>
      </c>
      <c r="C39" s="119"/>
      <c r="D39" s="2493">
        <v>34.626564199999997</v>
      </c>
      <c r="E39" s="2493">
        <v>2.36601521</v>
      </c>
      <c r="F39" s="2493">
        <v>32.260548989999997</v>
      </c>
      <c r="G39" s="2493">
        <v>0.87562213</v>
      </c>
      <c r="H39" s="2493">
        <v>2.1312451000000001</v>
      </c>
      <c r="I39" s="2493">
        <v>26.926306759999999</v>
      </c>
      <c r="J39" s="2493">
        <v>2.327375</v>
      </c>
      <c r="K39" s="2493">
        <v>0</v>
      </c>
      <c r="L39" s="2493">
        <v>0</v>
      </c>
      <c r="M39" s="2493">
        <v>-25.7180395</v>
      </c>
      <c r="N39" s="2493">
        <v>42.515611015400182</v>
      </c>
      <c r="P39" s="12"/>
    </row>
    <row r="40" spans="2:16" ht="14.1" customHeight="1">
      <c r="B40" s="119" t="s">
        <v>615</v>
      </c>
      <c r="C40" s="119"/>
      <c r="D40" s="2493">
        <v>28.328077089999997</v>
      </c>
      <c r="E40" s="2493">
        <v>0</v>
      </c>
      <c r="F40" s="2493">
        <v>28.328077089999997</v>
      </c>
      <c r="G40" s="2493">
        <v>0.10431868</v>
      </c>
      <c r="H40" s="2493">
        <v>1.3536911999999999</v>
      </c>
      <c r="I40" s="2493">
        <v>26.85685303</v>
      </c>
      <c r="J40" s="2493">
        <v>1.3214180000000001E-2</v>
      </c>
      <c r="K40" s="2493">
        <v>0</v>
      </c>
      <c r="L40" s="2493">
        <v>0</v>
      </c>
      <c r="M40" s="2493">
        <v>-15.149405890000001</v>
      </c>
      <c r="N40" s="2493">
        <v>37.255457928451719</v>
      </c>
      <c r="P40" s="12"/>
    </row>
    <row r="41" spans="2:16" ht="14.1" customHeight="1">
      <c r="B41" s="125" t="s">
        <v>616</v>
      </c>
      <c r="C41" s="127"/>
      <c r="D41" s="2493">
        <v>0.75620342000000007</v>
      </c>
      <c r="E41" s="2493">
        <v>0</v>
      </c>
      <c r="F41" s="2493">
        <v>0.75620342000000007</v>
      </c>
      <c r="G41" s="2493">
        <v>0.10806207999999999</v>
      </c>
      <c r="H41" s="2493">
        <v>3.4696900000000001E-3</v>
      </c>
      <c r="I41" s="2493">
        <v>0</v>
      </c>
      <c r="J41" s="2493">
        <v>0.64467165000000004</v>
      </c>
      <c r="K41" s="2493">
        <v>0</v>
      </c>
      <c r="L41" s="2493">
        <v>0</v>
      </c>
      <c r="M41" s="2493">
        <v>-3.6969945800000001</v>
      </c>
      <c r="N41" s="2493">
        <v>0.71975053764061558</v>
      </c>
      <c r="P41" s="12"/>
    </row>
    <row r="42" spans="2:16" ht="14.1" customHeight="1">
      <c r="B42" s="125" t="s">
        <v>617</v>
      </c>
      <c r="C42" s="127"/>
      <c r="D42" s="2493">
        <v>5.5422836899999997</v>
      </c>
      <c r="E42" s="2493">
        <v>2.36601521</v>
      </c>
      <c r="F42" s="2493">
        <v>3.1762684800000001</v>
      </c>
      <c r="G42" s="2493">
        <v>0.66324136999999994</v>
      </c>
      <c r="H42" s="2493">
        <v>0.77408420999999994</v>
      </c>
      <c r="I42" s="2493">
        <v>6.9453729999999991E-2</v>
      </c>
      <c r="J42" s="2493">
        <v>1.6694891700000001</v>
      </c>
      <c r="K42" s="2493">
        <v>0</v>
      </c>
      <c r="L42" s="2493">
        <v>0</v>
      </c>
      <c r="M42" s="2493">
        <v>-6.8716390299999999</v>
      </c>
      <c r="N42" s="2493">
        <v>4.5404025493078422</v>
      </c>
      <c r="P42" s="12"/>
    </row>
    <row r="43" spans="2:16" ht="14.1" customHeight="1">
      <c r="B43" s="125" t="s">
        <v>618</v>
      </c>
      <c r="C43" s="127"/>
      <c r="D43" s="2493">
        <v>426.45419090999997</v>
      </c>
      <c r="E43" s="2493">
        <v>173.04307180999999</v>
      </c>
      <c r="F43" s="2493">
        <v>253.41111910000001</v>
      </c>
      <c r="G43" s="2493">
        <v>43.462690349999995</v>
      </c>
      <c r="H43" s="2493">
        <v>149.41210204999999</v>
      </c>
      <c r="I43" s="2493">
        <v>58.013725639999997</v>
      </c>
      <c r="J43" s="2493">
        <v>2.52260106</v>
      </c>
      <c r="K43" s="2493">
        <v>0</v>
      </c>
      <c r="L43" s="2493">
        <v>0</v>
      </c>
      <c r="M43" s="2493">
        <v>-176.99296096</v>
      </c>
      <c r="N43" s="2493">
        <v>209.29167698736848</v>
      </c>
      <c r="P43" s="12"/>
    </row>
    <row r="44" spans="2:16" ht="14.1" customHeight="1">
      <c r="B44" s="125" t="s">
        <v>102</v>
      </c>
      <c r="C44" s="127"/>
      <c r="D44" s="2493">
        <v>6.6703311699999999</v>
      </c>
      <c r="E44" s="2493">
        <v>0</v>
      </c>
      <c r="F44" s="2493">
        <v>6.6703311699999999</v>
      </c>
      <c r="G44" s="2493">
        <v>1.4905668400000001</v>
      </c>
      <c r="H44" s="2493">
        <v>0.20821357000000001</v>
      </c>
      <c r="I44" s="2493">
        <v>4.9519515700000003</v>
      </c>
      <c r="J44" s="2493">
        <v>1.9599189999999999E-2</v>
      </c>
      <c r="K44" s="2493">
        <v>0</v>
      </c>
      <c r="L44" s="2493">
        <v>0</v>
      </c>
      <c r="M44" s="2493">
        <v>-12.187922590000001</v>
      </c>
      <c r="N44" s="2493">
        <v>61.837619541972998</v>
      </c>
      <c r="P44" s="12"/>
    </row>
    <row r="45" spans="2:16" ht="14.1" customHeight="1">
      <c r="B45" s="129" t="s">
        <v>619</v>
      </c>
      <c r="C45" s="129"/>
      <c r="D45" s="2492">
        <v>1737.4512298999998</v>
      </c>
      <c r="E45" s="2492">
        <v>479.33119900000003</v>
      </c>
      <c r="F45" s="2492">
        <v>1258.1200308999998</v>
      </c>
      <c r="G45" s="2492">
        <v>221.673663</v>
      </c>
      <c r="H45" s="2492">
        <v>730.69835402000001</v>
      </c>
      <c r="I45" s="2492">
        <v>192.24133280999999</v>
      </c>
      <c r="J45" s="2492">
        <v>113.50668107</v>
      </c>
      <c r="K45" s="2492">
        <v>0</v>
      </c>
      <c r="L45" s="2492">
        <v>0</v>
      </c>
      <c r="M45" s="2492">
        <v>-691.68380468999999</v>
      </c>
      <c r="N45" s="2492">
        <v>1542.5906859739744</v>
      </c>
      <c r="P45" s="12"/>
    </row>
    <row r="46" spans="2:16" ht="14.1" customHeight="1">
      <c r="B46" s="127" t="s">
        <v>620</v>
      </c>
      <c r="C46" s="127"/>
      <c r="D46" s="2493">
        <v>1040.52983414</v>
      </c>
      <c r="E46" s="2493">
        <v>479.33119900000003</v>
      </c>
      <c r="F46" s="2493">
        <v>561.19863514000008</v>
      </c>
      <c r="G46" s="2493">
        <v>0</v>
      </c>
      <c r="H46" s="2493">
        <v>393.39527304000001</v>
      </c>
      <c r="I46" s="2493">
        <v>115.93816437</v>
      </c>
      <c r="J46" s="2493">
        <v>51.865197729999998</v>
      </c>
      <c r="K46" s="2493">
        <v>0</v>
      </c>
      <c r="L46" s="2493">
        <v>0</v>
      </c>
      <c r="M46" s="2493">
        <v>-96.559663479999998</v>
      </c>
      <c r="N46" s="2493">
        <v>762.34018800397416</v>
      </c>
      <c r="P46" s="12"/>
    </row>
    <row r="47" spans="2:16" ht="14.1" customHeight="1">
      <c r="B47" s="127" t="s">
        <v>621</v>
      </c>
      <c r="C47" s="127"/>
      <c r="D47" s="2493">
        <v>696.92139575999977</v>
      </c>
      <c r="E47" s="2493">
        <v>0</v>
      </c>
      <c r="F47" s="2493">
        <v>696.92139575999977</v>
      </c>
      <c r="G47" s="2493">
        <v>221.673663</v>
      </c>
      <c r="H47" s="2493">
        <v>337.30308098</v>
      </c>
      <c r="I47" s="2493">
        <v>76.303168439999993</v>
      </c>
      <c r="J47" s="2493">
        <v>61.641483340000001</v>
      </c>
      <c r="K47" s="2493">
        <v>0</v>
      </c>
      <c r="L47" s="2493">
        <v>0</v>
      </c>
      <c r="M47" s="2493">
        <v>-595.12414120999995</v>
      </c>
      <c r="N47" s="2493">
        <v>780.25049797000008</v>
      </c>
      <c r="P47" s="12"/>
    </row>
    <row r="48" spans="2:16" ht="14.1" customHeight="1">
      <c r="B48" s="129" t="s">
        <v>622</v>
      </c>
      <c r="C48" s="129"/>
      <c r="D48" s="2492">
        <v>37.157106829999996</v>
      </c>
      <c r="E48" s="2492">
        <v>0</v>
      </c>
      <c r="F48" s="2492">
        <v>37.157106829999996</v>
      </c>
      <c r="G48" s="2492">
        <v>37.156950709999997</v>
      </c>
      <c r="H48" s="2492">
        <v>1.5612000000000002E-4</v>
      </c>
      <c r="I48" s="2492">
        <v>0</v>
      </c>
      <c r="J48" s="2492">
        <v>0</v>
      </c>
      <c r="K48" s="2492">
        <v>0</v>
      </c>
      <c r="L48" s="2492">
        <v>0</v>
      </c>
      <c r="M48" s="2492">
        <v>-2.3725981700000003</v>
      </c>
      <c r="N48" s="2492">
        <v>2.1320565900000004</v>
      </c>
      <c r="P48" s="12"/>
    </row>
    <row r="49" spans="2:25" ht="14.1" customHeight="1">
      <c r="B49" s="2425" t="s">
        <v>655</v>
      </c>
      <c r="C49" s="2425"/>
      <c r="D49" s="2494">
        <v>4999.3899098599995</v>
      </c>
      <c r="E49" s="2494">
        <v>1020.2216766900001</v>
      </c>
      <c r="F49" s="2494">
        <v>3979.1682331700003</v>
      </c>
      <c r="G49" s="2494">
        <v>852.85880031000011</v>
      </c>
      <c r="H49" s="2494">
        <v>1331.12146985</v>
      </c>
      <c r="I49" s="2494">
        <v>1061.4457177299998</v>
      </c>
      <c r="J49" s="2494">
        <v>309.63288612999997</v>
      </c>
      <c r="K49" s="2494">
        <v>0</v>
      </c>
      <c r="L49" s="2494">
        <v>424.10935915000005</v>
      </c>
      <c r="M49" s="2494">
        <v>-2444.1465644</v>
      </c>
      <c r="N49" s="2494"/>
      <c r="P49" s="12"/>
    </row>
    <row r="50" spans="2:25" ht="14.1" customHeight="1">
      <c r="B50" s="127" t="s">
        <v>656</v>
      </c>
      <c r="C50" s="127"/>
      <c r="D50" s="2493">
        <v>2451.7594792332534</v>
      </c>
      <c r="E50" s="2493">
        <v>179</v>
      </c>
      <c r="F50" s="2495">
        <v>2272.7594792332534</v>
      </c>
      <c r="G50" s="2495">
        <v>350.2439770332532</v>
      </c>
      <c r="H50" s="2495">
        <v>930.37701885999991</v>
      </c>
      <c r="I50" s="2495">
        <v>793.97848864999992</v>
      </c>
      <c r="J50" s="2495">
        <v>198.15999468999999</v>
      </c>
      <c r="K50" s="2495">
        <v>0</v>
      </c>
      <c r="L50" s="2495">
        <v>0</v>
      </c>
      <c r="M50" s="2493"/>
      <c r="N50" s="2493">
        <v>323.08446839325319</v>
      </c>
      <c r="P50" s="12"/>
    </row>
    <row r="51" spans="2:25" ht="14.1" customHeight="1">
      <c r="B51" s="127" t="s">
        <v>657</v>
      </c>
      <c r="C51" s="127"/>
      <c r="D51" s="2493"/>
      <c r="E51" s="2493"/>
      <c r="F51" s="2493"/>
      <c r="G51" s="2493">
        <v>-761.34222553000006</v>
      </c>
      <c r="H51" s="2493">
        <v>-591.19708227000001</v>
      </c>
      <c r="I51" s="2493">
        <v>-597.98761707000006</v>
      </c>
      <c r="J51" s="2493">
        <v>-249.40707706000001</v>
      </c>
      <c r="K51" s="2493">
        <v>-0.63646433999999996</v>
      </c>
      <c r="L51" s="2493">
        <v>-243.75609807999999</v>
      </c>
      <c r="M51" s="2493"/>
      <c r="N51" s="2493"/>
      <c r="P51" s="12"/>
    </row>
    <row r="52" spans="2:25" ht="14.1" customHeight="1">
      <c r="B52" s="177"/>
      <c r="C52" s="178"/>
      <c r="D52" s="264"/>
      <c r="E52" s="264"/>
      <c r="F52" s="264"/>
      <c r="G52" s="264"/>
      <c r="H52" s="264"/>
      <c r="I52" s="264"/>
      <c r="J52" s="264"/>
      <c r="K52" s="264"/>
      <c r="L52" s="264"/>
      <c r="M52" s="264"/>
      <c r="N52" s="267"/>
      <c r="P52" s="12"/>
    </row>
    <row r="53" spans="2:25" ht="14.1" customHeight="1">
      <c r="B53" s="177"/>
      <c r="C53" s="178"/>
      <c r="D53" s="264"/>
      <c r="E53" s="264"/>
      <c r="F53" s="264"/>
      <c r="G53" s="264"/>
      <c r="H53" s="264"/>
      <c r="I53" s="264"/>
      <c r="J53" s="264"/>
      <c r="K53" s="264"/>
      <c r="L53" s="264"/>
      <c r="M53" s="264"/>
      <c r="N53" s="267"/>
      <c r="P53" s="12"/>
    </row>
    <row r="54" spans="2:25" ht="14.1" customHeight="1">
      <c r="B54" s="177"/>
      <c r="C54" s="178"/>
      <c r="D54" s="264"/>
      <c r="E54" s="264"/>
      <c r="F54" s="264"/>
      <c r="G54" s="264"/>
      <c r="H54" s="264"/>
      <c r="I54" s="264"/>
      <c r="J54" s="264"/>
      <c r="K54" s="264"/>
      <c r="L54" s="264"/>
      <c r="M54" s="264"/>
      <c r="N54" s="267"/>
      <c r="P54" s="12"/>
    </row>
    <row r="55" spans="2:25" ht="14.1" customHeight="1">
      <c r="B55" s="177"/>
      <c r="C55" s="178"/>
      <c r="D55" s="264"/>
      <c r="E55" s="264"/>
      <c r="F55" s="264"/>
      <c r="G55" s="264"/>
      <c r="H55" s="264"/>
      <c r="I55" s="264"/>
      <c r="J55" s="264"/>
      <c r="K55" s="264"/>
      <c r="L55" s="264"/>
      <c r="M55" s="264"/>
      <c r="N55" s="267"/>
      <c r="P55" s="12"/>
    </row>
    <row r="56" spans="2:25" ht="3.75" customHeight="1">
      <c r="B56" s="177"/>
      <c r="C56" s="178"/>
      <c r="D56" s="264"/>
      <c r="E56" s="264"/>
      <c r="F56" s="264"/>
      <c r="G56" s="264"/>
      <c r="H56" s="264"/>
      <c r="I56" s="264"/>
      <c r="J56" s="264"/>
      <c r="K56" s="264"/>
      <c r="L56" s="264"/>
      <c r="M56" s="264"/>
      <c r="N56" s="267"/>
      <c r="P56" s="12"/>
    </row>
    <row r="57" spans="2:25" ht="3.75" customHeight="1">
      <c r="B57" s="2911"/>
      <c r="C57" s="2911"/>
      <c r="D57" s="2911"/>
      <c r="E57" s="2911"/>
      <c r="F57" s="2911"/>
      <c r="G57" s="2911"/>
      <c r="H57" s="2911"/>
      <c r="I57" s="2911"/>
      <c r="J57" s="2911"/>
      <c r="K57" s="2911"/>
      <c r="L57" s="2911"/>
      <c r="M57" s="2911"/>
      <c r="N57" s="2911"/>
      <c r="P57" s="12"/>
    </row>
    <row r="58" spans="2:25" ht="3.75" customHeight="1">
      <c r="B58" s="34"/>
      <c r="C58" s="34"/>
      <c r="D58" s="284"/>
      <c r="E58" s="284"/>
      <c r="F58" s="284"/>
      <c r="G58" s="284"/>
      <c r="H58" s="284"/>
      <c r="I58" s="284"/>
      <c r="J58" s="284"/>
      <c r="K58" s="284"/>
      <c r="L58" s="284"/>
      <c r="M58" s="284"/>
      <c r="N58" s="284"/>
    </row>
    <row r="59" spans="2:25" ht="3.75" customHeight="1">
      <c r="B59" s="2099"/>
      <c r="C59" s="2100"/>
      <c r="D59" s="2100"/>
      <c r="E59" s="2100"/>
      <c r="F59" s="2100"/>
      <c r="G59" s="2100"/>
      <c r="H59" s="2100"/>
      <c r="I59" s="2101"/>
      <c r="J59" s="2100"/>
      <c r="K59" s="2100"/>
      <c r="L59" s="2100"/>
      <c r="M59" s="2100"/>
      <c r="N59" s="2100"/>
      <c r="P59" s="2704" t="s">
        <v>636</v>
      </c>
      <c r="Q59" s="2705"/>
      <c r="R59" s="2705"/>
      <c r="S59" s="2705"/>
      <c r="T59" s="2705"/>
      <c r="U59" s="2705"/>
      <c r="V59" s="2705"/>
      <c r="W59" s="2705"/>
      <c r="X59" s="2705"/>
      <c r="Y59" s="2705"/>
    </row>
    <row r="60" spans="2:25">
      <c r="B60" s="48"/>
      <c r="C60" s="48"/>
      <c r="D60" s="47"/>
      <c r="E60" s="47"/>
      <c r="F60" s="47"/>
      <c r="G60" s="47"/>
      <c r="H60" s="47"/>
      <c r="I60" s="47"/>
      <c r="J60" s="47"/>
      <c r="K60" s="47"/>
      <c r="L60" s="47"/>
      <c r="M60" s="47"/>
      <c r="N60" s="47"/>
    </row>
    <row r="61" spans="2:25" ht="48">
      <c r="B61" s="2097" t="s">
        <v>314</v>
      </c>
      <c r="C61" s="2097"/>
      <c r="D61" s="2098" t="s">
        <v>658</v>
      </c>
      <c r="E61" s="2098" t="s">
        <v>659</v>
      </c>
      <c r="F61" s="2098" t="s">
        <v>660</v>
      </c>
      <c r="G61" s="2098" t="s">
        <v>648</v>
      </c>
      <c r="H61" s="2098" t="s">
        <v>649</v>
      </c>
      <c r="I61" s="2098" t="s">
        <v>650</v>
      </c>
      <c r="J61" s="2098" t="s">
        <v>651</v>
      </c>
      <c r="K61" s="2098" t="s">
        <v>254</v>
      </c>
      <c r="L61" s="2098" t="s">
        <v>652</v>
      </c>
      <c r="M61" s="2098" t="s">
        <v>653</v>
      </c>
      <c r="N61" s="2098" t="s">
        <v>654</v>
      </c>
      <c r="P61" s="135"/>
    </row>
    <row r="62" spans="2:25" ht="14.25" customHeight="1">
      <c r="B62" s="2482" t="s">
        <v>661</v>
      </c>
      <c r="C62" s="2483"/>
      <c r="D62" s="2484">
        <v>5332.1392643499994</v>
      </c>
      <c r="E62" s="2484">
        <v>722.38539709999998</v>
      </c>
      <c r="F62" s="2484">
        <v>4609.7538672499995</v>
      </c>
      <c r="G62" s="2484">
        <v>898.70217185999991</v>
      </c>
      <c r="H62" s="2484">
        <v>1331.4390283600001</v>
      </c>
      <c r="I62" s="2484">
        <v>1281.65440616</v>
      </c>
      <c r="J62" s="2484">
        <v>410.32970452000006</v>
      </c>
      <c r="K62" s="2484">
        <v>0</v>
      </c>
      <c r="L62" s="2484">
        <v>687.62855635000005</v>
      </c>
      <c r="M62" s="2484">
        <v>-2168.7923663499996</v>
      </c>
      <c r="N62" s="2484">
        <v>3207.4655304468174</v>
      </c>
      <c r="P62" s="135"/>
    </row>
    <row r="63" spans="2:25" ht="14.25" customHeight="1">
      <c r="B63" s="345" t="s">
        <v>585</v>
      </c>
      <c r="C63" s="345"/>
      <c r="D63" s="2485">
        <v>3600.8997620399996</v>
      </c>
      <c r="E63" s="2485">
        <v>418.00911069</v>
      </c>
      <c r="F63" s="2485">
        <v>3182.8906513499996</v>
      </c>
      <c r="G63" s="2485">
        <v>661.70086539999988</v>
      </c>
      <c r="H63" s="2485">
        <v>532.49367971000004</v>
      </c>
      <c r="I63" s="2485">
        <v>1009.75610921</v>
      </c>
      <c r="J63" s="2485">
        <v>291.31144068000003</v>
      </c>
      <c r="K63" s="2485">
        <v>0</v>
      </c>
      <c r="L63" s="2485">
        <v>687.62855635000005</v>
      </c>
      <c r="M63" s="2485">
        <v>-1612.2422491099999</v>
      </c>
      <c r="N63" s="2485">
        <v>969.48570567379704</v>
      </c>
      <c r="P63" s="135"/>
    </row>
    <row r="64" spans="2:25" ht="14.25" customHeight="1">
      <c r="B64" s="43" t="s">
        <v>270</v>
      </c>
      <c r="C64" s="46"/>
      <c r="D64" s="2486">
        <v>136.05737679000001</v>
      </c>
      <c r="E64" s="2486">
        <v>9.4966968999999981</v>
      </c>
      <c r="F64" s="2486">
        <v>126.56067989</v>
      </c>
      <c r="G64" s="2486">
        <v>91.625617779999999</v>
      </c>
      <c r="H64" s="2486">
        <v>16.271537670000001</v>
      </c>
      <c r="I64" s="2486">
        <v>5.1189805900000005</v>
      </c>
      <c r="J64" s="2486">
        <v>13.54454385</v>
      </c>
      <c r="K64" s="2486">
        <v>0</v>
      </c>
      <c r="L64" s="2486">
        <v>0</v>
      </c>
      <c r="M64" s="2486">
        <v>-86.797992700000009</v>
      </c>
      <c r="N64" s="2486">
        <v>130.30981693820937</v>
      </c>
      <c r="P64" s="135"/>
    </row>
    <row r="65" spans="2:16" ht="14.25" customHeight="1">
      <c r="B65" s="43" t="s">
        <v>318</v>
      </c>
      <c r="C65" s="46"/>
      <c r="D65" s="2486">
        <v>577.69461754999998</v>
      </c>
      <c r="E65" s="2486">
        <v>293.17971111999998</v>
      </c>
      <c r="F65" s="2486">
        <v>284.51490643</v>
      </c>
      <c r="G65" s="2486">
        <v>230.80376143999999</v>
      </c>
      <c r="H65" s="2486">
        <v>14.646396960000001</v>
      </c>
      <c r="I65" s="2486">
        <v>38.082136509999998</v>
      </c>
      <c r="J65" s="2486">
        <v>0.98261152000000007</v>
      </c>
      <c r="K65" s="2486">
        <v>0</v>
      </c>
      <c r="L65" s="2486">
        <v>0</v>
      </c>
      <c r="M65" s="2486">
        <v>-161.07757696000002</v>
      </c>
      <c r="N65" s="2486">
        <v>54.118606038738577</v>
      </c>
      <c r="P65" s="135"/>
    </row>
    <row r="66" spans="2:16" ht="14.25" customHeight="1">
      <c r="B66" s="43" t="s">
        <v>662</v>
      </c>
      <c r="C66" s="46"/>
      <c r="D66" s="2486">
        <v>133.31867511999999</v>
      </c>
      <c r="E66" s="2486">
        <v>78.829302639999995</v>
      </c>
      <c r="F66" s="2486">
        <v>54.48937248</v>
      </c>
      <c r="G66" s="2486">
        <v>52.207412349999998</v>
      </c>
      <c r="H66" s="2486">
        <v>2.0360059599999998</v>
      </c>
      <c r="I66" s="2486">
        <v>0.11576039</v>
      </c>
      <c r="J66" s="2486">
        <v>0.13019378000000001</v>
      </c>
      <c r="K66" s="2486">
        <v>0</v>
      </c>
      <c r="L66" s="2486">
        <v>0</v>
      </c>
      <c r="M66" s="2486">
        <v>-41.03448547</v>
      </c>
      <c r="N66" s="2486">
        <v>25.014871483986642</v>
      </c>
      <c r="P66" s="135"/>
    </row>
    <row r="67" spans="2:16" ht="14.25" customHeight="1">
      <c r="B67" s="43" t="s">
        <v>663</v>
      </c>
      <c r="C67" s="46"/>
      <c r="D67" s="2486">
        <v>407.16893084000003</v>
      </c>
      <c r="E67" s="2486">
        <v>214.35040848</v>
      </c>
      <c r="F67" s="2486">
        <v>192.81852236</v>
      </c>
      <c r="G67" s="2486">
        <v>178.43620497000001</v>
      </c>
      <c r="H67" s="2486">
        <v>12.51982263</v>
      </c>
      <c r="I67" s="2486">
        <v>1.01007702</v>
      </c>
      <c r="J67" s="2486">
        <v>0.85241774000000003</v>
      </c>
      <c r="K67" s="2486">
        <v>0</v>
      </c>
      <c r="L67" s="2486">
        <v>0</v>
      </c>
      <c r="M67" s="2486">
        <v>-118.73188902</v>
      </c>
      <c r="N67" s="2486">
        <v>24.833959853887471</v>
      </c>
      <c r="P67" s="135"/>
    </row>
    <row r="68" spans="2:16" ht="14.25" customHeight="1">
      <c r="B68" s="43" t="s">
        <v>664</v>
      </c>
      <c r="C68" s="46"/>
      <c r="D68" s="2486">
        <v>37.20701159</v>
      </c>
      <c r="E68" s="2486">
        <v>0</v>
      </c>
      <c r="F68" s="2486">
        <v>37.20701159</v>
      </c>
      <c r="G68" s="2486">
        <v>0.16014411999999997</v>
      </c>
      <c r="H68" s="2486">
        <v>9.0568369999999995E-2</v>
      </c>
      <c r="I68" s="2486">
        <v>36.956299099999995</v>
      </c>
      <c r="J68" s="2486">
        <v>0</v>
      </c>
      <c r="K68" s="2486">
        <v>0</v>
      </c>
      <c r="L68" s="2486">
        <v>0</v>
      </c>
      <c r="M68" s="2486">
        <v>-1.31120247</v>
      </c>
      <c r="N68" s="2486">
        <v>4.2697747008644615</v>
      </c>
      <c r="P68" s="135"/>
    </row>
    <row r="69" spans="2:16" ht="14.25" customHeight="1">
      <c r="B69" s="43" t="s">
        <v>322</v>
      </c>
      <c r="C69" s="46"/>
      <c r="D69" s="2486">
        <v>797.08278525999992</v>
      </c>
      <c r="E69" s="2486">
        <v>5.7107272099999999</v>
      </c>
      <c r="F69" s="2486">
        <v>791.37205804999996</v>
      </c>
      <c r="G69" s="2486">
        <v>17.365068200000003</v>
      </c>
      <c r="H69" s="2486">
        <v>20.804255229999999</v>
      </c>
      <c r="I69" s="2486">
        <v>313.15491357999997</v>
      </c>
      <c r="J69" s="2486">
        <v>79.752985219999999</v>
      </c>
      <c r="K69" s="2486">
        <v>0</v>
      </c>
      <c r="L69" s="2486">
        <v>360.29483582</v>
      </c>
      <c r="M69" s="2486">
        <v>-322.50244155000001</v>
      </c>
      <c r="N69" s="2486">
        <v>43.613959482440002</v>
      </c>
      <c r="P69" s="135"/>
    </row>
    <row r="70" spans="2:16" ht="14.25" customHeight="1">
      <c r="B70" s="43" t="s">
        <v>665</v>
      </c>
      <c r="C70" s="46"/>
      <c r="D70" s="2486">
        <v>40.547984379999995</v>
      </c>
      <c r="E70" s="2486">
        <v>5.7107272099999999</v>
      </c>
      <c r="F70" s="2486">
        <v>34.837257169999994</v>
      </c>
      <c r="G70" s="2486">
        <v>17.296106250000001</v>
      </c>
      <c r="H70" s="2486">
        <v>16.546150300000001</v>
      </c>
      <c r="I70" s="2486">
        <v>0.65371082999999996</v>
      </c>
      <c r="J70" s="2486">
        <v>0.34128978999999998</v>
      </c>
      <c r="K70" s="2486">
        <v>0</v>
      </c>
      <c r="L70" s="2486">
        <v>0</v>
      </c>
      <c r="M70" s="2486">
        <v>-19.838763889999999</v>
      </c>
      <c r="N70" s="2486">
        <v>26.908431048684097</v>
      </c>
      <c r="P70" s="135"/>
    </row>
    <row r="71" spans="2:16" ht="14.25" customHeight="1">
      <c r="B71" s="43" t="s">
        <v>666</v>
      </c>
      <c r="C71" s="46"/>
      <c r="D71" s="2486">
        <v>9.5099584900000007</v>
      </c>
      <c r="E71" s="2486">
        <v>0</v>
      </c>
      <c r="F71" s="2486">
        <v>9.5099584900000007</v>
      </c>
      <c r="G71" s="2486">
        <v>6.8961950000000008E-2</v>
      </c>
      <c r="H71" s="2486">
        <v>4.25810493</v>
      </c>
      <c r="I71" s="2486">
        <v>5.1828916099999995</v>
      </c>
      <c r="J71" s="2486">
        <v>0</v>
      </c>
      <c r="K71" s="2486">
        <v>0</v>
      </c>
      <c r="L71" s="2486">
        <v>0</v>
      </c>
      <c r="M71" s="2486">
        <v>-3.62637257</v>
      </c>
      <c r="N71" s="2486">
        <v>15.72864201</v>
      </c>
      <c r="P71" s="135"/>
    </row>
    <row r="72" spans="2:16" ht="14.25" customHeight="1">
      <c r="B72" s="43" t="s">
        <v>667</v>
      </c>
      <c r="C72" s="46"/>
      <c r="D72" s="2486">
        <v>747.02484239</v>
      </c>
      <c r="E72" s="2486">
        <v>0</v>
      </c>
      <c r="F72" s="2486">
        <v>747.02484239</v>
      </c>
      <c r="G72" s="2486">
        <v>0</v>
      </c>
      <c r="H72" s="2486">
        <v>0</v>
      </c>
      <c r="I72" s="2486">
        <v>307.31831113999999</v>
      </c>
      <c r="J72" s="2486">
        <v>79.411695430000009</v>
      </c>
      <c r="K72" s="2486">
        <v>0</v>
      </c>
      <c r="L72" s="2486">
        <v>360.29483582</v>
      </c>
      <c r="M72" s="2486">
        <v>-299.03730508999996</v>
      </c>
      <c r="N72" s="2486">
        <v>0.97688642375590551</v>
      </c>
      <c r="P72" s="135"/>
    </row>
    <row r="73" spans="2:16" ht="14.25" customHeight="1">
      <c r="B73" s="43" t="s">
        <v>326</v>
      </c>
      <c r="C73" s="46"/>
      <c r="D73" s="2486">
        <v>34.705854209999998</v>
      </c>
      <c r="E73" s="2486">
        <v>1.57410969</v>
      </c>
      <c r="F73" s="2486">
        <v>33.131744519999998</v>
      </c>
      <c r="G73" s="2486">
        <v>3.7915921699999999</v>
      </c>
      <c r="H73" s="2486">
        <v>19.964084360000001</v>
      </c>
      <c r="I73" s="2486">
        <v>5.1506560200000004</v>
      </c>
      <c r="J73" s="2486">
        <v>4.2254119699999997</v>
      </c>
      <c r="K73" s="2486">
        <v>0</v>
      </c>
      <c r="L73" s="2486">
        <v>0</v>
      </c>
      <c r="M73" s="2486">
        <v>-20.114951739999995</v>
      </c>
      <c r="N73" s="2486">
        <v>31.191341012157608</v>
      </c>
      <c r="P73" s="135"/>
    </row>
    <row r="74" spans="2:16" ht="14.25" customHeight="1">
      <c r="B74" s="43" t="s">
        <v>668</v>
      </c>
      <c r="C74" s="46"/>
      <c r="D74" s="2486">
        <v>24.846096499999998</v>
      </c>
      <c r="E74" s="2486">
        <v>0</v>
      </c>
      <c r="F74" s="2486">
        <v>24.846096499999998</v>
      </c>
      <c r="G74" s="2486">
        <v>0.26166665</v>
      </c>
      <c r="H74" s="2486">
        <v>16.233937739999998</v>
      </c>
      <c r="I74" s="2486">
        <v>4.2643985600000001</v>
      </c>
      <c r="J74" s="2486">
        <v>4.0860935500000002</v>
      </c>
      <c r="K74" s="2486">
        <v>0</v>
      </c>
      <c r="L74" s="2486">
        <v>0</v>
      </c>
      <c r="M74" s="2486">
        <v>-11.441099179999998</v>
      </c>
      <c r="N74" s="2486">
        <v>18.63613608158866</v>
      </c>
      <c r="P74" s="135"/>
    </row>
    <row r="75" spans="2:16" ht="14.25" customHeight="1">
      <c r="B75" s="43" t="s">
        <v>669</v>
      </c>
      <c r="C75" s="46"/>
      <c r="D75" s="2486">
        <v>4.7489210800000006</v>
      </c>
      <c r="E75" s="2486">
        <v>0.55737289000000001</v>
      </c>
      <c r="F75" s="2486">
        <v>4.1915481900000007</v>
      </c>
      <c r="G75" s="2486">
        <v>1.95703965</v>
      </c>
      <c r="H75" s="2486">
        <v>1.7952400099999999</v>
      </c>
      <c r="I75" s="2486">
        <v>0.43925249</v>
      </c>
      <c r="J75" s="2486">
        <v>1.6039999999999999E-5</v>
      </c>
      <c r="K75" s="2486">
        <v>0</v>
      </c>
      <c r="L75" s="2486">
        <v>0</v>
      </c>
      <c r="M75" s="2486">
        <v>-3.86081779</v>
      </c>
      <c r="N75" s="2486">
        <v>7.2042027220842648</v>
      </c>
      <c r="P75" s="135"/>
    </row>
    <row r="76" spans="2:16" ht="14.25" customHeight="1">
      <c r="B76" s="43" t="s">
        <v>596</v>
      </c>
      <c r="C76" s="46"/>
      <c r="D76" s="2486">
        <v>5.1108366300000005</v>
      </c>
      <c r="E76" s="2486">
        <v>1.0167368000000001</v>
      </c>
      <c r="F76" s="2486">
        <v>4.0940998300000002</v>
      </c>
      <c r="G76" s="2486">
        <v>1.5728858700000001</v>
      </c>
      <c r="H76" s="2486">
        <v>1.9349066100000001</v>
      </c>
      <c r="I76" s="2486">
        <v>0.44700497</v>
      </c>
      <c r="J76" s="2486">
        <v>0.13930238</v>
      </c>
      <c r="K76" s="2486">
        <v>0</v>
      </c>
      <c r="L76" s="2486">
        <v>0</v>
      </c>
      <c r="M76" s="2486">
        <v>-4.8130347699999998</v>
      </c>
      <c r="N76" s="2486">
        <v>5.3510022084846813</v>
      </c>
      <c r="P76" s="135"/>
    </row>
    <row r="77" spans="2:16" ht="14.25" customHeight="1">
      <c r="B77" s="43" t="s">
        <v>670</v>
      </c>
      <c r="C77" s="46"/>
      <c r="D77" s="2486">
        <v>194.48768483999999</v>
      </c>
      <c r="E77" s="2486">
        <v>5.8125804099999998</v>
      </c>
      <c r="F77" s="2486">
        <v>188.67510442999998</v>
      </c>
      <c r="G77" s="2486">
        <v>79.510144329999989</v>
      </c>
      <c r="H77" s="2486">
        <v>66.643668090000006</v>
      </c>
      <c r="I77" s="2486">
        <v>9.1221244299999995</v>
      </c>
      <c r="J77" s="2486">
        <v>33.399167580000004</v>
      </c>
      <c r="K77" s="2486">
        <v>0</v>
      </c>
      <c r="L77" s="2486">
        <v>0</v>
      </c>
      <c r="M77" s="2486">
        <v>-139.64781513</v>
      </c>
      <c r="N77" s="2486">
        <v>124.95153829109265</v>
      </c>
      <c r="P77" s="135"/>
    </row>
    <row r="78" spans="2:16" ht="14.25" customHeight="1">
      <c r="B78" s="43" t="s">
        <v>671</v>
      </c>
      <c r="C78" s="46"/>
      <c r="D78" s="2486">
        <v>46.681995799999996</v>
      </c>
      <c r="E78" s="2486">
        <v>0</v>
      </c>
      <c r="F78" s="2486">
        <v>46.681995799999996</v>
      </c>
      <c r="G78" s="2486">
        <v>36.758599320000002</v>
      </c>
      <c r="H78" s="2486">
        <v>5.8729869500000005</v>
      </c>
      <c r="I78" s="2486">
        <v>0.23371106</v>
      </c>
      <c r="J78" s="2486">
        <v>3.81669847</v>
      </c>
      <c r="K78" s="2486">
        <v>0</v>
      </c>
      <c r="L78" s="2486">
        <v>0</v>
      </c>
      <c r="M78" s="2486">
        <v>-29.252674330000001</v>
      </c>
      <c r="N78" s="2486">
        <v>8.1640776330845721</v>
      </c>
      <c r="P78" s="135"/>
    </row>
    <row r="79" spans="2:16" ht="14.25" customHeight="1">
      <c r="B79" s="43" t="s">
        <v>672</v>
      </c>
      <c r="C79" s="46"/>
      <c r="D79" s="2486">
        <v>37.404434250000001</v>
      </c>
      <c r="E79" s="2486">
        <v>0.15829517999999998</v>
      </c>
      <c r="F79" s="2486">
        <v>37.246139069999998</v>
      </c>
      <c r="G79" s="2486">
        <v>1.04051085</v>
      </c>
      <c r="H79" s="2486">
        <v>27.359600709999999</v>
      </c>
      <c r="I79" s="2486">
        <v>1.2383064699999999</v>
      </c>
      <c r="J79" s="2486">
        <v>7.6077210400000004</v>
      </c>
      <c r="K79" s="2486">
        <v>0</v>
      </c>
      <c r="L79" s="2486">
        <v>0</v>
      </c>
      <c r="M79" s="2486">
        <v>-21.840484449999998</v>
      </c>
      <c r="N79" s="2486">
        <v>21.996237528477977</v>
      </c>
      <c r="P79" s="135"/>
    </row>
    <row r="80" spans="2:16" ht="14.25" customHeight="1">
      <c r="B80" s="43" t="s">
        <v>673</v>
      </c>
      <c r="C80" s="46"/>
      <c r="D80" s="2486">
        <v>93.515951149999992</v>
      </c>
      <c r="E80" s="2486">
        <v>5.5564694399999999</v>
      </c>
      <c r="F80" s="2486">
        <v>87.959481709999991</v>
      </c>
      <c r="G80" s="2486">
        <v>38.36468223</v>
      </c>
      <c r="H80" s="2486">
        <v>25.327644970000001</v>
      </c>
      <c r="I80" s="2486">
        <v>5.6959976500000007</v>
      </c>
      <c r="J80" s="2486">
        <v>18.571156859999999</v>
      </c>
      <c r="K80" s="2486">
        <v>0</v>
      </c>
      <c r="L80" s="2486">
        <v>0</v>
      </c>
      <c r="M80" s="2486">
        <v>-68.748932170000003</v>
      </c>
      <c r="N80" s="2486">
        <v>72.447091792856781</v>
      </c>
      <c r="P80" s="135"/>
    </row>
    <row r="81" spans="2:16" ht="14.25" customHeight="1">
      <c r="B81" s="43" t="s">
        <v>601</v>
      </c>
      <c r="C81" s="46"/>
      <c r="D81" s="2486">
        <v>2.9590492300000002</v>
      </c>
      <c r="E81" s="2486">
        <v>0</v>
      </c>
      <c r="F81" s="2486">
        <v>2.9590492300000002</v>
      </c>
      <c r="G81" s="2486">
        <v>0.44464720999999996</v>
      </c>
      <c r="H81" s="2486">
        <v>0.17225013</v>
      </c>
      <c r="I81" s="2486">
        <v>0</v>
      </c>
      <c r="J81" s="2486">
        <v>2.3421518900000002</v>
      </c>
      <c r="K81" s="2486">
        <v>0</v>
      </c>
      <c r="L81" s="2486">
        <v>0</v>
      </c>
      <c r="M81" s="2486">
        <v>-2.4404694399999998</v>
      </c>
      <c r="N81" s="2486">
        <v>1.2182042655995289</v>
      </c>
      <c r="P81" s="135"/>
    </row>
    <row r="82" spans="2:16" ht="14.25" customHeight="1">
      <c r="B82" s="2102" t="s">
        <v>674</v>
      </c>
      <c r="C82" s="2102"/>
      <c r="D82" s="2487">
        <v>12.87908725</v>
      </c>
      <c r="E82" s="2487">
        <v>9.7815790000000014E-2</v>
      </c>
      <c r="F82" s="2487">
        <v>12.781271459999999</v>
      </c>
      <c r="G82" s="2487">
        <v>2.9017047200000001</v>
      </c>
      <c r="H82" s="2487">
        <v>7.8519750999999998</v>
      </c>
      <c r="I82" s="2487">
        <v>1.95410817</v>
      </c>
      <c r="J82" s="2487">
        <v>7.3483469999999995E-2</v>
      </c>
      <c r="K82" s="2487">
        <v>0</v>
      </c>
      <c r="L82" s="2487">
        <v>0</v>
      </c>
      <c r="M82" s="2487">
        <v>-7.8861584300000001</v>
      </c>
      <c r="N82" s="2487">
        <v>20.483178081073785</v>
      </c>
      <c r="P82" s="135"/>
    </row>
    <row r="83" spans="2:16" ht="14.25" customHeight="1">
      <c r="B83" s="2103" t="s">
        <v>675</v>
      </c>
      <c r="C83" s="2102"/>
      <c r="D83" s="2487">
        <v>1.0471671599999999</v>
      </c>
      <c r="E83" s="2487">
        <v>0</v>
      </c>
      <c r="F83" s="2487">
        <v>1.0471671599999999</v>
      </c>
      <c r="G83" s="2487">
        <v>0</v>
      </c>
      <c r="H83" s="2487">
        <v>5.9210230000000003E-2</v>
      </c>
      <c r="I83" s="2487">
        <v>1.08E-6</v>
      </c>
      <c r="J83" s="2487">
        <v>0.98795585000000008</v>
      </c>
      <c r="K83" s="2487">
        <v>0</v>
      </c>
      <c r="L83" s="2487">
        <v>0</v>
      </c>
      <c r="M83" s="2487">
        <v>-9.479096310000001</v>
      </c>
      <c r="N83" s="2487">
        <v>0.64274898999999996</v>
      </c>
      <c r="P83" s="135"/>
    </row>
    <row r="84" spans="2:16" ht="14.25" customHeight="1">
      <c r="B84" s="2103" t="s">
        <v>337</v>
      </c>
      <c r="C84" s="2102"/>
      <c r="D84" s="2487">
        <v>802.8382944199999</v>
      </c>
      <c r="E84" s="2487">
        <v>15.9650342</v>
      </c>
      <c r="F84" s="2487">
        <v>786.87326021999991</v>
      </c>
      <c r="G84" s="2487">
        <v>124.81428346999999</v>
      </c>
      <c r="H84" s="2487">
        <v>282.49214265000001</v>
      </c>
      <c r="I84" s="2487">
        <v>142.52764743</v>
      </c>
      <c r="J84" s="2487">
        <v>154.56083790000002</v>
      </c>
      <c r="K84" s="2487">
        <v>0</v>
      </c>
      <c r="L84" s="2487">
        <v>82.478348769999997</v>
      </c>
      <c r="M84" s="2487">
        <v>-463.02956587</v>
      </c>
      <c r="N84" s="2487">
        <v>298.95392615224245</v>
      </c>
      <c r="P84" s="135"/>
    </row>
    <row r="85" spans="2:16">
      <c r="B85" s="2102" t="s">
        <v>604</v>
      </c>
      <c r="C85" s="2102"/>
      <c r="D85" s="2487">
        <v>123.16581122000001</v>
      </c>
      <c r="E85" s="2487">
        <v>6.2937505899999993</v>
      </c>
      <c r="F85" s="2487">
        <v>116.87206063000001</v>
      </c>
      <c r="G85" s="2487">
        <v>2.4973529800000001</v>
      </c>
      <c r="H85" s="2487">
        <v>66.803226179999996</v>
      </c>
      <c r="I85" s="2487">
        <v>5.8242189199999999</v>
      </c>
      <c r="J85" s="2487">
        <v>41.71897903</v>
      </c>
      <c r="K85" s="2487">
        <v>0</v>
      </c>
      <c r="L85" s="2487">
        <v>2.8283519999999999E-2</v>
      </c>
      <c r="M85" s="2487">
        <v>-79.940086449999995</v>
      </c>
      <c r="N85" s="2487">
        <v>8.6967946771590121</v>
      </c>
    </row>
    <row r="86" spans="2:16">
      <c r="B86" s="2102" t="s">
        <v>676</v>
      </c>
      <c r="C86" s="2102"/>
      <c r="D86" s="2487">
        <v>111.88702404</v>
      </c>
      <c r="E86" s="2487">
        <v>2.0925288399999999</v>
      </c>
      <c r="F86" s="2487">
        <v>109.7944952</v>
      </c>
      <c r="G86" s="2487">
        <v>20.000959009999999</v>
      </c>
      <c r="H86" s="2487">
        <v>73.574929749999995</v>
      </c>
      <c r="I86" s="2487">
        <v>0.99450280999999996</v>
      </c>
      <c r="J86" s="2487">
        <v>15.22410363</v>
      </c>
      <c r="K86" s="2487">
        <v>0</v>
      </c>
      <c r="L86" s="2487">
        <v>0</v>
      </c>
      <c r="M86" s="2487">
        <v>-83.908641680000002</v>
      </c>
      <c r="N86" s="2487">
        <v>32.435968809296142</v>
      </c>
    </row>
    <row r="87" spans="2:16">
      <c r="B87" s="59" t="s">
        <v>677</v>
      </c>
      <c r="C87" s="59"/>
      <c r="D87" s="2488">
        <v>275.20321365000001</v>
      </c>
      <c r="E87" s="2488">
        <v>2.1863247000000001</v>
      </c>
      <c r="F87" s="2488">
        <v>273.01688895000001</v>
      </c>
      <c r="G87" s="2488">
        <v>29.032246690000001</v>
      </c>
      <c r="H87" s="2488">
        <v>23.410268629999997</v>
      </c>
      <c r="I87" s="2488">
        <v>61.908542990000001</v>
      </c>
      <c r="J87" s="2488">
        <v>78.802265390000002</v>
      </c>
      <c r="K87" s="2488">
        <v>0</v>
      </c>
      <c r="L87" s="2488">
        <v>79.863565249999994</v>
      </c>
      <c r="M87" s="2488">
        <v>-109.48854212000001</v>
      </c>
      <c r="N87" s="2488">
        <v>73.973341213034359</v>
      </c>
    </row>
    <row r="88" spans="2:16">
      <c r="B88" s="59" t="s">
        <v>607</v>
      </c>
      <c r="C88" s="60"/>
      <c r="D88" s="2488">
        <v>122.60251541000001</v>
      </c>
      <c r="E88" s="2488">
        <v>3.34662427</v>
      </c>
      <c r="F88" s="2488">
        <v>119.25589114</v>
      </c>
      <c r="G88" s="2488">
        <v>20.942067050000002</v>
      </c>
      <c r="H88" s="2488">
        <v>65.723150029999999</v>
      </c>
      <c r="I88" s="2488">
        <v>22.799111719999999</v>
      </c>
      <c r="J88" s="2488">
        <v>9.7915623400000005</v>
      </c>
      <c r="K88" s="2488">
        <v>0</v>
      </c>
      <c r="L88" s="2488">
        <v>0</v>
      </c>
      <c r="M88" s="2488">
        <v>-90.623182709999995</v>
      </c>
      <c r="N88" s="2488">
        <v>124.23897162160821</v>
      </c>
    </row>
    <row r="89" spans="2:16">
      <c r="B89" s="179" t="s">
        <v>678</v>
      </c>
      <c r="C89" s="179"/>
      <c r="D89" s="2489">
        <v>95.41032915000001</v>
      </c>
      <c r="E89" s="2489">
        <v>1.1282288900000002</v>
      </c>
      <c r="F89" s="2489">
        <v>94.282100260000007</v>
      </c>
      <c r="G89" s="2489">
        <v>44.05191688</v>
      </c>
      <c r="H89" s="2489">
        <v>27.915941979999999</v>
      </c>
      <c r="I89" s="2489">
        <v>17.516882200000001</v>
      </c>
      <c r="J89" s="2489">
        <v>4.7973591999999998</v>
      </c>
      <c r="K89" s="2489">
        <v>0</v>
      </c>
      <c r="L89" s="2489">
        <v>0</v>
      </c>
      <c r="M89" s="2489">
        <v>-58.973027179999995</v>
      </c>
      <c r="N89" s="2489">
        <v>17.194724714255788</v>
      </c>
      <c r="P89" s="1"/>
    </row>
    <row r="90" spans="2:16">
      <c r="B90" s="7" t="s">
        <v>609</v>
      </c>
      <c r="D90" s="2077">
        <v>57.155681510000001</v>
      </c>
      <c r="E90" s="2077">
        <v>0.11442923000000001</v>
      </c>
      <c r="F90" s="2077">
        <v>57.041252280000002</v>
      </c>
      <c r="G90" s="2077">
        <v>3.2903823000000001</v>
      </c>
      <c r="H90" s="2077">
        <v>19.340035400000001</v>
      </c>
      <c r="I90" s="2077">
        <v>33.212774619999998</v>
      </c>
      <c r="J90" s="2077">
        <v>1.1980599600000001</v>
      </c>
      <c r="K90" s="2077">
        <v>0</v>
      </c>
      <c r="L90" s="2077">
        <v>0</v>
      </c>
      <c r="M90" s="2077">
        <v>-27.041884799999998</v>
      </c>
      <c r="N90" s="2077">
        <v>27.465073645387658</v>
      </c>
    </row>
    <row r="91" spans="2:16">
      <c r="B91" s="7" t="s">
        <v>610</v>
      </c>
      <c r="D91" s="2077">
        <v>17.413719439999998</v>
      </c>
      <c r="E91" s="2077">
        <v>0.80314768000000003</v>
      </c>
      <c r="F91" s="2077">
        <v>16.610571759999999</v>
      </c>
      <c r="G91" s="2077">
        <v>4.9993585599999992</v>
      </c>
      <c r="H91" s="2077">
        <v>5.7245906800000004</v>
      </c>
      <c r="I91" s="2077">
        <v>0.27161416999999999</v>
      </c>
      <c r="J91" s="2077">
        <v>3.0285083500000001</v>
      </c>
      <c r="K91" s="2077">
        <v>0</v>
      </c>
      <c r="L91" s="2077">
        <v>2.5865</v>
      </c>
      <c r="M91" s="2077">
        <v>-13.05420093</v>
      </c>
      <c r="N91" s="2077">
        <v>14.949051471501269</v>
      </c>
    </row>
    <row r="92" spans="2:16">
      <c r="B92" s="7" t="s">
        <v>343</v>
      </c>
      <c r="D92" s="2077">
        <v>705.98717453999996</v>
      </c>
      <c r="E92" s="2077">
        <v>0</v>
      </c>
      <c r="F92" s="2077">
        <v>705.98717453999996</v>
      </c>
      <c r="G92" s="2077">
        <v>49.102553880000002</v>
      </c>
      <c r="H92" s="2077">
        <v>6.0595298199999998</v>
      </c>
      <c r="I92" s="2077">
        <v>405.71767997000001</v>
      </c>
      <c r="J92" s="2077">
        <v>0.25203911000000001</v>
      </c>
      <c r="K92" s="2077">
        <v>0</v>
      </c>
      <c r="L92" s="2077">
        <v>244.85537176</v>
      </c>
      <c r="M92" s="2077">
        <v>-275.81471235999999</v>
      </c>
      <c r="N92" s="2490">
        <v>38.515703225107004</v>
      </c>
    </row>
    <row r="93" spans="2:16">
      <c r="B93" s="7" t="s">
        <v>679</v>
      </c>
      <c r="D93" s="2077">
        <v>19.40229751</v>
      </c>
      <c r="E93" s="2077">
        <v>0</v>
      </c>
      <c r="F93" s="2077">
        <v>19.40229751</v>
      </c>
      <c r="G93" s="2077">
        <v>0</v>
      </c>
      <c r="H93" s="2077">
        <v>5.6733869199999996</v>
      </c>
      <c r="I93" s="2077">
        <v>13.23697904</v>
      </c>
      <c r="J93" s="2077">
        <v>0</v>
      </c>
      <c r="K93" s="2077">
        <v>0</v>
      </c>
      <c r="L93" s="2077">
        <v>0.49193155</v>
      </c>
      <c r="M93" s="2077">
        <v>-18.96411028</v>
      </c>
      <c r="N93" s="2077">
        <v>12.58004096</v>
      </c>
    </row>
    <row r="94" spans="2:16">
      <c r="B94" s="7" t="s">
        <v>612</v>
      </c>
      <c r="D94" s="2077">
        <v>686.19333513000004</v>
      </c>
      <c r="E94" s="2077">
        <v>0</v>
      </c>
      <c r="F94" s="2077">
        <v>686.19333513000004</v>
      </c>
      <c r="G94" s="2077">
        <v>49.071972979999998</v>
      </c>
      <c r="H94" s="2077">
        <v>2.51819E-2</v>
      </c>
      <c r="I94" s="2077">
        <v>392.48070093000001</v>
      </c>
      <c r="J94" s="2077">
        <v>0.25203911000000001</v>
      </c>
      <c r="K94" s="2077">
        <v>0</v>
      </c>
      <c r="L94" s="2077">
        <v>244.36344020999999</v>
      </c>
      <c r="M94" s="2077">
        <v>-256.53413498999998</v>
      </c>
      <c r="N94" s="2077">
        <v>15.778151215107002</v>
      </c>
    </row>
    <row r="95" spans="2:16">
      <c r="B95" s="7" t="s">
        <v>680</v>
      </c>
      <c r="D95" s="2077">
        <v>0.3915419</v>
      </c>
      <c r="E95" s="2077">
        <v>0</v>
      </c>
      <c r="F95" s="2077">
        <v>0.3915419</v>
      </c>
      <c r="G95" s="2077">
        <v>3.0580900000000001E-2</v>
      </c>
      <c r="H95" s="2077">
        <v>0.36096100000000003</v>
      </c>
      <c r="I95" s="2077">
        <v>0</v>
      </c>
      <c r="J95" s="2077">
        <v>0</v>
      </c>
      <c r="K95" s="2077">
        <v>0</v>
      </c>
      <c r="L95" s="2077">
        <v>0</v>
      </c>
      <c r="M95" s="2077">
        <v>-0.31646709000000001</v>
      </c>
      <c r="N95" s="2077">
        <v>10.15751105</v>
      </c>
    </row>
    <row r="96" spans="2:16">
      <c r="B96" s="7" t="s">
        <v>681</v>
      </c>
      <c r="D96" s="2077">
        <v>34.611901949999996</v>
      </c>
      <c r="E96" s="2077">
        <v>0.45094794999999999</v>
      </c>
      <c r="F96" s="2077">
        <v>34.160953999999997</v>
      </c>
      <c r="G96" s="2077">
        <v>1.4714724699999999</v>
      </c>
      <c r="H96" s="2077">
        <v>2.0762911100000001</v>
      </c>
      <c r="I96" s="2077">
        <v>28.42891586</v>
      </c>
      <c r="J96" s="2077">
        <v>2.18427456</v>
      </c>
      <c r="K96" s="2077">
        <v>0</v>
      </c>
      <c r="L96" s="2077">
        <v>0</v>
      </c>
      <c r="M96" s="2077">
        <v>-19.241359680000002</v>
      </c>
      <c r="N96" s="2077">
        <v>25.369368079473613</v>
      </c>
    </row>
    <row r="97" spans="2:14">
      <c r="B97" s="7" t="s">
        <v>682</v>
      </c>
      <c r="D97" s="2077">
        <v>29.58785374</v>
      </c>
      <c r="E97" s="2077">
        <v>0</v>
      </c>
      <c r="F97" s="2077">
        <v>29.58785374</v>
      </c>
      <c r="G97" s="2077">
        <v>0.15867258000000001</v>
      </c>
      <c r="H97" s="2077">
        <v>1.11218503</v>
      </c>
      <c r="I97" s="2077">
        <v>28.317109939999998</v>
      </c>
      <c r="J97" s="2077">
        <v>-1.1381E-4</v>
      </c>
      <c r="K97" s="2077">
        <v>0</v>
      </c>
      <c r="L97" s="2077">
        <v>0</v>
      </c>
      <c r="M97" s="2077">
        <v>-13.813904920000001</v>
      </c>
      <c r="N97" s="2077">
        <v>1.4164467979287176</v>
      </c>
    </row>
    <row r="98" spans="2:14">
      <c r="B98" s="7" t="s">
        <v>683</v>
      </c>
      <c r="D98" s="2077">
        <v>0.77730147999999999</v>
      </c>
      <c r="E98" s="2077">
        <v>0</v>
      </c>
      <c r="F98" s="2077">
        <v>0.77730147999999999</v>
      </c>
      <c r="G98" s="2077">
        <v>0.43010624000000003</v>
      </c>
      <c r="H98" s="2077">
        <v>0</v>
      </c>
      <c r="I98" s="2077">
        <v>0</v>
      </c>
      <c r="J98" s="2077">
        <v>0.34719524000000002</v>
      </c>
      <c r="K98" s="2077">
        <v>0</v>
      </c>
      <c r="L98" s="2077">
        <v>0</v>
      </c>
      <c r="M98" s="2077">
        <v>-1.7233794</v>
      </c>
      <c r="N98" s="2077">
        <v>16.367236930051124</v>
      </c>
    </row>
    <row r="99" spans="2:14">
      <c r="B99" s="7" t="s">
        <v>684</v>
      </c>
      <c r="D99" s="2077">
        <v>4.2467467299999999</v>
      </c>
      <c r="E99" s="2077">
        <v>0.45094794999999999</v>
      </c>
      <c r="F99" s="2077">
        <v>3.7957987800000001</v>
      </c>
      <c r="G99" s="2077">
        <v>0.88269365</v>
      </c>
      <c r="H99" s="2077">
        <v>0.96410607999999998</v>
      </c>
      <c r="I99" s="2077">
        <v>0.11180592</v>
      </c>
      <c r="J99" s="2077">
        <v>1.8371931300000002</v>
      </c>
      <c r="K99" s="2077">
        <v>0</v>
      </c>
      <c r="L99" s="2077">
        <v>0</v>
      </c>
      <c r="M99" s="2077">
        <v>-3.70407536</v>
      </c>
      <c r="N99" s="2077">
        <v>7.5856843514937706</v>
      </c>
    </row>
    <row r="100" spans="2:14">
      <c r="B100" s="7" t="s">
        <v>618</v>
      </c>
      <c r="D100" s="2077">
        <v>310.00979183999999</v>
      </c>
      <c r="E100" s="2077">
        <v>85.819303210000001</v>
      </c>
      <c r="F100" s="2077">
        <v>224.19048863</v>
      </c>
      <c r="G100" s="2077">
        <v>59.912006980000001</v>
      </c>
      <c r="H100" s="2077">
        <v>103.47235166</v>
      </c>
      <c r="I100" s="2077">
        <v>58.39656102</v>
      </c>
      <c r="J100" s="2077">
        <v>2.4095689699999996</v>
      </c>
      <c r="K100" s="2077">
        <v>0</v>
      </c>
      <c r="L100" s="2077">
        <v>0</v>
      </c>
      <c r="M100" s="2077">
        <v>-110.00837328</v>
      </c>
      <c r="N100" s="2077">
        <v>195.66969352333658</v>
      </c>
    </row>
    <row r="101" spans="2:14">
      <c r="B101" s="7" t="s">
        <v>102</v>
      </c>
      <c r="D101" s="2077">
        <v>7.4242806400000001</v>
      </c>
      <c r="E101" s="2077">
        <v>0</v>
      </c>
      <c r="F101" s="2077">
        <v>7.4242806400000001</v>
      </c>
      <c r="G101" s="2077">
        <v>3.3043646799999999</v>
      </c>
      <c r="H101" s="2077">
        <v>6.3422159999999991E-2</v>
      </c>
      <c r="I101" s="2077">
        <v>4.0564938000000001</v>
      </c>
      <c r="J101" s="2077">
        <v>0</v>
      </c>
      <c r="K101" s="2077">
        <v>0</v>
      </c>
      <c r="L101" s="2077">
        <v>0</v>
      </c>
      <c r="M101" s="2077">
        <v>-14.007459840000005</v>
      </c>
      <c r="N101" s="2077">
        <v>26.791752930999241</v>
      </c>
    </row>
    <row r="102" spans="2:14">
      <c r="B102" s="345" t="s">
        <v>619</v>
      </c>
      <c r="C102" s="345"/>
      <c r="D102" s="2485">
        <v>1731.2363210599999</v>
      </c>
      <c r="E102" s="2485">
        <v>304.37628640999998</v>
      </c>
      <c r="F102" s="2485">
        <v>1426.86003465</v>
      </c>
      <c r="G102" s="2485">
        <v>236.99812521000001</v>
      </c>
      <c r="H102" s="2485">
        <v>798.94534865000003</v>
      </c>
      <c r="I102" s="2485">
        <v>271.89829694999997</v>
      </c>
      <c r="J102" s="2485">
        <v>119.01826384</v>
      </c>
      <c r="K102" s="2485">
        <v>0</v>
      </c>
      <c r="L102" s="2485">
        <v>0</v>
      </c>
      <c r="M102" s="2485">
        <v>-554.10567264999997</v>
      </c>
      <c r="N102" s="2485">
        <v>2229.3199046830205</v>
      </c>
    </row>
    <row r="103" spans="2:14">
      <c r="B103" s="7" t="s">
        <v>620</v>
      </c>
      <c r="D103" s="2077">
        <v>934.16608896000002</v>
      </c>
      <c r="E103" s="2077">
        <v>304.37628640999998</v>
      </c>
      <c r="F103" s="2077">
        <v>629.78980254999999</v>
      </c>
      <c r="G103" s="2077">
        <v>0</v>
      </c>
      <c r="H103" s="2077">
        <v>439.55156985000002</v>
      </c>
      <c r="I103" s="2077">
        <v>134.20737027999999</v>
      </c>
      <c r="J103" s="2077">
        <v>56.030862419999998</v>
      </c>
      <c r="K103" s="2077">
        <v>0</v>
      </c>
      <c r="L103" s="2077">
        <v>0</v>
      </c>
      <c r="M103" s="2077">
        <v>-52.128745309999999</v>
      </c>
      <c r="N103" s="2077">
        <v>1556.4945110430206</v>
      </c>
    </row>
    <row r="104" spans="2:14">
      <c r="B104" s="7" t="s">
        <v>621</v>
      </c>
      <c r="D104" s="2077">
        <v>797.0702321</v>
      </c>
      <c r="E104" s="2077">
        <v>0</v>
      </c>
      <c r="F104" s="2077">
        <v>797.0702321</v>
      </c>
      <c r="G104" s="2077">
        <v>236.99812521000001</v>
      </c>
      <c r="H104" s="2077">
        <v>359.39377880000001</v>
      </c>
      <c r="I104" s="2077">
        <v>137.69092666999998</v>
      </c>
      <c r="J104" s="2077">
        <v>62.987401420000005</v>
      </c>
      <c r="K104" s="2077">
        <v>0</v>
      </c>
      <c r="L104" s="2077">
        <v>0</v>
      </c>
      <c r="M104" s="2077">
        <v>-501.97692733999997</v>
      </c>
      <c r="N104" s="2077">
        <v>672.82539364000002</v>
      </c>
    </row>
    <row r="105" spans="2:14">
      <c r="B105" s="345" t="s">
        <v>622</v>
      </c>
      <c r="C105" s="345"/>
      <c r="D105" s="2485">
        <v>3.18125E-3</v>
      </c>
      <c r="E105" s="2485">
        <v>0</v>
      </c>
      <c r="F105" s="2485">
        <v>3.18125E-3</v>
      </c>
      <c r="G105" s="2485">
        <v>3.18125E-3</v>
      </c>
      <c r="H105" s="2485">
        <v>0</v>
      </c>
      <c r="I105" s="2485">
        <v>0</v>
      </c>
      <c r="J105" s="2485">
        <v>0</v>
      </c>
      <c r="K105" s="2485">
        <v>0</v>
      </c>
      <c r="L105" s="2485">
        <v>0</v>
      </c>
      <c r="M105" s="2485">
        <v>-2.4444445900000003</v>
      </c>
      <c r="N105" s="2485">
        <v>8.65992009</v>
      </c>
    </row>
    <row r="106" spans="2:14">
      <c r="B106" s="2426" t="s">
        <v>655</v>
      </c>
      <c r="C106" s="2426"/>
      <c r="D106" s="2774">
        <v>5332.1392643499994</v>
      </c>
      <c r="E106" s="2774">
        <v>722.38539709999998</v>
      </c>
      <c r="F106" s="2774">
        <v>4609.7538672499995</v>
      </c>
      <c r="G106" s="2774">
        <v>898.70217185999991</v>
      </c>
      <c r="H106" s="2774">
        <v>1331.4390283600001</v>
      </c>
      <c r="I106" s="2774">
        <v>1281.65440616</v>
      </c>
      <c r="J106" s="2774">
        <v>410.32970452000006</v>
      </c>
      <c r="K106" s="2774">
        <v>0</v>
      </c>
      <c r="L106" s="2774">
        <v>687.62855635000005</v>
      </c>
      <c r="M106" s="2774">
        <v>-2168.7923663499996</v>
      </c>
      <c r="N106" s="2774"/>
    </row>
    <row r="107" spans="2:14">
      <c r="B107" s="7" t="s">
        <v>656</v>
      </c>
      <c r="D107" s="2775">
        <v>3207.4651344700001</v>
      </c>
      <c r="E107" s="2775">
        <v>79</v>
      </c>
      <c r="F107" s="2775">
        <v>3128.4651344700001</v>
      </c>
      <c r="G107" s="2775">
        <v>194.88175982000001</v>
      </c>
      <c r="H107" s="2775">
        <v>1365.95144392</v>
      </c>
      <c r="I107" s="2775">
        <v>1313.05044114</v>
      </c>
      <c r="J107" s="2775">
        <v>254.58148959000002</v>
      </c>
      <c r="K107" s="2775">
        <v>0</v>
      </c>
      <c r="L107" s="2775">
        <v>0</v>
      </c>
      <c r="M107" s="2775"/>
      <c r="N107" s="2775">
        <v>3207.4655304468174</v>
      </c>
    </row>
    <row r="108" spans="2:14">
      <c r="B108" s="7" t="s">
        <v>657</v>
      </c>
      <c r="D108" s="2775">
        <v>-2168.7890000000002</v>
      </c>
      <c r="E108" s="2775"/>
      <c r="F108" s="2775">
        <v>-2168.7890000000002</v>
      </c>
      <c r="G108" s="2775">
        <v>-729.73929687999998</v>
      </c>
      <c r="H108" s="2775">
        <v>-446.11625945000003</v>
      </c>
      <c r="I108" s="2775">
        <v>-494.70191455999998</v>
      </c>
      <c r="J108" s="2775">
        <v>-254.35337455999999</v>
      </c>
      <c r="K108" s="2775">
        <v>-0.30409305999999997</v>
      </c>
      <c r="L108" s="2775">
        <v>-243.52729894000001</v>
      </c>
      <c r="M108" s="2775">
        <v>-2168.7890000000002</v>
      </c>
      <c r="N108" s="2775"/>
    </row>
    <row r="110" spans="2:14" ht="14.25">
      <c r="B110" s="7" t="s">
        <v>685</v>
      </c>
    </row>
  </sheetData>
  <mergeCells count="3">
    <mergeCell ref="B1:N1"/>
    <mergeCell ref="B2:N2"/>
    <mergeCell ref="B57:N57"/>
  </mergeCells>
  <pageMargins left="0.43307086614173229" right="0.23622047244094491" top="0.74803149606299213" bottom="0.74803149606299213" header="0.31496062992125984" footer="0.31496062992125984"/>
  <pageSetup paperSize="9" scale="83" orientation="portrait" r:id="rId1"/>
  <headerFooter>
    <oddFooter>&amp;C&amp;1#&amp;"Calibri"&amp;10&amp;K000000Confidential</oddFooter>
  </headerFooter>
  <rowBreaks count="1" manualBreakCount="1">
    <brk id="54" max="16383" man="1"/>
  </rowBreaks>
  <customProperties>
    <customPr name="_pios_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9D1590-DAC5-4633-9EC3-C191D4B210FB}">
  <sheetPr>
    <tabColor theme="5" tint="0.39997558519241921"/>
  </sheetPr>
  <dimension ref="A1"/>
  <sheetViews>
    <sheetView workbookViewId="0">
      <selection activeCell="G27" sqref="G27"/>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AE3237-CF5E-4204-950B-6096F309A0E6}">
  <dimension ref="B1:J32"/>
  <sheetViews>
    <sheetView showGridLines="0" showWhiteSpace="0" view="pageBreakPreview" zoomScaleNormal="100" zoomScaleSheetLayoutView="100" workbookViewId="0">
      <selection activeCell="A2" sqref="A2"/>
    </sheetView>
  </sheetViews>
  <sheetFormatPr defaultColWidth="10.42578125" defaultRowHeight="12"/>
  <cols>
    <col min="1" max="1" width="2.42578125" style="1" customWidth="1"/>
    <col min="2" max="2" width="42.85546875" style="50" customWidth="1"/>
    <col min="3" max="3" width="14.42578125" style="55" customWidth="1"/>
    <col min="4" max="4" width="15.42578125" style="54" customWidth="1"/>
    <col min="5" max="5" width="12.42578125" style="55" customWidth="1"/>
    <col min="6" max="11" width="9.85546875" style="1" customWidth="1"/>
    <col min="12" max="12" width="8.7109375" style="1" customWidth="1"/>
    <col min="13" max="13" width="9.140625" style="1" customWidth="1"/>
    <col min="14" max="16384" width="10.42578125" style="1"/>
  </cols>
  <sheetData>
    <row r="1" spans="2:10" ht="14.45" customHeight="1">
      <c r="B1" s="2902" t="s">
        <v>686</v>
      </c>
      <c r="C1" s="2920"/>
      <c r="D1" s="2920"/>
      <c r="E1" s="2921"/>
      <c r="F1" s="40"/>
      <c r="G1" s="2"/>
    </row>
    <row r="2" spans="2:10" ht="64.5" customHeight="1">
      <c r="B2" s="2929" t="s">
        <v>687</v>
      </c>
      <c r="C2" s="2930"/>
      <c r="D2" s="2930"/>
      <c r="E2" s="2930"/>
      <c r="F2" s="40"/>
      <c r="G2" s="2"/>
    </row>
    <row r="3" spans="2:10" ht="16.5" customHeight="1">
      <c r="B3" s="41"/>
      <c r="C3" s="2922" t="s">
        <v>688</v>
      </c>
      <c r="D3" s="2923"/>
      <c r="E3" s="269"/>
    </row>
    <row r="4" spans="2:10" ht="36" customHeight="1">
      <c r="B4" s="203" t="s">
        <v>302</v>
      </c>
      <c r="C4" s="204" t="s">
        <v>689</v>
      </c>
      <c r="D4" s="204" t="s">
        <v>690</v>
      </c>
      <c r="E4" s="205" t="s">
        <v>51</v>
      </c>
    </row>
    <row r="5" spans="2:10" s="43" customFormat="1" ht="14.1" customHeight="1">
      <c r="B5" s="42" t="s">
        <v>691</v>
      </c>
      <c r="C5" s="268">
        <v>-1686.44585136</v>
      </c>
      <c r="D5" s="268">
        <v>-496.43351498999971</v>
      </c>
      <c r="E5" s="268">
        <v>-2182.8793663499996</v>
      </c>
      <c r="G5" s="44"/>
      <c r="H5" s="45"/>
      <c r="I5" s="45"/>
      <c r="J5" s="45"/>
    </row>
    <row r="6" spans="2:10" s="43" customFormat="1" ht="14.1" customHeight="1">
      <c r="B6" s="46" t="s">
        <v>692</v>
      </c>
      <c r="C6" s="47">
        <f>+C7+C8+C9</f>
        <v>-406.68611672999992</v>
      </c>
      <c r="D6" s="47">
        <f>+D7+D8+D9</f>
        <v>-255.05302956000003</v>
      </c>
      <c r="E6" s="47">
        <f>+C6+D6</f>
        <v>-661.73914629000001</v>
      </c>
    </row>
    <row r="7" spans="2:10" s="43" customFormat="1" ht="13.5" customHeight="1">
      <c r="B7" s="46" t="s">
        <v>693</v>
      </c>
      <c r="C7" s="266">
        <v>-590.41321455999991</v>
      </c>
      <c r="D7" s="266">
        <v>0</v>
      </c>
      <c r="E7" s="47">
        <f t="shared" ref="E7:E11" si="0">+C7+D7</f>
        <v>-590.41321455999991</v>
      </c>
      <c r="F7" s="163"/>
    </row>
    <row r="8" spans="2:10" s="43" customFormat="1" ht="14.1" customHeight="1">
      <c r="B8" s="48" t="s">
        <v>694</v>
      </c>
      <c r="C8" s="266">
        <v>304.72811068999999</v>
      </c>
      <c r="D8" s="266">
        <v>0</v>
      </c>
      <c r="E8" s="47">
        <f t="shared" si="0"/>
        <v>304.72811068999999</v>
      </c>
    </row>
    <row r="9" spans="2:10" s="43" customFormat="1" ht="14.1" customHeight="1">
      <c r="B9" s="48" t="s">
        <v>695</v>
      </c>
      <c r="C9" s="266">
        <v>-121.00101286</v>
      </c>
      <c r="D9" s="266">
        <v>-255.05302956000003</v>
      </c>
      <c r="E9" s="47">
        <f t="shared" si="0"/>
        <v>-376.05404242000003</v>
      </c>
    </row>
    <row r="10" spans="2:10" s="43" customFormat="1" ht="14.1" customHeight="1">
      <c r="B10" s="48" t="s">
        <v>696</v>
      </c>
      <c r="C10" s="47">
        <v>368.69203625</v>
      </c>
      <c r="D10" s="47">
        <v>0</v>
      </c>
      <c r="E10" s="47">
        <f t="shared" si="0"/>
        <v>368.69203625</v>
      </c>
    </row>
    <row r="11" spans="2:10" s="43" customFormat="1" ht="14.1" customHeight="1">
      <c r="B11" s="48" t="s">
        <v>697</v>
      </c>
      <c r="C11" s="47">
        <v>0</v>
      </c>
      <c r="D11" s="47">
        <v>0</v>
      </c>
      <c r="E11" s="47">
        <f t="shared" si="0"/>
        <v>0</v>
      </c>
    </row>
    <row r="12" spans="2:10" s="43" customFormat="1" ht="14.1" customHeight="1">
      <c r="B12" s="48" t="s">
        <v>698</v>
      </c>
      <c r="C12" s="47">
        <f>+C13-C5-C7-C8-C9-C10</f>
        <v>50.594473855809895</v>
      </c>
      <c r="D12" s="47">
        <f t="shared" ref="D12:E12" si="1">+D13-D5-D7-D8-D9-D10</f>
        <v>-23.138539553926194</v>
      </c>
      <c r="E12" s="47">
        <f t="shared" si="1"/>
        <v>27.45593430187995</v>
      </c>
    </row>
    <row r="13" spans="2:10" s="43" customFormat="1" ht="14.1" customHeight="1">
      <c r="B13" s="42" t="s">
        <v>375</v>
      </c>
      <c r="C13" s="268">
        <v>-1673.84545798419</v>
      </c>
      <c r="D13" s="268">
        <v>-774.62508410392593</v>
      </c>
      <c r="E13" s="268">
        <v>-2448.4705420881196</v>
      </c>
    </row>
    <row r="14" spans="2:10" s="43" customFormat="1" ht="10.5" customHeight="1">
      <c r="B14" s="49"/>
      <c r="C14" s="49"/>
      <c r="D14" s="49"/>
      <c r="E14" s="49"/>
    </row>
    <row r="15" spans="2:10" ht="7.5" customHeight="1">
      <c r="B15" s="2924"/>
      <c r="C15" s="2925"/>
      <c r="D15" s="2925"/>
      <c r="E15" s="2925"/>
    </row>
    <row r="16" spans="2:10" ht="15" customHeight="1">
      <c r="B16" s="2931" t="s">
        <v>699</v>
      </c>
      <c r="C16" s="2932"/>
      <c r="D16" s="2932"/>
      <c r="E16" s="270"/>
    </row>
    <row r="17" spans="2:6">
      <c r="C17" s="94"/>
      <c r="D17" s="94"/>
      <c r="E17" s="94"/>
    </row>
    <row r="18" spans="2:6" ht="15">
      <c r="B18" s="51"/>
      <c r="C18" s="2926" t="s">
        <v>700</v>
      </c>
      <c r="D18" s="2927"/>
      <c r="E18" s="271"/>
    </row>
    <row r="19" spans="2:6" ht="36">
      <c r="B19" s="36" t="s">
        <v>314</v>
      </c>
      <c r="C19" s="52" t="s">
        <v>689</v>
      </c>
      <c r="D19" s="52" t="s">
        <v>690</v>
      </c>
      <c r="E19" s="53" t="s">
        <v>51</v>
      </c>
    </row>
    <row r="20" spans="2:6" ht="14.25" customHeight="1">
      <c r="B20" s="2040" t="s">
        <v>366</v>
      </c>
      <c r="C20" s="2041">
        <v>-1657.7368319699999</v>
      </c>
      <c r="D20" s="2041">
        <v>-504.57966350999999</v>
      </c>
      <c r="E20" s="2041">
        <v>-2162.31593238</v>
      </c>
    </row>
    <row r="21" spans="2:6" ht="14.25" customHeight="1">
      <c r="B21" s="46" t="s">
        <v>692</v>
      </c>
      <c r="C21" s="47">
        <v>-379.01921261999996</v>
      </c>
      <c r="D21" s="47">
        <v>-44.015232039999987</v>
      </c>
      <c r="E21" s="47">
        <v>-423.03444465999996</v>
      </c>
    </row>
    <row r="22" spans="2:6" ht="14.25" customHeight="1">
      <c r="B22" s="46" t="s">
        <v>693</v>
      </c>
      <c r="C22" s="266">
        <v>-555.39663557999995</v>
      </c>
      <c r="D22" s="266">
        <v>0</v>
      </c>
      <c r="E22" s="266">
        <v>-555.39663557999995</v>
      </c>
    </row>
    <row r="23" spans="2:6" ht="14.25" customHeight="1">
      <c r="B23" s="48" t="s">
        <v>694</v>
      </c>
      <c r="C23" s="266">
        <v>222.97195200999997</v>
      </c>
      <c r="D23" s="266">
        <v>0</v>
      </c>
      <c r="E23" s="266">
        <v>222.97195200999997</v>
      </c>
    </row>
    <row r="24" spans="2:6" ht="14.25" customHeight="1">
      <c r="B24" s="48" t="s">
        <v>695</v>
      </c>
      <c r="C24" s="266">
        <v>-46.594529049999998</v>
      </c>
      <c r="D24" s="266">
        <v>-44.015232039999987</v>
      </c>
      <c r="E24" s="266">
        <v>-90.609761089999978</v>
      </c>
    </row>
    <row r="25" spans="2:6" ht="14.25" customHeight="1">
      <c r="B25" s="48" t="s">
        <v>696</v>
      </c>
      <c r="C25" s="47">
        <v>312.11916603000003</v>
      </c>
      <c r="D25" s="47">
        <v>0</v>
      </c>
      <c r="E25" s="47">
        <v>312.11916603000003</v>
      </c>
    </row>
    <row r="26" spans="2:6" ht="14.25" customHeight="1">
      <c r="B26" s="48" t="s">
        <v>697</v>
      </c>
      <c r="C26" s="47">
        <v>0</v>
      </c>
      <c r="D26" s="47">
        <v>0</v>
      </c>
      <c r="E26" s="47">
        <v>0</v>
      </c>
    </row>
    <row r="27" spans="2:6" ht="14.25" customHeight="1">
      <c r="B27" s="48" t="s">
        <v>698</v>
      </c>
      <c r="C27" s="47">
        <v>38.191027199999837</v>
      </c>
      <c r="D27" s="47">
        <v>52.161380560000268</v>
      </c>
      <c r="E27" s="47">
        <v>90.352407760000105</v>
      </c>
    </row>
    <row r="28" spans="2:6" ht="14.25" customHeight="1">
      <c r="B28" s="2040" t="s">
        <v>375</v>
      </c>
      <c r="C28" s="2041">
        <v>-1686.44585136</v>
      </c>
      <c r="D28" s="2041">
        <v>-496.43351498999971</v>
      </c>
      <c r="E28" s="2041">
        <v>-2182.8793663499996</v>
      </c>
    </row>
    <row r="29" spans="2:6">
      <c r="B29" s="1"/>
      <c r="C29" s="54"/>
      <c r="E29" s="54"/>
    </row>
    <row r="30" spans="2:6" ht="9.6" customHeight="1">
      <c r="B30" s="2924"/>
      <c r="C30" s="2928"/>
      <c r="D30" s="2928"/>
      <c r="E30" s="2928"/>
      <c r="F30" s="2706"/>
    </row>
    <row r="31" spans="2:6">
      <c r="B31" s="61" t="s">
        <v>701</v>
      </c>
      <c r="C31" s="54"/>
      <c r="E31" s="54"/>
    </row>
    <row r="32" spans="2:6" ht="14.45" customHeight="1"/>
  </sheetData>
  <mergeCells count="7">
    <mergeCell ref="B1:E1"/>
    <mergeCell ref="C3:D3"/>
    <mergeCell ref="B15:E15"/>
    <mergeCell ref="C18:D18"/>
    <mergeCell ref="B30:E30"/>
    <mergeCell ref="B2:E2"/>
    <mergeCell ref="B16:D16"/>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C9834-5B86-4015-AF64-2A005CC3F997}">
  <dimension ref="B1:I108"/>
  <sheetViews>
    <sheetView showGridLines="0" showWhiteSpace="0" view="pageBreakPreview" zoomScaleNormal="100" zoomScaleSheetLayoutView="100" workbookViewId="0">
      <selection activeCell="C59" sqref="C59"/>
    </sheetView>
  </sheetViews>
  <sheetFormatPr defaultColWidth="10" defaultRowHeight="12"/>
  <cols>
    <col min="1" max="1" width="2.28515625" style="175" customWidth="1"/>
    <col min="2" max="2" width="31.140625" style="175" customWidth="1"/>
    <col min="3" max="7" width="16.28515625" style="263" customWidth="1"/>
    <col min="8" max="8" width="5" style="175" customWidth="1"/>
    <col min="9" max="9" width="36.140625" style="175" customWidth="1"/>
    <col min="10" max="16384" width="10" style="175"/>
  </cols>
  <sheetData>
    <row r="1" spans="2:9" ht="18.600000000000001" customHeight="1">
      <c r="B1" s="2913" t="s">
        <v>702</v>
      </c>
      <c r="C1" s="2913"/>
      <c r="D1" s="2913"/>
      <c r="E1" s="2913"/>
      <c r="F1" s="2913"/>
      <c r="G1" s="279"/>
    </row>
    <row r="2" spans="2:9" ht="73.5" customHeight="1">
      <c r="B2" s="2918" t="s">
        <v>703</v>
      </c>
      <c r="C2" s="2933"/>
      <c r="D2" s="2933"/>
      <c r="E2" s="2933"/>
      <c r="F2" s="2933"/>
      <c r="G2" s="2933"/>
    </row>
    <row r="3" spans="2:9" ht="18" customHeight="1"/>
    <row r="4" spans="2:9" ht="77.45" customHeight="1">
      <c r="B4" s="206" t="s">
        <v>302</v>
      </c>
      <c r="C4" s="202" t="s">
        <v>704</v>
      </c>
      <c r="D4" s="202" t="s">
        <v>705</v>
      </c>
      <c r="E4" s="202" t="s">
        <v>706</v>
      </c>
      <c r="F4" s="202" t="s">
        <v>707</v>
      </c>
      <c r="G4" s="280" t="s">
        <v>708</v>
      </c>
    </row>
    <row r="5" spans="2:9" ht="23.45" customHeight="1">
      <c r="B5" s="180" t="s">
        <v>581</v>
      </c>
      <c r="C5" s="122">
        <v>-8.4625839999999994E-2</v>
      </c>
      <c r="D5" s="273">
        <v>0.35840703000000007</v>
      </c>
      <c r="E5" s="254">
        <v>-0.59770177999999996</v>
      </c>
      <c r="F5" s="254">
        <v>-0.32392058999999995</v>
      </c>
      <c r="G5" s="254">
        <v>-0.73537357963187788</v>
      </c>
    </row>
    <row r="6" spans="2:9" ht="11.45" customHeight="1">
      <c r="B6" s="181" t="s">
        <v>582</v>
      </c>
      <c r="C6" s="245">
        <v>0</v>
      </c>
      <c r="D6" s="274">
        <v>0</v>
      </c>
      <c r="E6" s="274">
        <v>-1.3836800000000121E-3</v>
      </c>
      <c r="F6" s="274">
        <v>-1.38368000000001E-3</v>
      </c>
      <c r="G6" s="245">
        <v>-4.6672122001618051E-3</v>
      </c>
    </row>
    <row r="7" spans="2:9" ht="11.1" customHeight="1">
      <c r="B7" s="181" t="s">
        <v>583</v>
      </c>
      <c r="C7" s="245">
        <v>-8.4625839999999994E-2</v>
      </c>
      <c r="D7" s="274">
        <v>0.35840703000000007</v>
      </c>
      <c r="E7" s="274">
        <v>-0.59631809999999996</v>
      </c>
      <c r="F7" s="274">
        <v>-0.32253690999999995</v>
      </c>
      <c r="G7" s="245">
        <v>-2.2395876991616217</v>
      </c>
    </row>
    <row r="8" spans="2:9" ht="11.45" customHeight="1">
      <c r="B8" s="181"/>
      <c r="C8" s="245"/>
      <c r="D8" s="274"/>
      <c r="E8" s="274"/>
      <c r="F8" s="274"/>
      <c r="G8" s="245"/>
    </row>
    <row r="9" spans="2:9" ht="18" customHeight="1">
      <c r="B9" s="180" t="s">
        <v>626</v>
      </c>
      <c r="C9" s="122">
        <v>-799.65340520000007</v>
      </c>
      <c r="D9" s="273">
        <v>371.84076033999997</v>
      </c>
      <c r="E9" s="254">
        <v>-480.04593120999999</v>
      </c>
      <c r="F9" s="254">
        <v>-907.97218334000002</v>
      </c>
      <c r="G9" s="254">
        <v>-35.331140561606603</v>
      </c>
    </row>
    <row r="10" spans="2:9" ht="18" customHeight="1">
      <c r="B10" s="182" t="s">
        <v>585</v>
      </c>
      <c r="C10" s="246">
        <v>-591.26082703999998</v>
      </c>
      <c r="D10" s="275">
        <v>290.51082685</v>
      </c>
      <c r="E10" s="246">
        <v>-245.39441324000001</v>
      </c>
      <c r="F10" s="246">
        <v>-546.25802070000009</v>
      </c>
      <c r="G10" s="246">
        <v>-49.019925947103054</v>
      </c>
    </row>
    <row r="11" spans="2:9" ht="18" customHeight="1">
      <c r="B11" s="185" t="s">
        <v>270</v>
      </c>
      <c r="C11" s="245">
        <v>-20.034267460000002</v>
      </c>
      <c r="D11" s="274">
        <v>14.63815619</v>
      </c>
      <c r="E11" s="277">
        <v>-18.89439776</v>
      </c>
      <c r="F11" s="277">
        <v>-24.290509029999996</v>
      </c>
      <c r="G11" s="277">
        <v>-18.5358425771919</v>
      </c>
    </row>
    <row r="12" spans="2:9" ht="18" customHeight="1">
      <c r="B12" s="185" t="s">
        <v>318</v>
      </c>
      <c r="C12" s="245">
        <v>-29.781667799999997</v>
      </c>
      <c r="D12" s="274">
        <v>26.169264030000001</v>
      </c>
      <c r="E12" s="277">
        <v>-9.1378725000000003</v>
      </c>
      <c r="F12" s="277">
        <v>-12.750276270000001</v>
      </c>
      <c r="G12" s="277">
        <v>-37.706135444326108</v>
      </c>
    </row>
    <row r="13" spans="2:9" ht="18" customHeight="1">
      <c r="B13" s="185" t="s">
        <v>586</v>
      </c>
      <c r="C13" s="245">
        <v>-6.8352346299999995</v>
      </c>
      <c r="D13" s="274">
        <v>4.3293026000000001</v>
      </c>
      <c r="E13" s="277">
        <v>-0.53764365999999986</v>
      </c>
      <c r="F13" s="277">
        <v>-3.0435756899999999</v>
      </c>
      <c r="G13" s="277">
        <v>-26.364379573042957</v>
      </c>
      <c r="I13" s="316"/>
    </row>
    <row r="14" spans="2:9" ht="18" customHeight="1">
      <c r="B14" s="185" t="s">
        <v>587</v>
      </c>
      <c r="C14" s="245">
        <v>-21.36699746</v>
      </c>
      <c r="D14" s="274">
        <v>21.822523050000001</v>
      </c>
      <c r="E14" s="277">
        <v>-4.6893451099999997</v>
      </c>
      <c r="F14" s="277">
        <v>-4.2338195199999999</v>
      </c>
      <c r="G14" s="277">
        <v>-52.727105096817752</v>
      </c>
    </row>
    <row r="15" spans="2:9" ht="18" customHeight="1">
      <c r="B15" s="185" t="s">
        <v>588</v>
      </c>
      <c r="C15" s="245">
        <v>-1.57943571</v>
      </c>
      <c r="D15" s="274">
        <v>1.743838E-2</v>
      </c>
      <c r="E15" s="277">
        <v>-3.9108837300000001</v>
      </c>
      <c r="F15" s="277">
        <v>-5.4728810599999997</v>
      </c>
      <c r="G15" s="277">
        <v>-38.430716357189723</v>
      </c>
    </row>
    <row r="16" spans="2:9" ht="18" customHeight="1">
      <c r="B16" s="185" t="s">
        <v>589</v>
      </c>
      <c r="C16" s="245">
        <v>-198.58899876000001</v>
      </c>
      <c r="D16" s="274">
        <v>56.512786520000006</v>
      </c>
      <c r="E16" s="277">
        <v>15.608130290000002</v>
      </c>
      <c r="F16" s="277">
        <v>-126.46808195000001</v>
      </c>
      <c r="G16" s="277">
        <v>-403.57425842645426</v>
      </c>
      <c r="I16" s="316"/>
    </row>
    <row r="17" spans="2:9" ht="18" customHeight="1">
      <c r="B17" s="185" t="s">
        <v>590</v>
      </c>
      <c r="C17" s="245">
        <v>-12.191298720000001</v>
      </c>
      <c r="D17" s="274">
        <v>1.7178666300000001</v>
      </c>
      <c r="E17" s="277">
        <v>-4.6158061900000007</v>
      </c>
      <c r="F17" s="277">
        <v>-15.08923828</v>
      </c>
      <c r="G17" s="277">
        <v>-86.11554981743032</v>
      </c>
      <c r="I17" s="316"/>
    </row>
    <row r="18" spans="2:9" ht="18" customHeight="1">
      <c r="B18" s="185" t="s">
        <v>591</v>
      </c>
      <c r="C18" s="245">
        <v>-0.51823389999999991</v>
      </c>
      <c r="D18" s="274">
        <v>0.60778220999999999</v>
      </c>
      <c r="E18" s="277">
        <v>-0.78854382999999995</v>
      </c>
      <c r="F18" s="277">
        <v>-0.69899552000000009</v>
      </c>
      <c r="G18" s="277">
        <v>-19.79707220543623</v>
      </c>
    </row>
    <row r="19" spans="2:9" ht="18" customHeight="1">
      <c r="B19" s="185" t="s">
        <v>592</v>
      </c>
      <c r="C19" s="245">
        <v>-185.87946614000001</v>
      </c>
      <c r="D19" s="274">
        <v>54.187137679999999</v>
      </c>
      <c r="E19" s="277">
        <v>21.012480310000001</v>
      </c>
      <c r="F19" s="277">
        <v>-110.67984815000001</v>
      </c>
      <c r="G19" s="277">
        <v>-1076.221058809276</v>
      </c>
    </row>
    <row r="20" spans="2:9" ht="18" customHeight="1">
      <c r="B20" s="185" t="s">
        <v>593</v>
      </c>
      <c r="C20" s="245">
        <v>-3.5639797799999999</v>
      </c>
      <c r="D20" s="274">
        <v>2.2020008</v>
      </c>
      <c r="E20" s="277">
        <v>-23.48736534</v>
      </c>
      <c r="F20" s="277">
        <v>-24.84934432</v>
      </c>
      <c r="G20" s="277">
        <v>-82.097524678075231</v>
      </c>
    </row>
    <row r="21" spans="2:9" ht="18" customHeight="1">
      <c r="B21" s="185" t="s">
        <v>594</v>
      </c>
      <c r="C21" s="245">
        <v>-0.51939011000000002</v>
      </c>
      <c r="D21" s="274">
        <v>1.5305445799999999</v>
      </c>
      <c r="E21" s="277">
        <v>-6.0523292099999999</v>
      </c>
      <c r="F21" s="277">
        <v>-5.0411747400000007</v>
      </c>
      <c r="G21" s="277">
        <v>-43.319924951326996</v>
      </c>
    </row>
    <row r="22" spans="2:9" ht="18" customHeight="1">
      <c r="B22" s="185" t="s">
        <v>595</v>
      </c>
      <c r="C22" s="245">
        <v>-2.59367992</v>
      </c>
      <c r="D22" s="274">
        <v>0.42190242</v>
      </c>
      <c r="E22" s="277">
        <v>-2.4389129600000001</v>
      </c>
      <c r="F22" s="277">
        <v>-4.6106904599999998</v>
      </c>
      <c r="G22" s="277">
        <v>-203.00175856000976</v>
      </c>
    </row>
    <row r="23" spans="2:9" ht="18" customHeight="1">
      <c r="B23" s="185" t="s">
        <v>596</v>
      </c>
      <c r="C23" s="245">
        <v>-0.45090975</v>
      </c>
      <c r="D23" s="274">
        <v>0.24955379999999999</v>
      </c>
      <c r="E23" s="277">
        <v>-14.996123170000001</v>
      </c>
      <c r="F23" s="277">
        <v>-15.197479120000001</v>
      </c>
      <c r="G23" s="277">
        <v>-92.895588973435139</v>
      </c>
    </row>
    <row r="24" spans="2:9" ht="18" customHeight="1">
      <c r="B24" s="185" t="s">
        <v>597</v>
      </c>
      <c r="C24" s="245">
        <v>-46.6673027</v>
      </c>
      <c r="D24" s="274">
        <v>21.2363237</v>
      </c>
      <c r="E24" s="277">
        <v>-51.140482609999999</v>
      </c>
      <c r="F24" s="277">
        <v>-76.571461610000014</v>
      </c>
      <c r="G24" s="277">
        <v>-105.28534580518053</v>
      </c>
    </row>
    <row r="25" spans="2:9" ht="18" customHeight="1">
      <c r="B25" s="185" t="s">
        <v>598</v>
      </c>
      <c r="C25" s="245">
        <v>-20.77621332</v>
      </c>
      <c r="D25" s="274">
        <v>1.2079312600000001</v>
      </c>
      <c r="E25" s="277">
        <v>-6.0312395800000003</v>
      </c>
      <c r="F25" s="277">
        <v>-25.599521639999999</v>
      </c>
      <c r="G25" s="277">
        <v>-216.9024084304005</v>
      </c>
    </row>
    <row r="26" spans="2:9" ht="18" customHeight="1">
      <c r="B26" s="185" t="s">
        <v>599</v>
      </c>
      <c r="C26" s="245">
        <v>-9.1798007199999994</v>
      </c>
      <c r="D26" s="274">
        <v>1.1388033200000001</v>
      </c>
      <c r="E26" s="277">
        <v>-5.4468245500000005</v>
      </c>
      <c r="F26" s="277">
        <v>-13.487821949999999</v>
      </c>
      <c r="G26" s="277">
        <v>-90.416702909198648</v>
      </c>
    </row>
    <row r="27" spans="2:9" ht="18" customHeight="1">
      <c r="B27" s="185" t="s">
        <v>600</v>
      </c>
      <c r="C27" s="245">
        <v>-5.93778629</v>
      </c>
      <c r="D27" s="274">
        <v>10.32079824</v>
      </c>
      <c r="E27" s="277">
        <v>-25.698074589999997</v>
      </c>
      <c r="F27" s="277">
        <v>-21.315062640000001</v>
      </c>
      <c r="G27" s="277">
        <v>-76.92675135001798</v>
      </c>
    </row>
    <row r="28" spans="2:9" ht="18" customHeight="1">
      <c r="B28" s="185" t="s">
        <v>601</v>
      </c>
      <c r="C28" s="245">
        <v>-0.39330229999999999</v>
      </c>
      <c r="D28" s="274">
        <v>1.2561000000000001E-4</v>
      </c>
      <c r="E28" s="277">
        <v>-1.25759902</v>
      </c>
      <c r="F28" s="277">
        <v>-1.6507757099999998</v>
      </c>
      <c r="G28" s="277">
        <v>-80.903997760860392</v>
      </c>
    </row>
    <row r="29" spans="2:9" ht="18" customHeight="1">
      <c r="B29" s="183" t="s">
        <v>602</v>
      </c>
      <c r="C29" s="245">
        <v>-10.37920042</v>
      </c>
      <c r="D29" s="274">
        <v>1.0775095400000001</v>
      </c>
      <c r="E29" s="277">
        <v>-10.82402884</v>
      </c>
      <c r="F29" s="277">
        <v>-20.125719719999999</v>
      </c>
      <c r="G29" s="277">
        <v>-207.74126182730015</v>
      </c>
    </row>
    <row r="30" spans="2:9" ht="18" customHeight="1">
      <c r="B30" s="183" t="s">
        <v>603</v>
      </c>
      <c r="C30" s="245">
        <v>-9.9964999999999993E-4</v>
      </c>
      <c r="D30" s="274">
        <v>7.49115573</v>
      </c>
      <c r="E30" s="277">
        <v>-1.8827160299999999</v>
      </c>
      <c r="F30" s="277">
        <v>5.6074400500000001</v>
      </c>
      <c r="G30" s="277">
        <v>85.332452507271157</v>
      </c>
    </row>
    <row r="31" spans="2:9" ht="18" customHeight="1">
      <c r="B31" s="183" t="s">
        <v>337</v>
      </c>
      <c r="C31" s="245">
        <v>-90.806311990000012</v>
      </c>
      <c r="D31" s="274">
        <v>97.231357590000002</v>
      </c>
      <c r="E31" s="277">
        <v>-166.36639266</v>
      </c>
      <c r="F31" s="277">
        <v>-159.94134706</v>
      </c>
      <c r="G31" s="277">
        <v>-51.830577504173057</v>
      </c>
    </row>
    <row r="32" spans="2:9" ht="18" customHeight="1">
      <c r="B32" s="183" t="s">
        <v>604</v>
      </c>
      <c r="C32" s="245">
        <v>-5.0463972200000002</v>
      </c>
      <c r="D32" s="274">
        <v>17.93689668</v>
      </c>
      <c r="E32" s="277">
        <v>-3.81943279</v>
      </c>
      <c r="F32" s="277">
        <v>9.0710666700000004</v>
      </c>
      <c r="G32" s="277">
        <v>56.722141548202224</v>
      </c>
    </row>
    <row r="33" spans="2:7" ht="18" customHeight="1">
      <c r="B33" s="183" t="s">
        <v>605</v>
      </c>
      <c r="C33" s="245">
        <v>-15.0992607</v>
      </c>
      <c r="D33" s="274">
        <v>13.210990840000001</v>
      </c>
      <c r="E33" s="277">
        <v>-14.962752159999999</v>
      </c>
      <c r="F33" s="277">
        <v>-16.851022020000002</v>
      </c>
      <c r="G33" s="277">
        <v>-52.236779040657822</v>
      </c>
    </row>
    <row r="34" spans="2:7" ht="18" customHeight="1">
      <c r="B34" s="183" t="s">
        <v>606</v>
      </c>
      <c r="C34" s="245">
        <v>-26.72220282</v>
      </c>
      <c r="D34" s="274">
        <v>49.259409789999999</v>
      </c>
      <c r="E34" s="277">
        <v>-50.799332159999999</v>
      </c>
      <c r="F34" s="277">
        <v>-28.262125189999999</v>
      </c>
      <c r="G34" s="277">
        <v>-26.245135262843522</v>
      </c>
    </row>
    <row r="35" spans="2:7" ht="18" customHeight="1">
      <c r="B35" s="183" t="s">
        <v>607</v>
      </c>
      <c r="C35" s="245">
        <v>-23.231555840000002</v>
      </c>
      <c r="D35" s="274">
        <v>9.4954488799999996</v>
      </c>
      <c r="E35" s="277">
        <v>-42.613973770000001</v>
      </c>
      <c r="F35" s="277">
        <v>-56.350080730000002</v>
      </c>
      <c r="G35" s="277">
        <v>-83.209192444473643</v>
      </c>
    </row>
    <row r="36" spans="2:7" ht="18" customHeight="1">
      <c r="B36" s="183" t="s">
        <v>608</v>
      </c>
      <c r="C36" s="245">
        <v>-7.8455173199999999</v>
      </c>
      <c r="D36" s="274">
        <v>2.4739911299999999</v>
      </c>
      <c r="E36" s="277">
        <v>-35.894071550000007</v>
      </c>
      <c r="F36" s="277">
        <v>-41.265597739999997</v>
      </c>
      <c r="G36" s="277">
        <v>-86.185088697017264</v>
      </c>
    </row>
    <row r="37" spans="2:7" ht="18" customHeight="1">
      <c r="B37" s="183" t="s">
        <v>609</v>
      </c>
      <c r="C37" s="245">
        <v>-7.5600624700000001</v>
      </c>
      <c r="D37" s="274">
        <v>1.3563741199999999</v>
      </c>
      <c r="E37" s="277">
        <v>-12.951219549999999</v>
      </c>
      <c r="F37" s="277">
        <v>-19.154907899999998</v>
      </c>
      <c r="G37" s="277">
        <v>-76.681303989850818</v>
      </c>
    </row>
    <row r="38" spans="2:7" ht="18" customHeight="1">
      <c r="B38" s="183" t="s">
        <v>610</v>
      </c>
      <c r="C38" s="245">
        <v>-5.3013156200000005</v>
      </c>
      <c r="D38" s="274">
        <v>3.4982461499999999</v>
      </c>
      <c r="E38" s="277">
        <v>-5.3256106800000005</v>
      </c>
      <c r="F38" s="277">
        <v>-7.1286801500000001</v>
      </c>
      <c r="G38" s="277">
        <v>-59.072812796814013</v>
      </c>
    </row>
    <row r="39" spans="2:7" ht="18" customHeight="1">
      <c r="B39" s="183" t="s">
        <v>343</v>
      </c>
      <c r="C39" s="245">
        <v>-160.47642714999998</v>
      </c>
      <c r="D39" s="274">
        <v>57.965258949999999</v>
      </c>
      <c r="E39" s="277">
        <v>15.59187292</v>
      </c>
      <c r="F39" s="277">
        <v>-86.91929528</v>
      </c>
      <c r="G39" s="277">
        <v>-138.26586849361144</v>
      </c>
    </row>
    <row r="40" spans="2:7" ht="18" customHeight="1">
      <c r="B40" s="183" t="s">
        <v>611</v>
      </c>
      <c r="C40" s="245">
        <v>-1.49559636</v>
      </c>
      <c r="D40" s="274">
        <v>4.7353077900000002</v>
      </c>
      <c r="E40" s="277">
        <v>-1.6340699600000002</v>
      </c>
      <c r="F40" s="277">
        <v>1.6056414700000001</v>
      </c>
      <c r="G40" s="277">
        <v>120.74294540193029</v>
      </c>
    </row>
    <row r="41" spans="2:7" ht="18" customHeight="1">
      <c r="B41" s="183" t="s">
        <v>612</v>
      </c>
      <c r="C41" s="245">
        <v>-158.95516831999998</v>
      </c>
      <c r="D41" s="274">
        <v>53.229951159999999</v>
      </c>
      <c r="E41" s="277">
        <v>17.39154246</v>
      </c>
      <c r="F41" s="277">
        <v>-88.333674700000003</v>
      </c>
      <c r="G41" s="277">
        <v>-149.33817962051091</v>
      </c>
    </row>
    <row r="42" spans="2:7" ht="18" customHeight="1">
      <c r="B42" s="183" t="s">
        <v>613</v>
      </c>
      <c r="C42" s="245">
        <v>-2.566247E-2</v>
      </c>
      <c r="D42" s="274">
        <v>0</v>
      </c>
      <c r="E42" s="277">
        <v>-0.16559957999999997</v>
      </c>
      <c r="F42" s="277">
        <v>-0.19126204999999999</v>
      </c>
      <c r="G42" s="277">
        <v>-8.0227778020940583</v>
      </c>
    </row>
    <row r="43" spans="2:7" ht="18" customHeight="1">
      <c r="B43" s="183" t="s">
        <v>614</v>
      </c>
      <c r="C43" s="245">
        <v>-1.2520346900000001</v>
      </c>
      <c r="D43" s="274">
        <v>0.53921209000000003</v>
      </c>
      <c r="E43" s="277">
        <v>-8.3214810700000008</v>
      </c>
      <c r="F43" s="277">
        <v>-9.0343036699999999</v>
      </c>
      <c r="G43" s="277">
        <v>-16.199526858868509</v>
      </c>
    </row>
    <row r="44" spans="2:7" ht="18" customHeight="1">
      <c r="B44" s="183" t="s">
        <v>615</v>
      </c>
      <c r="C44" s="245">
        <v>-1.3868119999999999E-2</v>
      </c>
      <c r="D44" s="274">
        <v>4.8772210000000003E-2</v>
      </c>
      <c r="E44" s="277">
        <v>-2.4790263800000001</v>
      </c>
      <c r="F44" s="277">
        <v>-2.4441222899999997</v>
      </c>
      <c r="G44" s="277">
        <v>-8.4105543872301638</v>
      </c>
    </row>
    <row r="45" spans="2:7" ht="18" customHeight="1">
      <c r="B45" s="185" t="s">
        <v>616</v>
      </c>
      <c r="C45" s="245">
        <v>0</v>
      </c>
      <c r="D45" s="274">
        <v>9.2563500000000007E-2</v>
      </c>
      <c r="E45" s="277">
        <v>-2.9665467200000002</v>
      </c>
      <c r="F45" s="277">
        <v>-2.8739832199999999</v>
      </c>
      <c r="G45" s="277">
        <v>-15.428698161426446</v>
      </c>
    </row>
    <row r="46" spans="2:7" ht="18" customHeight="1">
      <c r="B46" s="185" t="s">
        <v>617</v>
      </c>
      <c r="C46" s="245">
        <v>-1.2381665700000002</v>
      </c>
      <c r="D46" s="252">
        <v>0.39787637999999997</v>
      </c>
      <c r="E46" s="252">
        <v>-2.8759079700000001</v>
      </c>
      <c r="F46" s="252">
        <v>-3.7161981599999998</v>
      </c>
      <c r="G46" s="252">
        <v>-45.985500853843511</v>
      </c>
    </row>
    <row r="47" spans="2:7" ht="18" customHeight="1">
      <c r="B47" s="183" t="s">
        <v>618</v>
      </c>
      <c r="C47" s="245">
        <v>-41.642001960000002</v>
      </c>
      <c r="D47" s="274">
        <v>12.223754019999999</v>
      </c>
      <c r="E47" s="277">
        <v>-51.248320399999997</v>
      </c>
      <c r="F47" s="277">
        <v>-80.666568339999998</v>
      </c>
      <c r="G47" s="277">
        <v>-21.13828691204392</v>
      </c>
    </row>
    <row r="48" spans="2:7" ht="18" customHeight="1">
      <c r="B48" s="183" t="s">
        <v>102</v>
      </c>
      <c r="C48" s="245">
        <v>1.5521652500000003</v>
      </c>
      <c r="D48" s="274">
        <v>1.79271296</v>
      </c>
      <c r="E48" s="277">
        <v>52.001895890000007</v>
      </c>
      <c r="F48" s="277">
        <v>55.233166830000002</v>
      </c>
      <c r="G48" s="277">
        <v>871.98640237241705</v>
      </c>
    </row>
    <row r="49" spans="2:9" ht="18" customHeight="1">
      <c r="B49" s="182" t="s">
        <v>619</v>
      </c>
      <c r="C49" s="246">
        <v>-206.29098426000002</v>
      </c>
      <c r="D49" s="275">
        <v>81.329933490000002</v>
      </c>
      <c r="E49" s="246">
        <v>-236.85127475999997</v>
      </c>
      <c r="F49" s="246">
        <v>-361.81232553000001</v>
      </c>
      <c r="G49" s="246">
        <v>-25.838772248941339</v>
      </c>
      <c r="I49" s="316"/>
    </row>
    <row r="50" spans="2:9" ht="18" customHeight="1">
      <c r="B50" s="181" t="s">
        <v>620</v>
      </c>
      <c r="C50" s="245">
        <v>-10.06351379</v>
      </c>
      <c r="D50" s="274">
        <v>-4.594313259999999</v>
      </c>
      <c r="E50" s="277">
        <v>-62.537470739999996</v>
      </c>
      <c r="F50" s="277">
        <v>-77.195297789999998</v>
      </c>
      <c r="G50" s="277">
        <v>-6.6849009011395175</v>
      </c>
    </row>
    <row r="51" spans="2:9" ht="18" customHeight="1">
      <c r="B51" s="181" t="s">
        <v>621</v>
      </c>
      <c r="C51" s="245">
        <v>-196.22747047000001</v>
      </c>
      <c r="D51" s="274">
        <v>85.924246749999995</v>
      </c>
      <c r="E51" s="277">
        <v>-174.31380401999996</v>
      </c>
      <c r="F51" s="277">
        <v>-284.61702774000003</v>
      </c>
      <c r="G51" s="277">
        <v>-115.93455219085924</v>
      </c>
    </row>
    <row r="52" spans="2:9" ht="18" customHeight="1">
      <c r="B52" s="187" t="s">
        <v>622</v>
      </c>
      <c r="C52" s="246">
        <v>-2.1015938999999997</v>
      </c>
      <c r="D52" s="246">
        <v>0</v>
      </c>
      <c r="E52" s="246">
        <v>2.1997567899999999</v>
      </c>
      <c r="F52" s="246">
        <v>9.81628900000001E-2</v>
      </c>
      <c r="G52" s="246">
        <v>0.17762563713579677</v>
      </c>
    </row>
    <row r="53" spans="2:9" ht="18" customHeight="1">
      <c r="B53" s="184" t="s">
        <v>51</v>
      </c>
      <c r="C53" s="247">
        <v>-799.73803104000001</v>
      </c>
      <c r="D53" s="276">
        <v>372.19916737</v>
      </c>
      <c r="E53" s="247">
        <v>-480.64363299000001</v>
      </c>
      <c r="F53" s="257">
        <v>-908.29610392999996</v>
      </c>
      <c r="G53" s="257">
        <v>-34.748155006255089</v>
      </c>
    </row>
    <row r="54" spans="2:9" ht="18" customHeight="1">
      <c r="B54" s="125"/>
      <c r="C54" s="272"/>
      <c r="D54" s="272"/>
      <c r="E54" s="346"/>
      <c r="F54" s="278"/>
      <c r="G54" s="281"/>
    </row>
    <row r="55" spans="2:9" ht="18" customHeight="1"/>
    <row r="56" spans="2:9" ht="18" customHeight="1"/>
    <row r="57" spans="2:9" s="199" customFormat="1" ht="18" customHeight="1">
      <c r="B57" s="2913"/>
      <c r="C57" s="2913"/>
      <c r="D57" s="2913"/>
      <c r="E57" s="2913"/>
      <c r="F57" s="2913"/>
      <c r="G57" s="265"/>
      <c r="I57" s="2704" t="s">
        <v>636</v>
      </c>
    </row>
    <row r="58" spans="2:9" ht="9.9499999999999993" customHeight="1">
      <c r="I58" s="295"/>
    </row>
    <row r="59" spans="2:9" ht="59.45" customHeight="1">
      <c r="B59" s="2091" t="s">
        <v>314</v>
      </c>
      <c r="C59" s="2092" t="s">
        <v>704</v>
      </c>
      <c r="D59" s="2092" t="s">
        <v>705</v>
      </c>
      <c r="E59" s="2092" t="s">
        <v>709</v>
      </c>
      <c r="F59" s="2092" t="s">
        <v>707</v>
      </c>
      <c r="G59" s="2096" t="s">
        <v>708</v>
      </c>
    </row>
    <row r="60" spans="2:9" ht="21.6" customHeight="1">
      <c r="B60" s="2104" t="s">
        <v>581</v>
      </c>
      <c r="C60" s="2070">
        <v>0</v>
      </c>
      <c r="D60" s="2105">
        <v>0.99323230000000007</v>
      </c>
      <c r="E60" s="2088">
        <v>2.5835915800000002</v>
      </c>
      <c r="F60" s="2088">
        <v>3.5768238800000001</v>
      </c>
      <c r="G60" s="2088">
        <v>3.0799550581689825</v>
      </c>
    </row>
    <row r="61" spans="2:9" ht="13.5" customHeight="1">
      <c r="B61" s="181" t="s">
        <v>582</v>
      </c>
      <c r="C61" s="245">
        <v>0</v>
      </c>
      <c r="D61" s="274">
        <v>0</v>
      </c>
      <c r="E61" s="274">
        <v>0.62702768999999992</v>
      </c>
      <c r="F61" s="274">
        <v>0.62702769000000003</v>
      </c>
      <c r="G61" s="245">
        <v>1.0646616537523421</v>
      </c>
    </row>
    <row r="62" spans="2:9" ht="13.5" customHeight="1">
      <c r="B62" s="181" t="s">
        <v>583</v>
      </c>
      <c r="C62" s="245">
        <v>0</v>
      </c>
      <c r="D62" s="274">
        <v>0.99323230000000007</v>
      </c>
      <c r="E62" s="274">
        <v>1.9565638900000002</v>
      </c>
      <c r="F62" s="274">
        <v>2.9497961899999998</v>
      </c>
      <c r="G62" s="245">
        <v>5.1535815586171303</v>
      </c>
    </row>
    <row r="63" spans="2:9" ht="6.6" customHeight="1">
      <c r="B63" s="181"/>
      <c r="C63" s="245"/>
      <c r="D63" s="274"/>
      <c r="E63" s="274"/>
      <c r="F63" s="274"/>
      <c r="G63" s="245"/>
    </row>
    <row r="64" spans="2:9" ht="18" customHeight="1">
      <c r="B64" s="2104" t="s">
        <v>710</v>
      </c>
      <c r="C64" s="2070">
        <v>-702.96236901999998</v>
      </c>
      <c r="D64" s="2105">
        <v>300.49001456999997</v>
      </c>
      <c r="E64" s="2088">
        <v>-137.10483876000001</v>
      </c>
      <c r="F64" s="2088">
        <v>-539.57719321000002</v>
      </c>
      <c r="G64" s="2088">
        <v>-22.003270844754702</v>
      </c>
    </row>
    <row r="65" spans="2:7" ht="18" customHeight="1">
      <c r="B65" s="182" t="s">
        <v>585</v>
      </c>
      <c r="C65" s="246">
        <v>-550.92613896</v>
      </c>
      <c r="D65" s="275">
        <v>216.06079485999999</v>
      </c>
      <c r="E65" s="246">
        <v>-46.195971130000004</v>
      </c>
      <c r="F65" s="246">
        <v>-381.06131523000005</v>
      </c>
      <c r="G65" s="246">
        <v>-35.40182562640144</v>
      </c>
    </row>
    <row r="66" spans="2:7" ht="18" customHeight="1">
      <c r="B66" s="185" t="s">
        <v>270</v>
      </c>
      <c r="C66" s="245">
        <v>-61.231809290000001</v>
      </c>
      <c r="D66" s="274">
        <v>17.668788030000002</v>
      </c>
      <c r="E66" s="277">
        <v>12.952597539999998</v>
      </c>
      <c r="F66" s="277">
        <v>-30.610423720000004</v>
      </c>
      <c r="G66" s="277">
        <v>-23.527688474744064</v>
      </c>
    </row>
    <row r="67" spans="2:7" ht="18" customHeight="1">
      <c r="B67" s="185" t="s">
        <v>318</v>
      </c>
      <c r="C67" s="245">
        <v>-46.270264599999997</v>
      </c>
      <c r="D67" s="274">
        <v>19.639544960000002</v>
      </c>
      <c r="E67" s="277">
        <v>-12.96973324</v>
      </c>
      <c r="F67" s="277">
        <v>-39.600452879999999</v>
      </c>
      <c r="G67" s="277">
        <v>-138.31218402657558</v>
      </c>
    </row>
    <row r="68" spans="2:7" ht="18" customHeight="1">
      <c r="B68" s="185" t="s">
        <v>662</v>
      </c>
      <c r="C68" s="245">
        <v>-8.8858025199999986</v>
      </c>
      <c r="D68" s="274">
        <v>-0.59612712000000001</v>
      </c>
      <c r="E68" s="277">
        <v>-6.9533810700000007</v>
      </c>
      <c r="F68" s="277">
        <v>-16.435310710000003</v>
      </c>
      <c r="G68" s="277">
        <v>-171.16820651602421</v>
      </c>
    </row>
    <row r="69" spans="2:7" ht="18" customHeight="1">
      <c r="B69" s="185" t="s">
        <v>663</v>
      </c>
      <c r="C69" s="245">
        <v>-37.382551890000002</v>
      </c>
      <c r="D69" s="274">
        <v>20.201873070000001</v>
      </c>
      <c r="E69" s="277">
        <v>-5.85318702</v>
      </c>
      <c r="F69" s="277">
        <v>-23.033865839999997</v>
      </c>
      <c r="G69" s="277">
        <v>-358.94385857555625</v>
      </c>
    </row>
    <row r="70" spans="2:7" ht="18" customHeight="1">
      <c r="B70" s="185" t="s">
        <v>664</v>
      </c>
      <c r="C70" s="245">
        <v>-1.91019E-3</v>
      </c>
      <c r="D70" s="274">
        <v>3.3799010000000004E-2</v>
      </c>
      <c r="E70" s="277">
        <v>-0.16316514999999998</v>
      </c>
      <c r="F70" s="277">
        <v>-0.13127633</v>
      </c>
      <c r="G70" s="277">
        <v>-1.0408644461724281</v>
      </c>
    </row>
    <row r="71" spans="2:7" ht="18" customHeight="1">
      <c r="B71" s="185" t="s">
        <v>322</v>
      </c>
      <c r="C71" s="245">
        <v>-157.59705423999998</v>
      </c>
      <c r="D71" s="274">
        <v>36.300538109999998</v>
      </c>
      <c r="E71" s="277">
        <v>-4.5760719400000003</v>
      </c>
      <c r="F71" s="277">
        <v>-125.87258806999998</v>
      </c>
      <c r="G71" s="277">
        <v>-319.31559883062664</v>
      </c>
    </row>
    <row r="72" spans="2:7" ht="18" customHeight="1">
      <c r="B72" s="185" t="s">
        <v>665</v>
      </c>
      <c r="C72" s="245">
        <v>-7.3917200799999998</v>
      </c>
      <c r="D72" s="274">
        <v>5.1469727799999996</v>
      </c>
      <c r="E72" s="277">
        <v>-0.93805793000000004</v>
      </c>
      <c r="F72" s="277">
        <v>-3.18280523</v>
      </c>
      <c r="G72" s="277">
        <v>-20.681842085380797</v>
      </c>
    </row>
    <row r="73" spans="2:7" ht="18" customHeight="1">
      <c r="B73" s="185" t="s">
        <v>666</v>
      </c>
      <c r="C73" s="245">
        <v>-5.8812939999999994E-2</v>
      </c>
      <c r="D73" s="274">
        <v>8.6872359999999996E-2</v>
      </c>
      <c r="E73" s="277">
        <v>6.0694780499999998</v>
      </c>
      <c r="F73" s="277">
        <v>6.0975374699999998</v>
      </c>
      <c r="G73" s="277">
        <v>131.35167331533177</v>
      </c>
    </row>
    <row r="74" spans="2:7" ht="18" customHeight="1">
      <c r="B74" s="185" t="s">
        <v>667</v>
      </c>
      <c r="C74" s="245">
        <v>-150.14652121999998</v>
      </c>
      <c r="D74" s="274">
        <v>31.066692969999998</v>
      </c>
      <c r="E74" s="277">
        <v>-9.7074920599999999</v>
      </c>
      <c r="F74" s="277">
        <v>-128.78732030999998</v>
      </c>
      <c r="G74" s="277">
        <v>-664.26389240349874</v>
      </c>
    </row>
    <row r="75" spans="2:7" ht="18" customHeight="1">
      <c r="B75" s="185" t="s">
        <v>326</v>
      </c>
      <c r="C75" s="245">
        <v>-4.9038985099999994</v>
      </c>
      <c r="D75" s="274">
        <v>11.57678651</v>
      </c>
      <c r="E75" s="277">
        <v>-3.4831075899999999</v>
      </c>
      <c r="F75" s="277">
        <v>3.18978041</v>
      </c>
      <c r="G75" s="277">
        <v>10.378524758681536</v>
      </c>
    </row>
    <row r="76" spans="2:7" ht="18" customHeight="1">
      <c r="B76" s="185" t="s">
        <v>668</v>
      </c>
      <c r="C76" s="245">
        <v>-2.7028096099999996</v>
      </c>
      <c r="D76" s="274">
        <v>10.90836459</v>
      </c>
      <c r="E76" s="277">
        <v>-1.02587618</v>
      </c>
      <c r="F76" s="277">
        <v>7.1796787999999996</v>
      </c>
      <c r="G76" s="277">
        <v>62.882778600010091</v>
      </c>
    </row>
    <row r="77" spans="2:7" ht="18" customHeight="1">
      <c r="B77" s="185" t="s">
        <v>669</v>
      </c>
      <c r="C77" s="245">
        <v>-0.89234049999999998</v>
      </c>
      <c r="D77" s="274">
        <v>0.37473856999999999</v>
      </c>
      <c r="E77" s="277">
        <v>-0.60023839000000001</v>
      </c>
      <c r="F77" s="277">
        <v>-1.11784032</v>
      </c>
      <c r="G77" s="277">
        <v>-47.481176955701947</v>
      </c>
    </row>
    <row r="78" spans="2:7" ht="18" customHeight="1">
      <c r="B78" s="185" t="s">
        <v>596</v>
      </c>
      <c r="C78" s="245">
        <v>-1.3087484</v>
      </c>
      <c r="D78" s="274">
        <v>0.29368335000000001</v>
      </c>
      <c r="E78" s="277">
        <v>-1.85699302</v>
      </c>
      <c r="F78" s="277">
        <v>-2.87205807</v>
      </c>
      <c r="G78" s="277">
        <v>-16.931719842499728</v>
      </c>
    </row>
    <row r="79" spans="2:7" ht="18" customHeight="1">
      <c r="B79" s="185" t="s">
        <v>670</v>
      </c>
      <c r="C79" s="245">
        <v>-49.30818275</v>
      </c>
      <c r="D79" s="274">
        <v>32.385525170000001</v>
      </c>
      <c r="E79" s="277">
        <v>-19.962368539999996</v>
      </c>
      <c r="F79" s="277">
        <v>-36.885026119999999</v>
      </c>
      <c r="G79" s="277">
        <v>-49.490873601895558</v>
      </c>
    </row>
    <row r="80" spans="2:7" ht="18" customHeight="1">
      <c r="B80" s="185" t="s">
        <v>671</v>
      </c>
      <c r="C80" s="245">
        <v>-11.037551779999999</v>
      </c>
      <c r="D80" s="274">
        <v>2.6045773800000003</v>
      </c>
      <c r="E80" s="277">
        <v>-4.6529163299999992</v>
      </c>
      <c r="F80" s="277">
        <v>-13.085890729999999</v>
      </c>
      <c r="G80" s="277">
        <v>-91.56793032949939</v>
      </c>
    </row>
    <row r="81" spans="2:7" ht="18" customHeight="1">
      <c r="B81" s="185" t="s">
        <v>672</v>
      </c>
      <c r="C81" s="245">
        <v>-14.430710699999999</v>
      </c>
      <c r="D81" s="274">
        <v>6.9984395800000003</v>
      </c>
      <c r="E81" s="277">
        <v>-0.71975867999999998</v>
      </c>
      <c r="F81" s="277">
        <v>-8.1520298000000011</v>
      </c>
      <c r="G81" s="277">
        <v>-71.777969590457687</v>
      </c>
    </row>
    <row r="82" spans="2:7" ht="18" customHeight="1">
      <c r="B82" s="185" t="s">
        <v>673</v>
      </c>
      <c r="C82" s="245">
        <v>-12.495645959999999</v>
      </c>
      <c r="D82" s="274">
        <v>17.07116581</v>
      </c>
      <c r="E82" s="277">
        <v>-10.79224136</v>
      </c>
      <c r="F82" s="277">
        <v>-6.2167215100000002</v>
      </c>
      <c r="G82" s="277">
        <v>-21.315551246885491</v>
      </c>
    </row>
    <row r="83" spans="2:7" ht="18" customHeight="1">
      <c r="B83" s="185" t="s">
        <v>601</v>
      </c>
      <c r="C83" s="245">
        <v>-0.53015120000000004</v>
      </c>
      <c r="D83" s="274">
        <v>0.52048656000000004</v>
      </c>
      <c r="E83" s="277">
        <v>-0.29606368999999993</v>
      </c>
      <c r="F83" s="277">
        <v>-0.30572833000000005</v>
      </c>
      <c r="G83" s="277">
        <v>-16.881556126942819</v>
      </c>
    </row>
    <row r="84" spans="2:7" ht="18" customHeight="1">
      <c r="B84" s="183" t="s">
        <v>674</v>
      </c>
      <c r="C84" s="245">
        <v>-2.5799343600000002</v>
      </c>
      <c r="D84" s="274">
        <v>0.97893030000000003</v>
      </c>
      <c r="E84" s="277">
        <v>-1.1095473600000001</v>
      </c>
      <c r="F84" s="277">
        <v>-2.7105514199999998</v>
      </c>
      <c r="G84" s="277">
        <v>-33.351586602227819</v>
      </c>
    </row>
    <row r="85" spans="2:7" ht="18" customHeight="1">
      <c r="B85" s="183" t="s">
        <v>675</v>
      </c>
      <c r="C85" s="245">
        <v>-8.2341887499999995</v>
      </c>
      <c r="D85" s="274">
        <v>4.2119255400000002</v>
      </c>
      <c r="E85" s="277">
        <v>-2.39184112</v>
      </c>
      <c r="F85" s="277">
        <v>-6.4141043299999998</v>
      </c>
      <c r="G85" s="277">
        <v>-65.601782356043898</v>
      </c>
    </row>
    <row r="86" spans="2:7" ht="18" customHeight="1">
      <c r="B86" s="183" t="s">
        <v>337</v>
      </c>
      <c r="C86" s="245">
        <v>-123.92217864</v>
      </c>
      <c r="D86" s="274">
        <v>65.97389908000001</v>
      </c>
      <c r="E86" s="277">
        <v>-9.0261073800000027</v>
      </c>
      <c r="F86" s="277">
        <v>-66.974386940000002</v>
      </c>
      <c r="G86" s="277">
        <v>-23.011094287379397</v>
      </c>
    </row>
    <row r="87" spans="2:7" ht="18" customHeight="1">
      <c r="B87" s="183" t="s">
        <v>604</v>
      </c>
      <c r="C87" s="245">
        <v>-11.37793598</v>
      </c>
      <c r="D87" s="274">
        <v>2.2301438099999999</v>
      </c>
      <c r="E87" s="277">
        <v>16.013557209999998</v>
      </c>
      <c r="F87" s="277">
        <v>6.8657650400000003</v>
      </c>
      <c r="G87" s="277">
        <v>37.742959184021288</v>
      </c>
    </row>
    <row r="88" spans="2:7" ht="18" customHeight="1">
      <c r="B88" s="183" t="s">
        <v>676</v>
      </c>
      <c r="C88" s="245">
        <v>-18.356817500000002</v>
      </c>
      <c r="D88" s="274">
        <v>18.951557010000002</v>
      </c>
      <c r="E88" s="277">
        <v>-6.2697758199999996</v>
      </c>
      <c r="F88" s="277">
        <v>-5.6750363100000003</v>
      </c>
      <c r="G88" s="277">
        <v>-17.888047417396908</v>
      </c>
    </row>
    <row r="89" spans="2:7" ht="18" customHeight="1">
      <c r="B89" s="183" t="s">
        <v>677</v>
      </c>
      <c r="C89" s="245">
        <v>-35.958555999999994</v>
      </c>
      <c r="D89" s="274">
        <v>11.6954396</v>
      </c>
      <c r="E89" s="277">
        <v>-10.706043510000001</v>
      </c>
      <c r="F89" s="277">
        <v>-34.969159910000002</v>
      </c>
      <c r="G89" s="277">
        <v>-34.404748754622801</v>
      </c>
    </row>
    <row r="90" spans="2:7" ht="18" customHeight="1">
      <c r="B90" s="183" t="s">
        <v>607</v>
      </c>
      <c r="C90" s="245">
        <v>-23.200808630000001</v>
      </c>
      <c r="D90" s="274">
        <v>15.03798027</v>
      </c>
      <c r="E90" s="277">
        <v>-4.7548162700000001</v>
      </c>
      <c r="F90" s="277">
        <v>-12.91764463</v>
      </c>
      <c r="G90" s="277">
        <v>-22.579162054410638</v>
      </c>
    </row>
    <row r="91" spans="2:7" ht="18" customHeight="1">
      <c r="B91" s="183" t="s">
        <v>678</v>
      </c>
      <c r="C91" s="245">
        <v>-17.051262390000002</v>
      </c>
      <c r="D91" s="274">
        <v>16.936542590000002</v>
      </c>
      <c r="E91" s="277">
        <v>-4.138099809999999</v>
      </c>
      <c r="F91" s="277">
        <v>-4.2528196099999995</v>
      </c>
      <c r="G91" s="277">
        <v>-9.000799980109619</v>
      </c>
    </row>
    <row r="92" spans="2:7">
      <c r="B92" s="183" t="s">
        <v>609</v>
      </c>
      <c r="C92" s="245">
        <v>-10.233814280000001</v>
      </c>
      <c r="D92" s="274">
        <v>0.71553971999999999</v>
      </c>
      <c r="E92" s="277">
        <v>1.5576808800000002</v>
      </c>
      <c r="F92" s="277">
        <v>-7.9605936799999997</v>
      </c>
      <c r="G92" s="277">
        <v>-35.1018085788142</v>
      </c>
    </row>
    <row r="93" spans="2:7">
      <c r="B93" s="183" t="s">
        <v>610</v>
      </c>
      <c r="C93" s="245">
        <v>-7.7429838600000007</v>
      </c>
      <c r="D93" s="274">
        <v>0.40669608000000002</v>
      </c>
      <c r="E93" s="277">
        <v>-0.72861006000000006</v>
      </c>
      <c r="F93" s="277">
        <v>-8.0648978400000004</v>
      </c>
      <c r="G93" s="277">
        <v>-65.262988994971678</v>
      </c>
    </row>
    <row r="94" spans="2:7">
      <c r="B94" s="183" t="s">
        <v>343</v>
      </c>
      <c r="C94" s="245">
        <v>-94.090174559999994</v>
      </c>
      <c r="D94" s="274">
        <v>13.284554069999999</v>
      </c>
      <c r="E94" s="277">
        <v>18.880189609999999</v>
      </c>
      <c r="F94" s="277">
        <v>-61.92543088</v>
      </c>
      <c r="G94" s="277">
        <v>-81.426521015149916</v>
      </c>
    </row>
    <row r="95" spans="2:7">
      <c r="B95" s="183" t="s">
        <v>679</v>
      </c>
      <c r="C95" s="245">
        <v>-2.8755687299999999</v>
      </c>
      <c r="D95" s="274">
        <v>5.5653427600000001</v>
      </c>
      <c r="E95" s="277">
        <v>-1.9414459999999991E-2</v>
      </c>
      <c r="F95" s="277">
        <v>2.67035957</v>
      </c>
      <c r="G95" s="277">
        <v>328.21401281755345</v>
      </c>
    </row>
    <row r="96" spans="2:7">
      <c r="B96" s="183" t="s">
        <v>612</v>
      </c>
      <c r="C96" s="245">
        <v>-91.187908809999996</v>
      </c>
      <c r="D96" s="274">
        <v>7.7192113099999995</v>
      </c>
      <c r="E96" s="277">
        <v>18.52889364</v>
      </c>
      <c r="F96" s="277">
        <v>-64.939803859999998</v>
      </c>
      <c r="G96" s="277">
        <v>-88.971779994895499</v>
      </c>
    </row>
    <row r="97" spans="2:7">
      <c r="B97" s="183" t="s">
        <v>680</v>
      </c>
      <c r="C97" s="245">
        <v>-2.6697019999999998E-2</v>
      </c>
      <c r="D97" s="274">
        <v>0</v>
      </c>
      <c r="E97" s="277">
        <v>0.37071042999999998</v>
      </c>
      <c r="F97" s="277">
        <v>0.34401341000000002</v>
      </c>
      <c r="G97" s="277">
        <v>15.303962269872867</v>
      </c>
    </row>
    <row r="98" spans="2:7">
      <c r="B98" s="183" t="s">
        <v>681</v>
      </c>
      <c r="C98" s="245">
        <v>-6.2498082400000001</v>
      </c>
      <c r="D98" s="274">
        <v>1.42753452</v>
      </c>
      <c r="E98" s="277">
        <v>-1.9524723900000003</v>
      </c>
      <c r="F98" s="277">
        <v>-6.7747461099999997</v>
      </c>
      <c r="G98" s="277">
        <v>-14.186494071714579</v>
      </c>
    </row>
    <row r="99" spans="2:7">
      <c r="B99" s="183" t="s">
        <v>682</v>
      </c>
      <c r="C99" s="245">
        <v>-4.1597366899999999</v>
      </c>
      <c r="D99" s="274">
        <v>3.0271490000000002E-2</v>
      </c>
      <c r="E99" s="277">
        <v>0.14830220999999999</v>
      </c>
      <c r="F99" s="277">
        <v>-3.9811629899999996</v>
      </c>
      <c r="G99" s="277">
        <v>-20.411576664450013</v>
      </c>
    </row>
    <row r="100" spans="2:7">
      <c r="B100" s="185" t="s">
        <v>683</v>
      </c>
      <c r="C100" s="245">
        <v>-1.3E-7</v>
      </c>
      <c r="D100" s="274">
        <v>0.80191618000000009</v>
      </c>
      <c r="E100" s="277">
        <v>9.4625540000000008E-2</v>
      </c>
      <c r="F100" s="277">
        <v>0.89654159</v>
      </c>
      <c r="G100" s="277">
        <v>4.6299505668812388</v>
      </c>
    </row>
    <row r="101" spans="2:7">
      <c r="B101" s="185" t="s">
        <v>684</v>
      </c>
      <c r="C101" s="245">
        <v>-2.0900714200000001</v>
      </c>
      <c r="D101" s="252">
        <v>0.59534684999999998</v>
      </c>
      <c r="E101" s="252">
        <v>-2.1954001400000003</v>
      </c>
      <c r="F101" s="252">
        <v>-3.6901247100000001</v>
      </c>
      <c r="G101" s="252">
        <v>-41.525025572578464</v>
      </c>
    </row>
    <row r="102" spans="2:7">
      <c r="B102" s="183" t="s">
        <v>618</v>
      </c>
      <c r="C102" s="245">
        <v>-7.2282144700000002</v>
      </c>
      <c r="D102" s="274">
        <v>14.02038319</v>
      </c>
      <c r="E102" s="277">
        <v>-13.68237981</v>
      </c>
      <c r="F102" s="277">
        <v>-6.8902110900000002</v>
      </c>
      <c r="G102" s="277">
        <v>-1.9407076963371233</v>
      </c>
    </row>
    <row r="103" spans="2:7">
      <c r="B103" s="183" t="s">
        <v>102</v>
      </c>
      <c r="C103" s="245">
        <v>-0.12455366000000095</v>
      </c>
      <c r="D103" s="274">
        <v>3.7832412199999998</v>
      </c>
      <c r="E103" s="277">
        <v>-12.376517389999997</v>
      </c>
      <c r="F103" s="277">
        <v>-8.717829830000003</v>
      </c>
      <c r="G103" s="277">
        <v>-283.34225873561729</v>
      </c>
    </row>
    <row r="104" spans="2:7">
      <c r="B104" s="182" t="s">
        <v>619</v>
      </c>
      <c r="C104" s="246">
        <v>-152.03623005999998</v>
      </c>
      <c r="D104" s="275">
        <v>84.429219710000012</v>
      </c>
      <c r="E104" s="246">
        <v>-89.545617789999994</v>
      </c>
      <c r="F104" s="246">
        <v>-157.15262813999999</v>
      </c>
      <c r="G104" s="246">
        <v>-11.769532389145395</v>
      </c>
    </row>
    <row r="105" spans="2:7">
      <c r="B105" s="181" t="s">
        <v>620</v>
      </c>
      <c r="C105" s="245">
        <v>-14.623922579999999</v>
      </c>
      <c r="D105" s="274">
        <v>-10.703414199999999</v>
      </c>
      <c r="E105" s="277">
        <v>54.225472369999999</v>
      </c>
      <c r="F105" s="277">
        <v>28.898135590000003</v>
      </c>
      <c r="G105" s="277">
        <v>2.6660411625017013</v>
      </c>
    </row>
    <row r="106" spans="2:7">
      <c r="B106" s="181" t="s">
        <v>621</v>
      </c>
      <c r="C106" s="245">
        <v>-137.41230747999998</v>
      </c>
      <c r="D106" s="274">
        <v>95.13263391000001</v>
      </c>
      <c r="E106" s="277">
        <v>-143.77109016</v>
      </c>
      <c r="F106" s="277">
        <v>-186.05076373</v>
      </c>
      <c r="G106" s="277">
        <v>-74.030840408106016</v>
      </c>
    </row>
    <row r="107" spans="2:7">
      <c r="B107" s="187" t="s">
        <v>622</v>
      </c>
      <c r="C107" s="246">
        <v>0</v>
      </c>
      <c r="D107" s="246">
        <v>0</v>
      </c>
      <c r="E107" s="246">
        <v>-1.3632498399999999</v>
      </c>
      <c r="F107" s="246">
        <v>-1.3632498399999999</v>
      </c>
      <c r="G107" s="246">
        <v>-3.3560566345338749</v>
      </c>
    </row>
    <row r="108" spans="2:7">
      <c r="B108" s="2106" t="s">
        <v>51</v>
      </c>
      <c r="C108" s="2107">
        <v>-702.96236901999998</v>
      </c>
      <c r="D108" s="2108">
        <v>301.48324686999996</v>
      </c>
      <c r="E108" s="2109">
        <v>-134.52124718000002</v>
      </c>
      <c r="F108" s="2109">
        <v>-536.00036933000001</v>
      </c>
      <c r="G108" s="2109">
        <v>-20.869108127880974</v>
      </c>
    </row>
  </sheetData>
  <mergeCells count="3">
    <mergeCell ref="B1:F1"/>
    <mergeCell ref="B2:G2"/>
    <mergeCell ref="B57:F57"/>
  </mergeCells>
  <phoneticPr fontId="50" type="noConversion"/>
  <pageMargins left="0.7" right="0.7" top="0.75" bottom="0.75" header="0.3" footer="0.3"/>
  <pageSetup paperSize="9" scale="70" orientation="portrait" r:id="rId1"/>
  <headerFooter>
    <oddFooter>&amp;C&amp;1#&amp;"Calibri"&amp;10&amp;K000000Confidential</oddFooter>
  </headerFooter>
  <rowBreaks count="1" manualBreakCount="1">
    <brk id="54" max="16383" man="1"/>
  </rowBreaks>
  <customProperties>
    <customPr name="_pios_id" r:id="rId2"/>
  </customProperties>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392E08-029A-4A1E-87F3-2374C1B48C72}">
  <dimension ref="A1:M51"/>
  <sheetViews>
    <sheetView showGridLines="0" showWhiteSpace="0" view="pageBreakPreview" zoomScaleNormal="100" zoomScaleSheetLayoutView="100" zoomScalePageLayoutView="89" workbookViewId="0">
      <selection activeCell="B2" sqref="B2:K2"/>
    </sheetView>
  </sheetViews>
  <sheetFormatPr defaultColWidth="10.42578125" defaultRowHeight="12"/>
  <cols>
    <col min="1" max="1" width="1.85546875" style="7" customWidth="1"/>
    <col min="2" max="2" width="4.7109375" style="7" customWidth="1"/>
    <col min="3" max="3" width="18.5703125" style="7" customWidth="1"/>
    <col min="4" max="4" width="10.7109375" style="174" customWidth="1"/>
    <col min="5" max="5" width="9.28515625" style="174" customWidth="1"/>
    <col min="6" max="6" width="10.28515625" style="174" customWidth="1"/>
    <col min="7" max="7" width="8.42578125" style="174" customWidth="1"/>
    <col min="8" max="9" width="10.7109375" style="174" customWidth="1"/>
    <col min="10" max="10" width="10.85546875" style="174" customWidth="1"/>
    <col min="11" max="11" width="11.140625" style="174" customWidth="1"/>
    <col min="12" max="16384" width="10.42578125" style="7"/>
  </cols>
  <sheetData>
    <row r="1" spans="1:13" ht="16.5" customHeight="1">
      <c r="B1" s="347" t="s">
        <v>711</v>
      </c>
      <c r="C1" s="95"/>
    </row>
    <row r="2" spans="1:13" ht="31.5" customHeight="1">
      <c r="A2" s="295"/>
      <c r="B2" s="2934" t="s">
        <v>2067</v>
      </c>
      <c r="C2" s="2935"/>
      <c r="D2" s="2935"/>
      <c r="E2" s="2935"/>
      <c r="F2" s="2935"/>
      <c r="G2" s="2935"/>
      <c r="H2" s="2935"/>
      <c r="I2" s="2935"/>
      <c r="J2" s="2935"/>
      <c r="K2" s="2935"/>
    </row>
    <row r="3" spans="1:13" s="199" customFormat="1">
      <c r="D3" s="265"/>
      <c r="E3" s="265"/>
      <c r="F3" s="265"/>
      <c r="G3" s="265"/>
      <c r="H3" s="265"/>
      <c r="I3" s="265"/>
      <c r="J3" s="265"/>
      <c r="K3" s="265"/>
    </row>
    <row r="5" spans="1:13">
      <c r="B5" s="2707"/>
      <c r="C5" s="96"/>
      <c r="D5" s="282" t="s">
        <v>204</v>
      </c>
      <c r="E5" s="282" t="s">
        <v>205</v>
      </c>
      <c r="F5" s="282" t="s">
        <v>239</v>
      </c>
      <c r="G5" s="282" t="s">
        <v>240</v>
      </c>
      <c r="H5" s="282" t="s">
        <v>241</v>
      </c>
      <c r="I5" s="282" t="s">
        <v>242</v>
      </c>
      <c r="J5" s="282" t="s">
        <v>243</v>
      </c>
      <c r="K5" s="282" t="s">
        <v>244</v>
      </c>
    </row>
    <row r="6" spans="1:13" ht="58.5" customHeight="1">
      <c r="B6" s="2707"/>
      <c r="C6" s="96"/>
      <c r="D6" s="2947" t="s">
        <v>712</v>
      </c>
      <c r="E6" s="2948"/>
      <c r="F6" s="2948"/>
      <c r="G6" s="2948"/>
      <c r="H6" s="2947" t="s">
        <v>713</v>
      </c>
      <c r="I6" s="2949"/>
      <c r="J6" s="2947" t="s">
        <v>714</v>
      </c>
      <c r="K6" s="2948"/>
    </row>
    <row r="7" spans="1:13" ht="103.5" customHeight="1">
      <c r="B7" s="2707"/>
      <c r="C7" s="96"/>
      <c r="D7" s="2950" t="s">
        <v>715</v>
      </c>
      <c r="E7" s="2952" t="s">
        <v>716</v>
      </c>
      <c r="F7" s="2953"/>
      <c r="G7" s="2954"/>
      <c r="H7" s="2950" t="s">
        <v>717</v>
      </c>
      <c r="I7" s="2950" t="s">
        <v>718</v>
      </c>
      <c r="J7" s="292"/>
      <c r="K7" s="2955" t="s">
        <v>719</v>
      </c>
    </row>
    <row r="8" spans="1:13" ht="29.25" customHeight="1">
      <c r="B8" s="2707"/>
      <c r="C8" s="152" t="s">
        <v>302</v>
      </c>
      <c r="D8" s="2951"/>
      <c r="E8" s="285"/>
      <c r="F8" s="287" t="s">
        <v>720</v>
      </c>
      <c r="G8" s="290" t="s">
        <v>721</v>
      </c>
      <c r="H8" s="2951"/>
      <c r="I8" s="2951"/>
      <c r="J8" s="285"/>
      <c r="K8" s="2956"/>
    </row>
    <row r="9" spans="1:13" s="13" customFormat="1" ht="15.95" customHeight="1">
      <c r="B9" s="97">
        <v>1</v>
      </c>
      <c r="C9" s="2707" t="s">
        <v>722</v>
      </c>
      <c r="D9" s="283">
        <v>1272.23</v>
      </c>
      <c r="E9" s="283">
        <v>1710.904</v>
      </c>
      <c r="F9" s="283">
        <v>1710.904</v>
      </c>
      <c r="G9" s="249">
        <v>1589.6610000000001</v>
      </c>
      <c r="H9" s="249">
        <v>-30.35</v>
      </c>
      <c r="I9" s="249">
        <v>-434.48899999999998</v>
      </c>
      <c r="J9" s="249">
        <v>747.20600000000002</v>
      </c>
      <c r="K9" s="249">
        <v>268.91800000000001</v>
      </c>
      <c r="L9" s="6"/>
      <c r="M9" s="6"/>
    </row>
    <row r="10" spans="1:13" ht="21.95" customHeight="1">
      <c r="B10" s="98">
        <v>2</v>
      </c>
      <c r="C10" s="99" t="s">
        <v>723</v>
      </c>
      <c r="D10" s="283">
        <v>0</v>
      </c>
      <c r="E10" s="283">
        <v>0</v>
      </c>
      <c r="F10" s="283">
        <v>0</v>
      </c>
      <c r="G10" s="283">
        <v>0</v>
      </c>
      <c r="H10" s="283">
        <v>0</v>
      </c>
      <c r="I10" s="283">
        <v>0</v>
      </c>
      <c r="J10" s="249">
        <v>0</v>
      </c>
      <c r="K10" s="249">
        <v>0</v>
      </c>
      <c r="L10" s="1"/>
    </row>
    <row r="11" spans="1:13" ht="21.95" customHeight="1">
      <c r="B11" s="98">
        <v>3</v>
      </c>
      <c r="C11" s="99" t="s">
        <v>724</v>
      </c>
      <c r="D11" s="283">
        <v>0</v>
      </c>
      <c r="E11" s="283">
        <v>0</v>
      </c>
      <c r="F11" s="283">
        <v>0</v>
      </c>
      <c r="G11" s="283">
        <v>0</v>
      </c>
      <c r="H11" s="283">
        <v>0</v>
      </c>
      <c r="I11" s="283">
        <v>0</v>
      </c>
      <c r="J11" s="249">
        <v>0</v>
      </c>
      <c r="K11" s="249">
        <v>0</v>
      </c>
      <c r="L11" s="1"/>
    </row>
    <row r="12" spans="1:13" ht="28.5" customHeight="1">
      <c r="B12" s="98">
        <v>4</v>
      </c>
      <c r="C12" s="99" t="s">
        <v>725</v>
      </c>
      <c r="D12" s="283">
        <v>0</v>
      </c>
      <c r="E12" s="283">
        <v>0</v>
      </c>
      <c r="F12" s="283">
        <v>0</v>
      </c>
      <c r="G12" s="283">
        <v>0</v>
      </c>
      <c r="H12" s="283">
        <v>0</v>
      </c>
      <c r="I12" s="283">
        <v>0</v>
      </c>
      <c r="J12" s="249">
        <v>0</v>
      </c>
      <c r="K12" s="249">
        <v>0</v>
      </c>
      <c r="L12" s="1"/>
    </row>
    <row r="13" spans="1:13" ht="21.95" customHeight="1">
      <c r="B13" s="98">
        <v>5</v>
      </c>
      <c r="C13" s="99" t="s">
        <v>726</v>
      </c>
      <c r="D13" s="283">
        <v>1.4470000000000001</v>
      </c>
      <c r="E13" s="283">
        <v>71.486999999999995</v>
      </c>
      <c r="F13" s="283">
        <v>71.486999999999995</v>
      </c>
      <c r="G13" s="283">
        <v>71.486999999999995</v>
      </c>
      <c r="H13" s="283">
        <v>-5.0000000000000001E-3</v>
      </c>
      <c r="I13" s="283">
        <v>-50.726999999999997</v>
      </c>
      <c r="J13" s="249">
        <v>0.26400000000000001</v>
      </c>
      <c r="K13" s="249">
        <v>0</v>
      </c>
      <c r="L13" s="1"/>
    </row>
    <row r="14" spans="1:13" ht="21.95" customHeight="1">
      <c r="B14" s="98">
        <v>6</v>
      </c>
      <c r="C14" s="99" t="s">
        <v>727</v>
      </c>
      <c r="D14" s="283">
        <v>713.42600000000004</v>
      </c>
      <c r="E14" s="283">
        <v>1442.0889999999999</v>
      </c>
      <c r="F14" s="283">
        <v>1442.0889999999999</v>
      </c>
      <c r="G14" s="283">
        <v>1330.539</v>
      </c>
      <c r="H14" s="283">
        <v>-19.641999999999999</v>
      </c>
      <c r="I14" s="283">
        <v>-349.44200000000001</v>
      </c>
      <c r="J14" s="249">
        <v>324.49099999999999</v>
      </c>
      <c r="K14" s="249">
        <v>168.892</v>
      </c>
      <c r="L14" s="1"/>
    </row>
    <row r="15" spans="1:13" ht="21.95" customHeight="1">
      <c r="B15" s="98">
        <v>7</v>
      </c>
      <c r="C15" s="99" t="s">
        <v>728</v>
      </c>
      <c r="D15" s="283">
        <v>557.35699999999997</v>
      </c>
      <c r="E15" s="283">
        <v>197.328</v>
      </c>
      <c r="F15" s="283">
        <v>197.328</v>
      </c>
      <c r="G15" s="283">
        <v>187.63499999999999</v>
      </c>
      <c r="H15" s="283">
        <v>-10.702999999999999</v>
      </c>
      <c r="I15" s="283">
        <v>-34.32</v>
      </c>
      <c r="J15" s="249">
        <v>422.45100000000002</v>
      </c>
      <c r="K15" s="249">
        <v>100.026</v>
      </c>
      <c r="L15" s="1"/>
    </row>
    <row r="16" spans="1:13" ht="15.95" customHeight="1">
      <c r="B16" s="97">
        <v>8</v>
      </c>
      <c r="C16" s="2707" t="s">
        <v>729</v>
      </c>
      <c r="D16" s="283">
        <v>0</v>
      </c>
      <c r="E16" s="283">
        <v>0</v>
      </c>
      <c r="F16" s="283">
        <v>0</v>
      </c>
      <c r="G16" s="283">
        <v>0</v>
      </c>
      <c r="H16" s="283">
        <v>0</v>
      </c>
      <c r="I16" s="283">
        <v>0</v>
      </c>
      <c r="J16" s="249">
        <v>0</v>
      </c>
      <c r="K16" s="249">
        <v>0</v>
      </c>
      <c r="L16" s="1"/>
    </row>
    <row r="17" spans="2:12" ht="30" customHeight="1">
      <c r="B17" s="97">
        <v>9</v>
      </c>
      <c r="C17" s="2707" t="s">
        <v>730</v>
      </c>
      <c r="D17" s="283">
        <v>49.249000000000002</v>
      </c>
      <c r="E17" s="283">
        <v>31.387</v>
      </c>
      <c r="F17" s="283">
        <v>31.387</v>
      </c>
      <c r="G17" s="249">
        <v>31.387</v>
      </c>
      <c r="H17" s="249">
        <v>-2.585</v>
      </c>
      <c r="I17" s="249">
        <v>-8.1000000000000003E-2</v>
      </c>
      <c r="J17" s="249">
        <v>12.435</v>
      </c>
      <c r="K17" s="249">
        <v>0.28499999999999998</v>
      </c>
      <c r="L17" s="1"/>
    </row>
    <row r="18" spans="2:12" s="13" customFormat="1" ht="15.95" customHeight="1">
      <c r="B18" s="331">
        <v>10</v>
      </c>
      <c r="C18" s="332" t="s">
        <v>51</v>
      </c>
      <c r="D18" s="333">
        <v>1321.479</v>
      </c>
      <c r="E18" s="333">
        <v>1742.2909999999999</v>
      </c>
      <c r="F18" s="333">
        <v>1742.2909999999999</v>
      </c>
      <c r="G18" s="333">
        <v>1621.048</v>
      </c>
      <c r="H18" s="333">
        <v>-32.935000000000002</v>
      </c>
      <c r="I18" s="333">
        <v>-434.57</v>
      </c>
      <c r="J18" s="333">
        <v>759.64099999999996</v>
      </c>
      <c r="K18" s="333">
        <v>269.20300000000003</v>
      </c>
      <c r="L18" s="6"/>
    </row>
    <row r="19" spans="2:12" ht="19.5" customHeight="1">
      <c r="B19" s="2937"/>
      <c r="C19" s="2937"/>
      <c r="D19" s="2937"/>
      <c r="E19" s="2937"/>
      <c r="F19" s="288"/>
    </row>
    <row r="20" spans="2:12">
      <c r="B20" s="2937"/>
      <c r="C20" s="2937"/>
      <c r="D20" s="2937"/>
      <c r="E20" s="2937"/>
      <c r="F20" s="288"/>
      <c r="G20" s="288"/>
    </row>
    <row r="21" spans="2:12" ht="21.6" customHeight="1">
      <c r="B21" s="2936"/>
      <c r="C21" s="2936"/>
      <c r="D21" s="2936"/>
      <c r="E21" s="2936"/>
      <c r="F21" s="2936"/>
      <c r="G21" s="2936"/>
      <c r="H21" s="2936"/>
      <c r="I21" s="2936"/>
      <c r="J21" s="2936"/>
      <c r="K21" s="2936"/>
    </row>
    <row r="22" spans="2:12">
      <c r="B22" s="2957"/>
      <c r="C22" s="2957"/>
      <c r="D22" s="2957"/>
      <c r="E22" s="2957"/>
      <c r="F22" s="2957"/>
      <c r="G22" s="2957"/>
      <c r="H22" s="2957"/>
      <c r="I22" s="2957"/>
      <c r="J22" s="250"/>
      <c r="K22" s="250"/>
    </row>
    <row r="23" spans="2:12" ht="30" customHeight="1">
      <c r="B23" s="2936"/>
      <c r="C23" s="2936"/>
      <c r="D23" s="2936"/>
      <c r="E23" s="2936"/>
      <c r="F23" s="2936"/>
      <c r="G23" s="2936"/>
      <c r="H23" s="2936"/>
      <c r="I23" s="2936"/>
      <c r="J23" s="2936"/>
      <c r="K23" s="2936"/>
    </row>
    <row r="24" spans="2:12" ht="11.1" customHeight="1">
      <c r="B24" s="2936"/>
      <c r="C24" s="2936"/>
      <c r="D24" s="2936"/>
      <c r="E24" s="2936"/>
      <c r="F24" s="2936"/>
      <c r="G24" s="2936"/>
      <c r="H24" s="2936"/>
      <c r="I24" s="2936"/>
      <c r="J24" s="2936"/>
      <c r="K24" s="2936"/>
    </row>
    <row r="25" spans="2:12">
      <c r="C25" s="95"/>
    </row>
    <row r="27" spans="2:12">
      <c r="B27" s="186"/>
      <c r="C27" s="34"/>
      <c r="D27" s="284"/>
      <c r="E27" s="284"/>
      <c r="F27" s="284"/>
      <c r="G27" s="284"/>
      <c r="H27" s="284"/>
      <c r="I27" s="284"/>
      <c r="J27" s="284"/>
      <c r="K27" s="284"/>
    </row>
    <row r="28" spans="2:12">
      <c r="B28" s="34"/>
      <c r="C28" s="34"/>
      <c r="D28" s="284"/>
      <c r="E28" s="284"/>
      <c r="F28" s="284"/>
      <c r="G28" s="284"/>
      <c r="H28" s="284"/>
      <c r="I28" s="284"/>
      <c r="J28" s="284"/>
      <c r="K28" s="284"/>
    </row>
    <row r="29" spans="2:12">
      <c r="B29" s="14"/>
      <c r="C29" s="14"/>
      <c r="D29" s="282" t="s">
        <v>204</v>
      </c>
      <c r="E29" s="282" t="s">
        <v>205</v>
      </c>
      <c r="F29" s="282" t="s">
        <v>239</v>
      </c>
      <c r="G29" s="282" t="s">
        <v>240</v>
      </c>
      <c r="H29" s="282" t="s">
        <v>241</v>
      </c>
      <c r="I29" s="282" t="s">
        <v>242</v>
      </c>
      <c r="J29" s="282" t="s">
        <v>243</v>
      </c>
      <c r="K29" s="282" t="s">
        <v>244</v>
      </c>
    </row>
    <row r="30" spans="2:12" ht="58.5" customHeight="1">
      <c r="B30" s="14"/>
      <c r="C30" s="14"/>
      <c r="D30" s="2938" t="s">
        <v>712</v>
      </c>
      <c r="E30" s="2939"/>
      <c r="F30" s="2939"/>
      <c r="G30" s="2939"/>
      <c r="H30" s="2938" t="s">
        <v>713</v>
      </c>
      <c r="I30" s="2939"/>
      <c r="J30" s="2938" t="s">
        <v>714</v>
      </c>
      <c r="K30" s="2939"/>
    </row>
    <row r="31" spans="2:12" ht="103.5" customHeight="1">
      <c r="B31" s="14"/>
      <c r="C31" s="14"/>
      <c r="D31" s="2940" t="s">
        <v>715</v>
      </c>
      <c r="E31" s="2942" t="s">
        <v>716</v>
      </c>
      <c r="F31" s="2943"/>
      <c r="G31" s="2944"/>
      <c r="H31" s="2940" t="s">
        <v>717</v>
      </c>
      <c r="I31" s="2940" t="s">
        <v>718</v>
      </c>
      <c r="J31" s="293"/>
      <c r="K31" s="2945" t="s">
        <v>719</v>
      </c>
    </row>
    <row r="32" spans="2:12" ht="29.25" customHeight="1">
      <c r="B32" s="14"/>
      <c r="C32" s="207" t="s">
        <v>314</v>
      </c>
      <c r="D32" s="2941"/>
      <c r="E32" s="286"/>
      <c r="F32" s="289" t="s">
        <v>720</v>
      </c>
      <c r="G32" s="291" t="s">
        <v>721</v>
      </c>
      <c r="H32" s="2941"/>
      <c r="I32" s="2941"/>
      <c r="J32" s="286"/>
      <c r="K32" s="2946"/>
    </row>
    <row r="33" spans="2:13" ht="15.95" customHeight="1">
      <c r="B33" s="208">
        <v>1</v>
      </c>
      <c r="C33" s="14" t="s">
        <v>722</v>
      </c>
      <c r="D33" s="283">
        <v>1007.751</v>
      </c>
      <c r="E33" s="283">
        <v>1984.34</v>
      </c>
      <c r="F33" s="283">
        <v>1766.9780000000001</v>
      </c>
      <c r="G33" s="249">
        <v>1307.1859999999999</v>
      </c>
      <c r="H33" s="249">
        <v>-15.108000000000001</v>
      </c>
      <c r="I33" s="249">
        <v>-663.84</v>
      </c>
      <c r="J33" s="249">
        <v>817.76199999999994</v>
      </c>
      <c r="K33" s="249">
        <v>563.61731316163537</v>
      </c>
      <c r="L33" s="1"/>
      <c r="M33" s="1"/>
    </row>
    <row r="34" spans="2:13" ht="21.95" customHeight="1">
      <c r="B34" s="209">
        <v>2</v>
      </c>
      <c r="C34" s="210" t="s">
        <v>723</v>
      </c>
      <c r="D34" s="283"/>
      <c r="E34" s="283"/>
      <c r="F34" s="283"/>
      <c r="G34" s="283"/>
      <c r="H34" s="283"/>
      <c r="I34" s="283"/>
      <c r="J34" s="249"/>
      <c r="K34" s="249"/>
      <c r="L34" s="1"/>
    </row>
    <row r="35" spans="2:13" ht="21.95" customHeight="1">
      <c r="B35" s="209">
        <v>3</v>
      </c>
      <c r="C35" s="210" t="s">
        <v>724</v>
      </c>
      <c r="D35" s="283"/>
      <c r="E35" s="283"/>
      <c r="F35" s="283"/>
      <c r="G35" s="283"/>
      <c r="H35" s="283"/>
      <c r="I35" s="283"/>
      <c r="J35" s="249"/>
      <c r="K35" s="249"/>
      <c r="L35" s="1"/>
    </row>
    <row r="36" spans="2:13" ht="21.95" customHeight="1">
      <c r="B36" s="209">
        <v>4</v>
      </c>
      <c r="C36" s="210" t="s">
        <v>725</v>
      </c>
      <c r="D36" s="283"/>
      <c r="E36" s="283"/>
      <c r="F36" s="283"/>
      <c r="G36" s="283"/>
      <c r="H36" s="283"/>
      <c r="I36" s="283"/>
      <c r="J36" s="249"/>
      <c r="K36" s="249"/>
      <c r="L36" s="1"/>
    </row>
    <row r="37" spans="2:13" ht="21.95" customHeight="1">
      <c r="B37" s="209">
        <v>5</v>
      </c>
      <c r="C37" s="210" t="s">
        <v>726</v>
      </c>
      <c r="D37" s="283">
        <v>12.489000000000001</v>
      </c>
      <c r="E37" s="283">
        <v>70.813999999999993</v>
      </c>
      <c r="F37" s="283">
        <v>70.813999999999993</v>
      </c>
      <c r="G37" s="283">
        <v>29.434000000000001</v>
      </c>
      <c r="H37" s="283">
        <v>-2.7E-2</v>
      </c>
      <c r="I37" s="283">
        <v>-45.073999999999998</v>
      </c>
      <c r="J37" s="249">
        <v>3.9E-2</v>
      </c>
      <c r="K37" s="249"/>
      <c r="L37" s="1"/>
    </row>
    <row r="38" spans="2:13" ht="21.95" customHeight="1">
      <c r="B38" s="209">
        <v>6</v>
      </c>
      <c r="C38" s="210" t="s">
        <v>727</v>
      </c>
      <c r="D38" s="283">
        <v>744.76800000000003</v>
      </c>
      <c r="E38" s="283">
        <v>1791.55</v>
      </c>
      <c r="F38" s="283">
        <v>1576.0630000000001</v>
      </c>
      <c r="G38" s="283">
        <v>1267.98</v>
      </c>
      <c r="H38" s="283">
        <v>-10.648</v>
      </c>
      <c r="I38" s="283">
        <v>-590.85599999999999</v>
      </c>
      <c r="J38" s="249">
        <v>512.83600000000001</v>
      </c>
      <c r="K38" s="249">
        <v>460.85630681163536</v>
      </c>
      <c r="L38" s="1"/>
    </row>
    <row r="39" spans="2:13" ht="21.95" customHeight="1">
      <c r="B39" s="209">
        <v>7</v>
      </c>
      <c r="C39" s="210" t="s">
        <v>728</v>
      </c>
      <c r="D39" s="283">
        <v>250.494</v>
      </c>
      <c r="E39" s="283">
        <v>121.974</v>
      </c>
      <c r="F39" s="283">
        <v>120.1</v>
      </c>
      <c r="G39" s="283">
        <v>9.7710000000000008</v>
      </c>
      <c r="H39" s="283">
        <v>-4.4340000000000002</v>
      </c>
      <c r="I39" s="283">
        <v>-27.91</v>
      </c>
      <c r="J39" s="249">
        <v>304.88799999999998</v>
      </c>
      <c r="K39" s="249">
        <v>102.51388306000001</v>
      </c>
      <c r="L39" s="1"/>
    </row>
    <row r="40" spans="2:13" ht="15.95" customHeight="1">
      <c r="B40" s="208">
        <v>8</v>
      </c>
      <c r="C40" s="14" t="s">
        <v>729</v>
      </c>
      <c r="D40" s="283"/>
      <c r="E40" s="283"/>
      <c r="F40" s="283"/>
      <c r="G40" s="283"/>
      <c r="H40" s="283"/>
      <c r="I40" s="283"/>
      <c r="J40" s="249"/>
      <c r="K40" s="249"/>
      <c r="L40" s="1"/>
    </row>
    <row r="41" spans="2:13" ht="34.5" customHeight="1">
      <c r="B41" s="208">
        <v>9</v>
      </c>
      <c r="C41" s="14" t="s">
        <v>730</v>
      </c>
      <c r="D41" s="283">
        <v>31.349</v>
      </c>
      <c r="E41" s="283">
        <v>37.045000000000002</v>
      </c>
      <c r="F41" s="283">
        <v>135.80000000000001</v>
      </c>
      <c r="G41" s="249">
        <v>29.459</v>
      </c>
      <c r="H41" s="249">
        <v>0.72899999999999998</v>
      </c>
      <c r="I41" s="249">
        <v>6.3E-2</v>
      </c>
      <c r="J41" s="249">
        <v>23.465</v>
      </c>
      <c r="K41" s="249">
        <v>0.19412966000000001</v>
      </c>
      <c r="L41" s="1"/>
    </row>
    <row r="42" spans="2:13" ht="15.95" customHeight="1">
      <c r="B42" s="2042">
        <v>10</v>
      </c>
      <c r="C42" s="2043" t="s">
        <v>51</v>
      </c>
      <c r="D42" s="2044">
        <v>1039.0999999999999</v>
      </c>
      <c r="E42" s="2044">
        <v>2021.385</v>
      </c>
      <c r="F42" s="2044">
        <v>1902.778</v>
      </c>
      <c r="G42" s="2044">
        <v>1336.645</v>
      </c>
      <c r="H42" s="2044">
        <v>-15.837</v>
      </c>
      <c r="I42" s="2044">
        <v>-663.77700000000004</v>
      </c>
      <c r="J42" s="2044">
        <v>841.22699999999998</v>
      </c>
      <c r="K42" s="2044">
        <v>563.81144282163541</v>
      </c>
      <c r="L42" s="1"/>
    </row>
    <row r="43" spans="2:13" ht="19.5" customHeight="1">
      <c r="B43" s="2937"/>
      <c r="C43" s="2937"/>
      <c r="D43" s="2937"/>
      <c r="E43" s="2937"/>
      <c r="F43" s="288"/>
    </row>
    <row r="44" spans="2:13">
      <c r="B44" s="2937"/>
      <c r="C44" s="2937"/>
      <c r="D44" s="2937"/>
      <c r="E44" s="2937"/>
      <c r="F44" s="288"/>
      <c r="G44" s="288"/>
    </row>
    <row r="45" spans="2:13" ht="49.5" customHeight="1">
      <c r="B45" s="2936"/>
      <c r="C45" s="2936"/>
      <c r="D45" s="2936"/>
      <c r="E45" s="2936"/>
      <c r="F45" s="2936"/>
      <c r="G45" s="2936"/>
      <c r="H45" s="2936"/>
      <c r="I45" s="2936"/>
      <c r="J45" s="2936"/>
      <c r="K45" s="2936"/>
    </row>
    <row r="46" spans="2:13" ht="21" customHeight="1">
      <c r="B46" s="2936"/>
      <c r="C46" s="2936"/>
      <c r="D46" s="2936"/>
      <c r="E46" s="2936"/>
      <c r="F46" s="2936"/>
      <c r="G46" s="2936"/>
      <c r="H46" s="2936"/>
      <c r="I46" s="2936"/>
      <c r="J46" s="2936"/>
      <c r="K46" s="2936"/>
    </row>
    <row r="47" spans="2:13" ht="49.5" customHeight="1">
      <c r="B47" s="2936"/>
      <c r="C47" s="2936"/>
      <c r="D47" s="2936"/>
      <c r="E47" s="2936"/>
      <c r="F47" s="2936"/>
      <c r="G47" s="2936"/>
      <c r="H47" s="2936"/>
      <c r="I47" s="2936"/>
      <c r="J47" s="2936"/>
      <c r="K47" s="2936"/>
    </row>
    <row r="48" spans="2:13" ht="40.5" customHeight="1">
      <c r="B48" s="2936"/>
      <c r="C48" s="2936"/>
      <c r="D48" s="2936"/>
      <c r="E48" s="2936"/>
      <c r="F48" s="2936"/>
      <c r="G48" s="2936"/>
      <c r="H48" s="2936"/>
      <c r="I48" s="2936"/>
      <c r="J48" s="2936"/>
      <c r="K48" s="2936"/>
    </row>
    <row r="49" spans="2:11" ht="18" customHeight="1">
      <c r="B49" s="2936"/>
      <c r="C49" s="2936"/>
      <c r="D49" s="2936"/>
      <c r="E49" s="2936"/>
      <c r="F49" s="2936"/>
      <c r="G49" s="2936"/>
      <c r="H49" s="2936"/>
      <c r="I49" s="2936"/>
      <c r="J49" s="2936"/>
      <c r="K49" s="2936"/>
    </row>
    <row r="50" spans="2:11" ht="39.75" customHeight="1">
      <c r="B50" s="2936"/>
      <c r="C50" s="2936"/>
      <c r="D50" s="2936"/>
      <c r="E50" s="2936"/>
      <c r="F50" s="2936"/>
      <c r="G50" s="2936"/>
      <c r="H50" s="2936"/>
      <c r="I50" s="2936"/>
      <c r="J50" s="2936"/>
      <c r="K50" s="2936"/>
    </row>
    <row r="51" spans="2:11" ht="62.25" customHeight="1">
      <c r="B51" s="2936"/>
      <c r="C51" s="2936"/>
      <c r="D51" s="2936"/>
      <c r="E51" s="2936"/>
      <c r="F51" s="2936"/>
      <c r="G51" s="2936"/>
      <c r="H51" s="2936"/>
      <c r="I51" s="2936"/>
      <c r="J51" s="2936"/>
      <c r="K51" s="2936"/>
    </row>
  </sheetData>
  <mergeCells count="32">
    <mergeCell ref="I31:I32"/>
    <mergeCell ref="K31:K32"/>
    <mergeCell ref="D6:G6"/>
    <mergeCell ref="H6:I6"/>
    <mergeCell ref="J6:K6"/>
    <mergeCell ref="D7:D8"/>
    <mergeCell ref="E7:G7"/>
    <mergeCell ref="H7:H8"/>
    <mergeCell ref="I7:I8"/>
    <mergeCell ref="K7:K8"/>
    <mergeCell ref="B19:E19"/>
    <mergeCell ref="B20:E20"/>
    <mergeCell ref="B24:K24"/>
    <mergeCell ref="B21:K21"/>
    <mergeCell ref="B22:I22"/>
    <mergeCell ref="B23:K23"/>
    <mergeCell ref="B2:K2"/>
    <mergeCell ref="B48:K48"/>
    <mergeCell ref="B49:K49"/>
    <mergeCell ref="B50:K50"/>
    <mergeCell ref="B51:K51"/>
    <mergeCell ref="B43:E43"/>
    <mergeCell ref="B44:E44"/>
    <mergeCell ref="B45:K45"/>
    <mergeCell ref="B46:K46"/>
    <mergeCell ref="B47:K47"/>
    <mergeCell ref="D30:G30"/>
    <mergeCell ref="H30:I30"/>
    <mergeCell ref="J30:K30"/>
    <mergeCell ref="D31:D32"/>
    <mergeCell ref="E31:G31"/>
    <mergeCell ref="H31:H32"/>
  </mergeCells>
  <pageMargins left="0.43307086614173229" right="0.23622047244094491" top="0.74803149606299213" bottom="0.74803149606299213" header="0.31496062992125984" footer="0.31496062992125984"/>
  <pageSetup paperSize="9" scale="88" orientation="portrait" r:id="rId1"/>
  <headerFooter>
    <oddFooter>&amp;C&amp;1#&amp;"Calibri"&amp;10&amp;K000000Confidential</oddFooter>
  </headerFooter>
  <rowBreaks count="1" manualBreakCount="1">
    <brk id="24" max="10" man="1"/>
  </rowBreaks>
  <customProperties>
    <customPr name="_pios_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A5D693-3E2E-4BC8-AA84-639EC58D4E99}">
  <dimension ref="A1:P72"/>
  <sheetViews>
    <sheetView showGridLines="0" showWhiteSpace="0" view="pageBreakPreview" zoomScaleNormal="100" zoomScaleSheetLayoutView="100" workbookViewId="0">
      <selection activeCell="C1" sqref="C1"/>
    </sheetView>
  </sheetViews>
  <sheetFormatPr defaultColWidth="9.140625" defaultRowHeight="12"/>
  <cols>
    <col min="1" max="1" width="2.140625" style="175" customWidth="1"/>
    <col min="2" max="2" width="13.85546875" style="305" customWidth="1"/>
    <col min="3" max="3" width="10" style="263" customWidth="1"/>
    <col min="4" max="4" width="8.85546875" style="263" customWidth="1"/>
    <col min="5" max="5" width="6.85546875" style="263" customWidth="1"/>
    <col min="6" max="6" width="6" style="263" customWidth="1"/>
    <col min="7" max="11" width="6.85546875" style="263" customWidth="1"/>
    <col min="12" max="12" width="6.140625" style="263" customWidth="1"/>
    <col min="13" max="13" width="5.5703125" style="263" customWidth="1"/>
    <col min="14" max="14" width="7.5703125" style="263" customWidth="1"/>
    <col min="15" max="16384" width="9.140625" style="175"/>
  </cols>
  <sheetData>
    <row r="1" spans="1:16" s="199" customFormat="1" ht="13.5" customHeight="1">
      <c r="B1" s="347" t="s">
        <v>731</v>
      </c>
      <c r="C1" s="265"/>
      <c r="D1" s="265"/>
      <c r="E1" s="265"/>
      <c r="F1" s="265"/>
      <c r="G1" s="265"/>
      <c r="H1" s="265"/>
      <c r="I1" s="265"/>
      <c r="J1" s="265"/>
      <c r="K1" s="265"/>
      <c r="L1" s="265"/>
      <c r="M1" s="265"/>
      <c r="N1" s="265"/>
    </row>
    <row r="2" spans="1:16" ht="37.5" customHeight="1">
      <c r="B2" s="2958" t="s">
        <v>732</v>
      </c>
      <c r="C2" s="2959"/>
      <c r="D2" s="2959"/>
      <c r="E2" s="2959"/>
      <c r="F2" s="2959"/>
      <c r="G2" s="2959"/>
      <c r="H2" s="2959"/>
      <c r="I2" s="2959"/>
      <c r="J2" s="2959"/>
      <c r="K2" s="2959"/>
      <c r="L2" s="2959"/>
      <c r="M2" s="2959"/>
      <c r="N2" s="2959"/>
      <c r="O2" s="230"/>
    </row>
    <row r="3" spans="1:16" s="339" customFormat="1" ht="12.6" customHeight="1">
      <c r="A3" s="337"/>
      <c r="B3" s="338"/>
      <c r="C3" s="338"/>
      <c r="D3" s="338"/>
      <c r="E3" s="338"/>
      <c r="F3" s="338"/>
      <c r="G3" s="338"/>
      <c r="H3" s="338"/>
      <c r="I3" s="338"/>
      <c r="J3" s="338"/>
      <c r="K3" s="338"/>
      <c r="L3" s="338"/>
      <c r="M3" s="338"/>
      <c r="N3" s="338"/>
    </row>
    <row r="4" spans="1:16" ht="21.95" customHeight="1">
      <c r="A4" s="2707"/>
      <c r="B4" s="2708"/>
      <c r="C4" s="300" t="s">
        <v>204</v>
      </c>
      <c r="D4" s="300" t="s">
        <v>205</v>
      </c>
      <c r="E4" s="300" t="s">
        <v>239</v>
      </c>
      <c r="F4" s="300" t="s">
        <v>240</v>
      </c>
      <c r="G4" s="300" t="s">
        <v>241</v>
      </c>
      <c r="H4" s="300" t="s">
        <v>242</v>
      </c>
      <c r="I4" s="300" t="s">
        <v>243</v>
      </c>
      <c r="J4" s="300" t="s">
        <v>244</v>
      </c>
      <c r="K4" s="300" t="s">
        <v>245</v>
      </c>
      <c r="L4" s="300" t="s">
        <v>246</v>
      </c>
      <c r="M4" s="300" t="s">
        <v>733</v>
      </c>
      <c r="N4" s="300" t="s">
        <v>734</v>
      </c>
    </row>
    <row r="5" spans="1:16">
      <c r="A5" s="2707"/>
      <c r="B5" s="116"/>
      <c r="C5" s="2948" t="s">
        <v>735</v>
      </c>
      <c r="D5" s="2948"/>
      <c r="E5" s="2948"/>
      <c r="F5" s="2948"/>
      <c r="G5" s="2948"/>
      <c r="H5" s="2948"/>
      <c r="I5" s="2948"/>
      <c r="J5" s="2948"/>
      <c r="K5" s="2948"/>
      <c r="L5" s="2948"/>
      <c r="M5" s="2948"/>
      <c r="N5" s="2948"/>
    </row>
    <row r="6" spans="1:16">
      <c r="A6" s="2707"/>
      <c r="B6" s="2708"/>
      <c r="C6" s="2953" t="s">
        <v>736</v>
      </c>
      <c r="D6" s="2948"/>
      <c r="E6" s="2948"/>
      <c r="F6" s="2952" t="s">
        <v>737</v>
      </c>
      <c r="G6" s="2948"/>
      <c r="H6" s="2948"/>
      <c r="I6" s="2948"/>
      <c r="J6" s="2948"/>
      <c r="K6" s="2948"/>
      <c r="L6" s="2948"/>
      <c r="M6" s="2948"/>
      <c r="N6" s="2948"/>
    </row>
    <row r="7" spans="1:16">
      <c r="A7" s="2966"/>
      <c r="B7" s="2969"/>
      <c r="C7" s="2970"/>
      <c r="D7" s="2950" t="s">
        <v>738</v>
      </c>
      <c r="E7" s="2955" t="s">
        <v>739</v>
      </c>
      <c r="F7" s="2972"/>
      <c r="G7" s="2950" t="s">
        <v>740</v>
      </c>
      <c r="H7" s="2955" t="s">
        <v>741</v>
      </c>
      <c r="I7" s="2955" t="s">
        <v>742</v>
      </c>
      <c r="J7" s="2955" t="s">
        <v>743</v>
      </c>
      <c r="K7" s="2955" t="s">
        <v>744</v>
      </c>
      <c r="L7" s="2955" t="s">
        <v>745</v>
      </c>
      <c r="M7" s="2955" t="s">
        <v>746</v>
      </c>
      <c r="N7" s="2955" t="s">
        <v>720</v>
      </c>
    </row>
    <row r="8" spans="1:16">
      <c r="A8" s="2966"/>
      <c r="B8" s="2969"/>
      <c r="C8" s="2970"/>
      <c r="D8" s="2971"/>
      <c r="E8" s="2965"/>
      <c r="F8" s="2972"/>
      <c r="G8" s="2971"/>
      <c r="H8" s="2965"/>
      <c r="I8" s="2965"/>
      <c r="J8" s="2965"/>
      <c r="K8" s="2965"/>
      <c r="L8" s="2965"/>
      <c r="M8" s="2965"/>
      <c r="N8" s="2965"/>
    </row>
    <row r="9" spans="1:16" ht="70.5" customHeight="1">
      <c r="A9" s="2707"/>
      <c r="B9" s="301" t="s">
        <v>302</v>
      </c>
      <c r="C9" s="300"/>
      <c r="D9" s="2951"/>
      <c r="E9" s="2956"/>
      <c r="F9" s="2973"/>
      <c r="G9" s="2951"/>
      <c r="H9" s="2956"/>
      <c r="I9" s="2956"/>
      <c r="J9" s="2956"/>
      <c r="K9" s="2956"/>
      <c r="L9" s="2956"/>
      <c r="M9" s="2956"/>
      <c r="N9" s="2956"/>
    </row>
    <row r="10" spans="1:16" ht="23.1" customHeight="1">
      <c r="A10" s="97">
        <v>1</v>
      </c>
      <c r="B10" s="312" t="s">
        <v>722</v>
      </c>
      <c r="C10" s="313">
        <v>312993.37099999998</v>
      </c>
      <c r="D10" s="313">
        <v>312592.50599999999</v>
      </c>
      <c r="E10" s="313">
        <v>400.86599999999999</v>
      </c>
      <c r="F10" s="313">
        <v>4999.3869999999997</v>
      </c>
      <c r="G10" s="313">
        <v>4143.2960000000003</v>
      </c>
      <c r="H10" s="313">
        <v>92.370999999999995</v>
      </c>
      <c r="I10" s="313">
        <v>191.01599999999999</v>
      </c>
      <c r="J10" s="313">
        <v>228.393</v>
      </c>
      <c r="K10" s="313">
        <v>254.91200000000001</v>
      </c>
      <c r="L10" s="313">
        <v>47.911999999999999</v>
      </c>
      <c r="M10" s="313">
        <v>41.488</v>
      </c>
      <c r="N10" s="313">
        <v>4999.3869999999997</v>
      </c>
      <c r="O10" s="316"/>
      <c r="P10" s="316"/>
    </row>
    <row r="11" spans="1:16" ht="23.1" customHeight="1">
      <c r="A11" s="98">
        <v>2</v>
      </c>
      <c r="B11" s="303" t="s">
        <v>747</v>
      </c>
      <c r="C11" s="283">
        <v>538.20799999999997</v>
      </c>
      <c r="D11" s="283">
        <v>538.20799999999997</v>
      </c>
      <c r="E11" s="283"/>
      <c r="F11" s="283"/>
      <c r="G11" s="283"/>
      <c r="H11" s="283"/>
      <c r="I11" s="283"/>
      <c r="J11" s="283"/>
      <c r="K11" s="283"/>
      <c r="L11" s="283"/>
      <c r="M11" s="283"/>
      <c r="N11" s="283"/>
      <c r="O11" s="316"/>
      <c r="P11" s="316"/>
    </row>
    <row r="12" spans="1:16" ht="23.1" customHeight="1">
      <c r="A12" s="98">
        <v>3</v>
      </c>
      <c r="B12" s="302" t="s">
        <v>748</v>
      </c>
      <c r="C12" s="283">
        <v>5558.5619999999999</v>
      </c>
      <c r="D12" s="283">
        <v>5558.268</v>
      </c>
      <c r="E12" s="283">
        <v>0.29299999999999998</v>
      </c>
      <c r="F12" s="283">
        <v>37.156999999999996</v>
      </c>
      <c r="G12" s="283">
        <v>37.156999999999996</v>
      </c>
      <c r="H12" s="283"/>
      <c r="I12" s="283"/>
      <c r="J12" s="283"/>
      <c r="K12" s="283"/>
      <c r="L12" s="283"/>
      <c r="M12" s="283"/>
      <c r="N12" s="283">
        <v>37.156999999999996</v>
      </c>
      <c r="P12" s="316"/>
    </row>
    <row r="13" spans="1:16" ht="23.1" customHeight="1">
      <c r="A13" s="98">
        <v>4</v>
      </c>
      <c r="B13" s="306" t="s">
        <v>749</v>
      </c>
      <c r="C13" s="283">
        <v>595.33900000000006</v>
      </c>
      <c r="D13" s="283">
        <v>595.03200000000004</v>
      </c>
      <c r="E13" s="283">
        <v>0.307</v>
      </c>
      <c r="F13" s="283"/>
      <c r="G13" s="283"/>
      <c r="H13" s="283"/>
      <c r="I13" s="283"/>
      <c r="J13" s="283"/>
      <c r="K13" s="283"/>
      <c r="L13" s="283"/>
      <c r="M13" s="283"/>
      <c r="N13" s="283"/>
    </row>
    <row r="14" spans="1:16" ht="23.1" customHeight="1">
      <c r="A14" s="98">
        <v>5</v>
      </c>
      <c r="B14" s="303" t="s">
        <v>750</v>
      </c>
      <c r="C14" s="283">
        <v>5650.1040000000003</v>
      </c>
      <c r="D14" s="283">
        <v>5649.8209999999999</v>
      </c>
      <c r="E14" s="283">
        <v>0.28199999999999997</v>
      </c>
      <c r="F14" s="283">
        <v>117.13800000000001</v>
      </c>
      <c r="G14" s="283">
        <v>116.41500000000001</v>
      </c>
      <c r="H14" s="283">
        <v>0.19</v>
      </c>
      <c r="I14" s="283">
        <v>0.05</v>
      </c>
      <c r="J14" s="283">
        <v>9.9000000000000005E-2</v>
      </c>
      <c r="K14" s="283">
        <v>0.35499999999999998</v>
      </c>
      <c r="L14" s="283">
        <v>2.9000000000000001E-2</v>
      </c>
      <c r="M14" s="283"/>
      <c r="N14" s="283">
        <v>117.13800000000001</v>
      </c>
    </row>
    <row r="15" spans="1:16" ht="23.1" customHeight="1">
      <c r="A15" s="98">
        <v>6</v>
      </c>
      <c r="B15" s="303" t="s">
        <v>751</v>
      </c>
      <c r="C15" s="283">
        <v>125310.341</v>
      </c>
      <c r="D15" s="283">
        <v>125155.984</v>
      </c>
      <c r="E15" s="283">
        <v>154.358</v>
      </c>
      <c r="F15" s="283">
        <v>3107.643</v>
      </c>
      <c r="G15" s="283">
        <v>2831.9380000000001</v>
      </c>
      <c r="H15" s="283">
        <v>23.834</v>
      </c>
      <c r="I15" s="283">
        <v>66.475999999999999</v>
      </c>
      <c r="J15" s="283">
        <v>62.814999999999998</v>
      </c>
      <c r="K15" s="283">
        <v>81.063000000000002</v>
      </c>
      <c r="L15" s="283">
        <v>17.253</v>
      </c>
      <c r="M15" s="283">
        <v>24.263000000000002</v>
      </c>
      <c r="N15" s="283">
        <v>3107.643</v>
      </c>
    </row>
    <row r="16" spans="1:16" ht="23.1" customHeight="1">
      <c r="A16" s="98">
        <v>7</v>
      </c>
      <c r="B16" s="303" t="s">
        <v>752</v>
      </c>
      <c r="C16" s="283">
        <v>49036.775000000001</v>
      </c>
      <c r="D16" s="283">
        <v>48987.521000000001</v>
      </c>
      <c r="E16" s="283">
        <v>49.253999999999998</v>
      </c>
      <c r="F16" s="283">
        <v>1034.6379999999999</v>
      </c>
      <c r="G16" s="283">
        <v>831.71900000000005</v>
      </c>
      <c r="H16" s="283">
        <v>18.869</v>
      </c>
      <c r="I16" s="283">
        <v>56.183999999999997</v>
      </c>
      <c r="J16" s="283">
        <v>53.223999999999997</v>
      </c>
      <c r="K16" s="283">
        <v>50.762</v>
      </c>
      <c r="L16" s="283">
        <v>11.885</v>
      </c>
      <c r="M16" s="283">
        <v>11.994999999999999</v>
      </c>
      <c r="N16" s="283">
        <v>1034.6379999999999</v>
      </c>
    </row>
    <row r="17" spans="1:14" ht="23.1" customHeight="1">
      <c r="A17" s="98">
        <v>8</v>
      </c>
      <c r="B17" s="303" t="s">
        <v>753</v>
      </c>
      <c r="C17" s="283">
        <v>175340.81700000001</v>
      </c>
      <c r="D17" s="283">
        <v>175095.19200000001</v>
      </c>
      <c r="E17" s="283">
        <v>245.625</v>
      </c>
      <c r="F17" s="283">
        <v>1737.4490000000001</v>
      </c>
      <c r="G17" s="283">
        <v>1157.788</v>
      </c>
      <c r="H17" s="283">
        <v>68.346000000000004</v>
      </c>
      <c r="I17" s="283">
        <v>124.49</v>
      </c>
      <c r="J17" s="283">
        <v>165.47800000000001</v>
      </c>
      <c r="K17" s="283">
        <v>173.494</v>
      </c>
      <c r="L17" s="283">
        <v>30.63</v>
      </c>
      <c r="M17" s="283">
        <v>17.224</v>
      </c>
      <c r="N17" s="283">
        <v>1737.4490000000001</v>
      </c>
    </row>
    <row r="18" spans="1:14" ht="23.1" customHeight="1">
      <c r="A18" s="97">
        <v>9</v>
      </c>
      <c r="B18" s="314" t="s">
        <v>754</v>
      </c>
      <c r="C18" s="313">
        <v>50597.605000000003</v>
      </c>
      <c r="D18" s="313">
        <v>50597.605000000003</v>
      </c>
      <c r="E18" s="313"/>
      <c r="F18" s="313"/>
      <c r="G18" s="313"/>
      <c r="H18" s="313"/>
      <c r="I18" s="313"/>
      <c r="J18" s="313"/>
      <c r="K18" s="313"/>
      <c r="L18" s="313"/>
      <c r="M18" s="313"/>
      <c r="N18" s="313"/>
    </row>
    <row r="19" spans="1:14" ht="23.1" customHeight="1">
      <c r="A19" s="98">
        <v>10</v>
      </c>
      <c r="B19" s="303" t="s">
        <v>747</v>
      </c>
      <c r="C19" s="283">
        <v>2750.4780000000001</v>
      </c>
      <c r="D19" s="283">
        <v>2750.4780000000001</v>
      </c>
      <c r="E19" s="283"/>
      <c r="F19" s="283"/>
      <c r="G19" s="283"/>
      <c r="H19" s="283"/>
      <c r="I19" s="283"/>
      <c r="J19" s="283"/>
      <c r="K19" s="283"/>
      <c r="L19" s="283"/>
      <c r="M19" s="283"/>
      <c r="N19" s="283"/>
    </row>
    <row r="20" spans="1:14" ht="23.1" customHeight="1">
      <c r="A20" s="98">
        <v>11</v>
      </c>
      <c r="B20" s="302" t="s">
        <v>748</v>
      </c>
      <c r="C20" s="283">
        <v>13669.475</v>
      </c>
      <c r="D20" s="283">
        <v>13669.475</v>
      </c>
      <c r="E20" s="283"/>
      <c r="F20" s="283"/>
      <c r="G20" s="283"/>
      <c r="H20" s="283"/>
      <c r="I20" s="283"/>
      <c r="J20" s="283"/>
      <c r="K20" s="283"/>
      <c r="L20" s="283"/>
      <c r="M20" s="283"/>
      <c r="N20" s="283"/>
    </row>
    <row r="21" spans="1:14" ht="23.1" customHeight="1">
      <c r="A21" s="98">
        <v>12</v>
      </c>
      <c r="B21" s="303" t="s">
        <v>749</v>
      </c>
      <c r="C21" s="283">
        <v>33128.152000000002</v>
      </c>
      <c r="D21" s="283">
        <v>33128.152000000002</v>
      </c>
      <c r="E21" s="283"/>
      <c r="F21" s="283"/>
      <c r="G21" s="283"/>
      <c r="H21" s="283"/>
      <c r="I21" s="283"/>
      <c r="J21" s="283"/>
      <c r="K21" s="283"/>
      <c r="L21" s="283"/>
      <c r="M21" s="283"/>
      <c r="N21" s="283"/>
    </row>
    <row r="22" spans="1:14" ht="23.1" customHeight="1">
      <c r="A22" s="98">
        <v>13</v>
      </c>
      <c r="B22" s="303" t="s">
        <v>750</v>
      </c>
      <c r="C22" s="283">
        <v>542.87900000000002</v>
      </c>
      <c r="D22" s="283">
        <v>542.87900000000002</v>
      </c>
      <c r="E22" s="283"/>
      <c r="F22" s="283"/>
      <c r="G22" s="283"/>
      <c r="H22" s="283"/>
      <c r="I22" s="283"/>
      <c r="J22" s="283"/>
      <c r="K22" s="283"/>
      <c r="L22" s="283"/>
      <c r="M22" s="283"/>
      <c r="N22" s="283"/>
    </row>
    <row r="23" spans="1:14" ht="23.1" customHeight="1">
      <c r="A23" s="98">
        <v>14</v>
      </c>
      <c r="B23" s="303" t="s">
        <v>751</v>
      </c>
      <c r="C23" s="283">
        <v>506.62099999999998</v>
      </c>
      <c r="D23" s="283">
        <v>506.62099999999998</v>
      </c>
      <c r="E23" s="283"/>
      <c r="F23" s="283"/>
      <c r="G23" s="283"/>
      <c r="H23" s="283"/>
      <c r="I23" s="283"/>
      <c r="J23" s="283"/>
      <c r="K23" s="283"/>
      <c r="L23" s="283"/>
      <c r="M23" s="283"/>
      <c r="N23" s="283"/>
    </row>
    <row r="24" spans="1:14" ht="23.1" customHeight="1">
      <c r="A24" s="97">
        <v>15</v>
      </c>
      <c r="B24" s="314" t="s">
        <v>755</v>
      </c>
      <c r="C24" s="313">
        <v>113397.247</v>
      </c>
      <c r="D24" s="313"/>
      <c r="E24" s="313"/>
      <c r="F24" s="313">
        <v>714.702</v>
      </c>
      <c r="G24" s="313"/>
      <c r="H24" s="313"/>
      <c r="I24" s="313"/>
      <c r="J24" s="313"/>
      <c r="K24" s="313"/>
      <c r="L24" s="313"/>
      <c r="M24" s="313"/>
      <c r="N24" s="313">
        <v>714.702</v>
      </c>
    </row>
    <row r="25" spans="1:14" ht="23.1" customHeight="1">
      <c r="A25" s="98">
        <v>16</v>
      </c>
      <c r="B25" s="303" t="s">
        <v>747</v>
      </c>
      <c r="C25" s="283">
        <v>0.79</v>
      </c>
      <c r="D25" s="304"/>
      <c r="E25" s="304"/>
      <c r="F25" s="283"/>
      <c r="G25" s="304"/>
      <c r="H25" s="304"/>
      <c r="I25" s="304"/>
      <c r="J25" s="304"/>
      <c r="K25" s="304"/>
      <c r="L25" s="304"/>
      <c r="M25" s="304"/>
      <c r="N25" s="283"/>
    </row>
    <row r="26" spans="1:14" ht="23.1" customHeight="1">
      <c r="A26" s="98">
        <v>17</v>
      </c>
      <c r="B26" s="303" t="s">
        <v>748</v>
      </c>
      <c r="C26" s="283">
        <v>6636.87</v>
      </c>
      <c r="D26" s="304"/>
      <c r="E26" s="304"/>
      <c r="F26" s="283"/>
      <c r="G26" s="304"/>
      <c r="H26" s="304"/>
      <c r="I26" s="304"/>
      <c r="J26" s="304"/>
      <c r="K26" s="304"/>
      <c r="L26" s="304"/>
      <c r="M26" s="304"/>
      <c r="N26" s="283"/>
    </row>
    <row r="27" spans="1:14" ht="23.1" customHeight="1">
      <c r="A27" s="98">
        <v>18</v>
      </c>
      <c r="B27" s="303" t="s">
        <v>749</v>
      </c>
      <c r="C27" s="283">
        <v>4290.0780000000004</v>
      </c>
      <c r="D27" s="304"/>
      <c r="E27" s="304"/>
      <c r="F27" s="283"/>
      <c r="G27" s="304"/>
      <c r="H27" s="304"/>
      <c r="I27" s="304"/>
      <c r="J27" s="304"/>
      <c r="K27" s="304"/>
      <c r="L27" s="304"/>
      <c r="M27" s="304"/>
      <c r="N27" s="283"/>
    </row>
    <row r="28" spans="1:14" ht="23.1" customHeight="1">
      <c r="A28" s="98">
        <v>19</v>
      </c>
      <c r="B28" s="303" t="s">
        <v>750</v>
      </c>
      <c r="C28" s="283">
        <v>4334.5559999999996</v>
      </c>
      <c r="D28" s="304"/>
      <c r="E28" s="304"/>
      <c r="F28" s="283">
        <v>2.258</v>
      </c>
      <c r="G28" s="304"/>
      <c r="H28" s="304"/>
      <c r="I28" s="304"/>
      <c r="J28" s="304"/>
      <c r="K28" s="304"/>
      <c r="L28" s="304"/>
      <c r="M28" s="304"/>
      <c r="N28" s="283">
        <v>2.258</v>
      </c>
    </row>
    <row r="29" spans="1:14" ht="23.1" customHeight="1">
      <c r="A29" s="98">
        <v>20</v>
      </c>
      <c r="B29" s="303" t="s">
        <v>751</v>
      </c>
      <c r="C29" s="283">
        <v>66880.358999999997</v>
      </c>
      <c r="D29" s="304"/>
      <c r="E29" s="304"/>
      <c r="F29" s="283">
        <v>595.65300000000002</v>
      </c>
      <c r="G29" s="304"/>
      <c r="H29" s="304"/>
      <c r="I29" s="304"/>
      <c r="J29" s="304"/>
      <c r="K29" s="304"/>
      <c r="L29" s="304"/>
      <c r="M29" s="304"/>
      <c r="N29" s="283">
        <v>595.65300000000002</v>
      </c>
    </row>
    <row r="30" spans="1:14" ht="23.1" customHeight="1">
      <c r="A30" s="98">
        <v>21</v>
      </c>
      <c r="B30" s="303" t="s">
        <v>753</v>
      </c>
      <c r="C30" s="283">
        <v>31254.592000000001</v>
      </c>
      <c r="D30" s="304"/>
      <c r="E30" s="304"/>
      <c r="F30" s="283">
        <v>116.791</v>
      </c>
      <c r="G30" s="304"/>
      <c r="H30" s="304"/>
      <c r="I30" s="304"/>
      <c r="J30" s="304"/>
      <c r="K30" s="304"/>
      <c r="L30" s="304"/>
      <c r="M30" s="304"/>
      <c r="N30" s="283">
        <v>116.791</v>
      </c>
    </row>
    <row r="31" spans="1:14" s="307" customFormat="1" ht="18" customHeight="1">
      <c r="A31" s="98">
        <v>22</v>
      </c>
      <c r="B31" s="332" t="s">
        <v>51</v>
      </c>
      <c r="C31" s="333">
        <v>476988.223</v>
      </c>
      <c r="D31" s="333">
        <v>363190.11099999998</v>
      </c>
      <c r="E31" s="333">
        <v>400.86599999999999</v>
      </c>
      <c r="F31" s="333">
        <v>5714.0889999999999</v>
      </c>
      <c r="G31" s="333">
        <v>4143.2960000000003</v>
      </c>
      <c r="H31" s="333">
        <v>92.370999999999995</v>
      </c>
      <c r="I31" s="333">
        <v>191.01599999999999</v>
      </c>
      <c r="J31" s="333">
        <v>228.393</v>
      </c>
      <c r="K31" s="333">
        <v>254.91200000000001</v>
      </c>
      <c r="L31" s="333">
        <v>47.911999999999999</v>
      </c>
      <c r="M31" s="333">
        <v>41.488</v>
      </c>
      <c r="N31" s="333">
        <v>5714.0889999999999</v>
      </c>
    </row>
    <row r="38" spans="1:16">
      <c r="A38" s="186"/>
      <c r="B38" s="116"/>
      <c r="C38" s="284"/>
      <c r="D38" s="284"/>
      <c r="E38" s="284"/>
      <c r="F38" s="284"/>
      <c r="G38" s="284"/>
      <c r="H38" s="284"/>
      <c r="I38" s="284"/>
      <c r="J38" s="284"/>
      <c r="K38" s="284"/>
      <c r="L38" s="284"/>
      <c r="M38" s="284"/>
      <c r="N38" s="284"/>
    </row>
    <row r="39" spans="1:16" ht="21" customHeight="1">
      <c r="A39" s="2964"/>
      <c r="B39" s="2964"/>
      <c r="C39" s="2964"/>
      <c r="D39" s="2964"/>
      <c r="E39" s="2964"/>
      <c r="F39" s="2964"/>
      <c r="G39" s="2964"/>
      <c r="H39" s="2964"/>
      <c r="I39" s="2964"/>
      <c r="J39" s="2964"/>
      <c r="K39" s="2964"/>
      <c r="L39" s="2964"/>
      <c r="M39" s="2964"/>
      <c r="N39" s="2964"/>
    </row>
    <row r="40" spans="1:16" ht="21" customHeight="1">
      <c r="A40" s="230"/>
      <c r="B40" s="230"/>
      <c r="C40" s="288"/>
      <c r="D40" s="288"/>
      <c r="E40" s="288"/>
      <c r="F40" s="288"/>
      <c r="G40" s="288"/>
      <c r="H40" s="288"/>
      <c r="I40" s="288"/>
      <c r="J40" s="288"/>
      <c r="K40" s="288"/>
      <c r="L40" s="288"/>
      <c r="M40" s="288"/>
      <c r="N40" s="288"/>
      <c r="O40" s="316"/>
    </row>
    <row r="41" spans="1:16">
      <c r="A41" s="2707"/>
      <c r="B41" s="2709"/>
      <c r="C41" s="282" t="s">
        <v>204</v>
      </c>
      <c r="D41" s="282" t="s">
        <v>205</v>
      </c>
      <c r="E41" s="282" t="s">
        <v>239</v>
      </c>
      <c r="F41" s="282" t="s">
        <v>240</v>
      </c>
      <c r="G41" s="282" t="s">
        <v>241</v>
      </c>
      <c r="H41" s="282" t="s">
        <v>242</v>
      </c>
      <c r="I41" s="282" t="s">
        <v>243</v>
      </c>
      <c r="J41" s="282" t="s">
        <v>244</v>
      </c>
      <c r="K41" s="282" t="s">
        <v>245</v>
      </c>
      <c r="L41" s="282" t="s">
        <v>246</v>
      </c>
      <c r="M41" s="282" t="s">
        <v>733</v>
      </c>
      <c r="N41" s="282" t="s">
        <v>734</v>
      </c>
    </row>
    <row r="42" spans="1:16">
      <c r="A42" s="2707"/>
      <c r="B42" s="101"/>
      <c r="C42" s="2939" t="s">
        <v>735</v>
      </c>
      <c r="D42" s="2939"/>
      <c r="E42" s="2939"/>
      <c r="F42" s="2939"/>
      <c r="G42" s="2939"/>
      <c r="H42" s="2939"/>
      <c r="I42" s="2939"/>
      <c r="J42" s="2939"/>
      <c r="K42" s="2939"/>
      <c r="L42" s="2939"/>
      <c r="M42" s="2939"/>
      <c r="N42" s="2939"/>
    </row>
    <row r="43" spans="1:16">
      <c r="A43" s="2707"/>
      <c r="B43" s="2709"/>
      <c r="C43" s="2943" t="s">
        <v>736</v>
      </c>
      <c r="D43" s="2939"/>
      <c r="E43" s="2939"/>
      <c r="F43" s="2942" t="s">
        <v>737</v>
      </c>
      <c r="G43" s="2939"/>
      <c r="H43" s="2939"/>
      <c r="I43" s="2939"/>
      <c r="J43" s="2939"/>
      <c r="K43" s="2939"/>
      <c r="L43" s="2939"/>
      <c r="M43" s="2939"/>
      <c r="N43" s="2939"/>
    </row>
    <row r="44" spans="1:16">
      <c r="A44" s="2966"/>
      <c r="B44" s="2967"/>
      <c r="C44" s="2968"/>
      <c r="D44" s="2940" t="s">
        <v>738</v>
      </c>
      <c r="E44" s="2945" t="s">
        <v>739</v>
      </c>
      <c r="F44" s="2961"/>
      <c r="G44" s="2940" t="s">
        <v>740</v>
      </c>
      <c r="H44" s="2945" t="s">
        <v>741</v>
      </c>
      <c r="I44" s="2945" t="s">
        <v>742</v>
      </c>
      <c r="J44" s="2945" t="s">
        <v>743</v>
      </c>
      <c r="K44" s="2945" t="s">
        <v>744</v>
      </c>
      <c r="L44" s="2945" t="s">
        <v>745</v>
      </c>
      <c r="M44" s="2945" t="s">
        <v>746</v>
      </c>
      <c r="N44" s="2945" t="s">
        <v>720</v>
      </c>
    </row>
    <row r="45" spans="1:16">
      <c r="A45" s="2966"/>
      <c r="B45" s="2967"/>
      <c r="C45" s="2968"/>
      <c r="D45" s="2963"/>
      <c r="E45" s="2960"/>
      <c r="F45" s="2961"/>
      <c r="G45" s="2963"/>
      <c r="H45" s="2960"/>
      <c r="I45" s="2960"/>
      <c r="J45" s="2960"/>
      <c r="K45" s="2960"/>
      <c r="L45" s="2960"/>
      <c r="M45" s="2960"/>
      <c r="N45" s="2960"/>
    </row>
    <row r="46" spans="1:16" ht="75.95" customHeight="1">
      <c r="A46" s="2707"/>
      <c r="B46" s="2708" t="s">
        <v>756</v>
      </c>
      <c r="C46" s="282"/>
      <c r="D46" s="2941"/>
      <c r="E46" s="2946"/>
      <c r="F46" s="2962"/>
      <c r="G46" s="2941"/>
      <c r="H46" s="2946"/>
      <c r="I46" s="2946"/>
      <c r="J46" s="2946"/>
      <c r="K46" s="2946"/>
      <c r="L46" s="2946"/>
      <c r="M46" s="2946"/>
      <c r="N46" s="2946"/>
      <c r="P46" s="316"/>
    </row>
    <row r="47" spans="1:16" s="307" customFormat="1" ht="23.1" customHeight="1">
      <c r="A47" s="2707">
        <v>1</v>
      </c>
      <c r="B47" s="314" t="s">
        <v>722</v>
      </c>
      <c r="C47" s="315">
        <v>303084.51299999998</v>
      </c>
      <c r="D47" s="315">
        <v>302498.217</v>
      </c>
      <c r="E47" s="315">
        <v>586.29499999999996</v>
      </c>
      <c r="F47" s="315">
        <v>5329.1859999999997</v>
      </c>
      <c r="G47" s="315">
        <v>4293.283549922935</v>
      </c>
      <c r="H47" s="315">
        <v>131.17299746000003</v>
      </c>
      <c r="I47" s="315">
        <v>247.93635900000001</v>
      </c>
      <c r="J47" s="315">
        <v>271.50762190649749</v>
      </c>
      <c r="K47" s="315">
        <v>216.00747580914975</v>
      </c>
      <c r="L47" s="315">
        <v>126.17256088907824</v>
      </c>
      <c r="M47" s="315">
        <v>43.105435012339761</v>
      </c>
      <c r="N47" s="315">
        <v>4615.9459999999999</v>
      </c>
      <c r="O47" s="317"/>
    </row>
    <row r="48" spans="1:16" s="307" customFormat="1" ht="23.1" customHeight="1">
      <c r="A48" s="309">
        <v>2</v>
      </c>
      <c r="B48" s="303" t="s">
        <v>747</v>
      </c>
      <c r="C48" s="308">
        <v>1064.3710000000001</v>
      </c>
      <c r="D48" s="308">
        <v>1064.3710000000001</v>
      </c>
      <c r="E48" s="308"/>
      <c r="F48" s="308"/>
      <c r="G48" s="308"/>
      <c r="H48" s="308"/>
      <c r="I48" s="308"/>
      <c r="J48" s="308"/>
      <c r="K48" s="308"/>
      <c r="L48" s="308"/>
      <c r="M48" s="308"/>
      <c r="N48" s="308"/>
    </row>
    <row r="49" spans="1:14" s="307" customFormat="1" ht="23.1" customHeight="1">
      <c r="A49" s="309">
        <v>3</v>
      </c>
      <c r="B49" s="303" t="s">
        <v>748</v>
      </c>
      <c r="C49" s="308">
        <v>4123.9070000000002</v>
      </c>
      <c r="D49" s="308">
        <v>4122.2579999999998</v>
      </c>
      <c r="E49" s="308">
        <v>1.649</v>
      </c>
      <c r="F49" s="308">
        <v>3.0000000000000001E-3</v>
      </c>
      <c r="G49" s="308">
        <v>3.0000000000000001E-3</v>
      </c>
      <c r="H49" s="308"/>
      <c r="I49" s="308"/>
      <c r="J49" s="308"/>
      <c r="K49" s="308"/>
      <c r="L49" s="308"/>
      <c r="M49" s="308"/>
      <c r="N49" s="308"/>
    </row>
    <row r="50" spans="1:14" s="307" customFormat="1" ht="23.1" customHeight="1">
      <c r="A50" s="309">
        <v>4</v>
      </c>
      <c r="B50" s="303" t="s">
        <v>749</v>
      </c>
      <c r="C50" s="308">
        <v>4200.0600000000004</v>
      </c>
      <c r="D50" s="308">
        <v>4186.3429999999998</v>
      </c>
      <c r="E50" s="308">
        <v>13.717000000000001</v>
      </c>
      <c r="F50" s="308"/>
      <c r="G50" s="308"/>
      <c r="H50" s="308"/>
      <c r="I50" s="308"/>
      <c r="J50" s="308"/>
      <c r="K50" s="308"/>
      <c r="L50" s="308"/>
      <c r="M50" s="308"/>
      <c r="N50" s="308"/>
    </row>
    <row r="51" spans="1:14" s="307" customFormat="1" ht="23.1" customHeight="1">
      <c r="A51" s="309">
        <v>5</v>
      </c>
      <c r="B51" s="303" t="s">
        <v>750</v>
      </c>
      <c r="C51" s="308">
        <v>5637.0720000000001</v>
      </c>
      <c r="D51" s="308">
        <v>5630.4780000000001</v>
      </c>
      <c r="E51" s="308">
        <v>6.5940000000000003</v>
      </c>
      <c r="F51" s="308">
        <v>92.775000000000006</v>
      </c>
      <c r="G51" s="308">
        <v>90.31952095603306</v>
      </c>
      <c r="H51" s="308">
        <v>0.85365653999999991</v>
      </c>
      <c r="I51" s="308">
        <v>2.9442349999999999E-2</v>
      </c>
      <c r="J51" s="308">
        <v>1.2404351239669422</v>
      </c>
      <c r="K51" s="308">
        <v>0.33194503000000003</v>
      </c>
      <c r="L51" s="308">
        <v>0</v>
      </c>
      <c r="M51" s="308">
        <v>0</v>
      </c>
      <c r="N51" s="308">
        <v>92.418999999999997</v>
      </c>
    </row>
    <row r="52" spans="1:14" s="307" customFormat="1" ht="23.1" customHeight="1">
      <c r="A52" s="309">
        <v>6</v>
      </c>
      <c r="B52" s="303" t="s">
        <v>751</v>
      </c>
      <c r="C52" s="308">
        <v>121538.128</v>
      </c>
      <c r="D52" s="308">
        <v>121324.046</v>
      </c>
      <c r="E52" s="308">
        <v>214.08199999999999</v>
      </c>
      <c r="F52" s="308">
        <v>3505.482</v>
      </c>
      <c r="G52" s="308">
        <v>3153.5787522631927</v>
      </c>
      <c r="H52" s="308">
        <v>34.348679799999999</v>
      </c>
      <c r="I52" s="308">
        <v>68.917100539999993</v>
      </c>
      <c r="J52" s="308">
        <v>64.401524943493271</v>
      </c>
      <c r="K52" s="308">
        <v>69.077783693314217</v>
      </c>
      <c r="L52" s="308">
        <v>97.031924676281008</v>
      </c>
      <c r="M52" s="308">
        <v>18.126234083719009</v>
      </c>
      <c r="N52" s="308">
        <v>3096.9740000000002</v>
      </c>
    </row>
    <row r="53" spans="1:14" s="307" customFormat="1" ht="23.1" customHeight="1">
      <c r="A53" s="309">
        <v>7</v>
      </c>
      <c r="B53" s="303" t="s">
        <v>752</v>
      </c>
      <c r="C53" s="308">
        <v>47666.397954343993</v>
      </c>
      <c r="D53" s="308">
        <v>38132.582999999999</v>
      </c>
      <c r="E53" s="308">
        <v>9533.8140000000003</v>
      </c>
      <c r="F53" s="308">
        <v>1286.7715951427292</v>
      </c>
      <c r="G53" s="308">
        <v>1010.7345095162341</v>
      </c>
      <c r="H53" s="308">
        <v>27.055957375631916</v>
      </c>
      <c r="I53" s="308">
        <v>64.530685633535626</v>
      </c>
      <c r="J53" s="308">
        <v>36.783973341235686</v>
      </c>
      <c r="K53" s="308">
        <v>49.596681636091766</v>
      </c>
      <c r="L53" s="308">
        <v>88.159284666280996</v>
      </c>
      <c r="M53" s="308">
        <v>9.9105029737190122</v>
      </c>
      <c r="N53" s="308">
        <v>935.33</v>
      </c>
    </row>
    <row r="54" spans="1:14" s="307" customFormat="1" ht="23.1" customHeight="1">
      <c r="A54" s="309">
        <v>8</v>
      </c>
      <c r="B54" s="303" t="s">
        <v>753</v>
      </c>
      <c r="C54" s="308">
        <v>166520.97500000001</v>
      </c>
      <c r="D54" s="308">
        <v>166170.72099999999</v>
      </c>
      <c r="E54" s="308">
        <v>350.25299999999999</v>
      </c>
      <c r="F54" s="308">
        <v>1730.9259999999999</v>
      </c>
      <c r="G54" s="308">
        <v>1049.3822767037093</v>
      </c>
      <c r="H54" s="308">
        <v>95.970661120000031</v>
      </c>
      <c r="I54" s="308">
        <v>178.98981610999999</v>
      </c>
      <c r="J54" s="308">
        <v>205.8656618390373</v>
      </c>
      <c r="K54" s="308">
        <v>146.59774708583555</v>
      </c>
      <c r="L54" s="308">
        <v>29.140636212797233</v>
      </c>
      <c r="M54" s="308">
        <v>24.979200928620752</v>
      </c>
      <c r="N54" s="308">
        <v>1426.5530000000001</v>
      </c>
    </row>
    <row r="55" spans="1:14" s="307" customFormat="1" ht="23.1" customHeight="1">
      <c r="A55" s="2707">
        <v>9</v>
      </c>
      <c r="B55" s="314" t="s">
        <v>754</v>
      </c>
      <c r="C55" s="315">
        <v>52246.220999999998</v>
      </c>
      <c r="D55" s="315">
        <v>52246.220999999998</v>
      </c>
      <c r="E55" s="315"/>
      <c r="F55" s="315"/>
      <c r="G55" s="315"/>
      <c r="H55" s="315"/>
      <c r="I55" s="315"/>
      <c r="J55" s="315"/>
      <c r="K55" s="315"/>
      <c r="L55" s="315"/>
      <c r="M55" s="315"/>
      <c r="N55" s="315"/>
    </row>
    <row r="56" spans="1:14" s="307" customFormat="1" ht="23.1" customHeight="1">
      <c r="A56" s="309">
        <v>10</v>
      </c>
      <c r="B56" s="303" t="s">
        <v>747</v>
      </c>
      <c r="C56" s="308">
        <v>1954.41</v>
      </c>
      <c r="D56" s="308">
        <v>1954.41</v>
      </c>
      <c r="E56" s="308"/>
      <c r="F56" s="308"/>
      <c r="G56" s="308"/>
      <c r="H56" s="308"/>
      <c r="I56" s="308"/>
      <c r="J56" s="308"/>
      <c r="K56" s="308"/>
      <c r="L56" s="308"/>
      <c r="M56" s="308"/>
      <c r="N56" s="308"/>
    </row>
    <row r="57" spans="1:14" s="307" customFormat="1" ht="23.1" customHeight="1">
      <c r="A57" s="309">
        <v>11</v>
      </c>
      <c r="B57" s="303" t="s">
        <v>748</v>
      </c>
      <c r="C57" s="308">
        <v>15840.535</v>
      </c>
      <c r="D57" s="308">
        <v>15840.535</v>
      </c>
      <c r="E57" s="308"/>
      <c r="F57" s="308"/>
      <c r="G57" s="308"/>
      <c r="H57" s="308"/>
      <c r="I57" s="308"/>
      <c r="J57" s="308"/>
      <c r="K57" s="308"/>
      <c r="L57" s="308"/>
      <c r="M57" s="308"/>
      <c r="N57" s="308"/>
    </row>
    <row r="58" spans="1:14" s="307" customFormat="1" ht="23.1" customHeight="1">
      <c r="A58" s="309">
        <v>12</v>
      </c>
      <c r="B58" s="303" t="s">
        <v>749</v>
      </c>
      <c r="C58" s="308">
        <v>32823.43</v>
      </c>
      <c r="D58" s="308">
        <v>32823.43</v>
      </c>
      <c r="E58" s="308"/>
      <c r="F58" s="308"/>
      <c r="G58" s="308"/>
      <c r="H58" s="308"/>
      <c r="I58" s="308"/>
      <c r="J58" s="308"/>
      <c r="K58" s="308"/>
      <c r="L58" s="308"/>
      <c r="M58" s="308"/>
      <c r="N58" s="308"/>
    </row>
    <row r="59" spans="1:14" s="307" customFormat="1" ht="23.1" customHeight="1">
      <c r="A59" s="309">
        <v>13</v>
      </c>
      <c r="B59" s="303" t="s">
        <v>750</v>
      </c>
      <c r="C59" s="308">
        <v>1023.957</v>
      </c>
      <c r="D59" s="308">
        <v>1023.957</v>
      </c>
      <c r="E59" s="308"/>
      <c r="F59" s="308"/>
      <c r="G59" s="308"/>
      <c r="H59" s="308"/>
      <c r="I59" s="308"/>
      <c r="J59" s="308"/>
      <c r="K59" s="308"/>
      <c r="L59" s="308"/>
      <c r="M59" s="308"/>
      <c r="N59" s="308"/>
    </row>
    <row r="60" spans="1:14" s="307" customFormat="1" ht="23.1" customHeight="1">
      <c r="A60" s="309">
        <v>14</v>
      </c>
      <c r="B60" s="303" t="s">
        <v>751</v>
      </c>
      <c r="C60" s="308">
        <v>603.88800000000003</v>
      </c>
      <c r="D60" s="308">
        <v>603.88800000000003</v>
      </c>
      <c r="E60" s="308"/>
      <c r="F60" s="308"/>
      <c r="G60" s="308"/>
      <c r="H60" s="308"/>
      <c r="I60" s="308"/>
      <c r="J60" s="308"/>
      <c r="K60" s="308"/>
      <c r="L60" s="308"/>
      <c r="M60" s="308"/>
      <c r="N60" s="308"/>
    </row>
    <row r="61" spans="1:14" s="307" customFormat="1" ht="23.1" customHeight="1">
      <c r="A61" s="2707">
        <v>15</v>
      </c>
      <c r="B61" s="314" t="s">
        <v>755</v>
      </c>
      <c r="C61" s="315">
        <v>98356.826000000001</v>
      </c>
      <c r="D61" s="315"/>
      <c r="E61" s="315"/>
      <c r="F61" s="315">
        <v>703.50900000000001</v>
      </c>
      <c r="G61" s="315"/>
      <c r="H61" s="315"/>
      <c r="I61" s="315"/>
      <c r="J61" s="315"/>
      <c r="K61" s="315"/>
      <c r="L61" s="315"/>
      <c r="M61" s="315"/>
      <c r="N61" s="315">
        <v>703.50900000000001</v>
      </c>
    </row>
    <row r="62" spans="1:14" s="307" customFormat="1" ht="23.1" customHeight="1">
      <c r="A62" s="309">
        <v>16</v>
      </c>
      <c r="B62" s="303" t="s">
        <v>747</v>
      </c>
      <c r="C62" s="308">
        <v>100.66800000000001</v>
      </c>
      <c r="D62" s="310"/>
      <c r="E62" s="310"/>
      <c r="F62" s="308">
        <v>0</v>
      </c>
      <c r="G62" s="310"/>
      <c r="H62" s="310"/>
      <c r="I62" s="310"/>
      <c r="J62" s="310"/>
      <c r="K62" s="310"/>
      <c r="L62" s="310"/>
      <c r="M62" s="310"/>
      <c r="N62" s="308"/>
    </row>
    <row r="63" spans="1:14" s="307" customFormat="1" ht="23.1" customHeight="1">
      <c r="A63" s="309">
        <v>17</v>
      </c>
      <c r="B63" s="303" t="s">
        <v>748</v>
      </c>
      <c r="C63" s="308">
        <v>5436.8739999999998</v>
      </c>
      <c r="D63" s="310"/>
      <c r="E63" s="310"/>
      <c r="F63" s="308">
        <v>0.26100000000000001</v>
      </c>
      <c r="G63" s="310"/>
      <c r="H63" s="310"/>
      <c r="I63" s="310"/>
      <c r="J63" s="310"/>
      <c r="K63" s="310"/>
      <c r="L63" s="310"/>
      <c r="M63" s="310"/>
      <c r="N63" s="308">
        <v>0.26100000000000001</v>
      </c>
    </row>
    <row r="64" spans="1:14" s="307" customFormat="1" ht="23.1" customHeight="1">
      <c r="A64" s="309">
        <v>18</v>
      </c>
      <c r="B64" s="303" t="s">
        <v>749</v>
      </c>
      <c r="C64" s="308">
        <v>3955.241</v>
      </c>
      <c r="D64" s="310"/>
      <c r="E64" s="310"/>
      <c r="F64" s="308">
        <v>0</v>
      </c>
      <c r="G64" s="310"/>
      <c r="H64" s="310"/>
      <c r="I64" s="310"/>
      <c r="J64" s="310"/>
      <c r="K64" s="310"/>
      <c r="L64" s="310"/>
      <c r="M64" s="310"/>
      <c r="N64" s="308"/>
    </row>
    <row r="65" spans="1:15" s="307" customFormat="1" ht="23.1" customHeight="1">
      <c r="A65" s="309">
        <v>19</v>
      </c>
      <c r="B65" s="303" t="s">
        <v>750</v>
      </c>
      <c r="C65" s="308">
        <v>3284.2420000000002</v>
      </c>
      <c r="D65" s="310"/>
      <c r="E65" s="310"/>
      <c r="F65" s="308">
        <v>42.62</v>
      </c>
      <c r="G65" s="310"/>
      <c r="H65" s="310"/>
      <c r="I65" s="310"/>
      <c r="J65" s="310"/>
      <c r="K65" s="310"/>
      <c r="L65" s="310"/>
      <c r="M65" s="310"/>
      <c r="N65" s="308">
        <v>42.62</v>
      </c>
    </row>
    <row r="66" spans="1:15" s="307" customFormat="1" ht="23.1" customHeight="1">
      <c r="A66" s="309">
        <v>20</v>
      </c>
      <c r="B66" s="303" t="s">
        <v>751</v>
      </c>
      <c r="C66" s="308">
        <v>59642.555</v>
      </c>
      <c r="D66" s="310"/>
      <c r="E66" s="310"/>
      <c r="F66" s="308">
        <v>547.96199999999999</v>
      </c>
      <c r="G66" s="310"/>
      <c r="H66" s="310"/>
      <c r="I66" s="310"/>
      <c r="J66" s="310"/>
      <c r="K66" s="310"/>
      <c r="L66" s="310"/>
      <c r="M66" s="310"/>
      <c r="N66" s="308">
        <v>547.96199999999999</v>
      </c>
    </row>
    <row r="67" spans="1:15" s="307" customFormat="1" ht="23.1" customHeight="1">
      <c r="A67" s="309">
        <v>21</v>
      </c>
      <c r="B67" s="303" t="s">
        <v>753</v>
      </c>
      <c r="C67" s="308">
        <v>25937.246999999999</v>
      </c>
      <c r="D67" s="310"/>
      <c r="E67" s="310"/>
      <c r="F67" s="308">
        <v>112.666</v>
      </c>
      <c r="G67" s="310"/>
      <c r="H67" s="310"/>
      <c r="I67" s="310"/>
      <c r="J67" s="310"/>
      <c r="K67" s="310"/>
      <c r="L67" s="310"/>
      <c r="M67" s="310"/>
      <c r="N67" s="308">
        <v>112.666</v>
      </c>
    </row>
    <row r="68" spans="1:15" s="307" customFormat="1" ht="23.1" customHeight="1">
      <c r="A68" s="309">
        <v>22</v>
      </c>
      <c r="B68" s="2110" t="s">
        <v>51</v>
      </c>
      <c r="C68" s="2110">
        <v>453687.56</v>
      </c>
      <c r="D68" s="2110">
        <v>354744.43800000002</v>
      </c>
      <c r="E68" s="2110">
        <v>586.29499999999996</v>
      </c>
      <c r="F68" s="2110">
        <v>6032.6949999999997</v>
      </c>
      <c r="G68" s="2110">
        <v>4293.283549922935</v>
      </c>
      <c r="H68" s="2110">
        <v>131.17299746000003</v>
      </c>
      <c r="I68" s="2110">
        <v>247.93635900000001</v>
      </c>
      <c r="J68" s="2110">
        <v>271.50762190649749</v>
      </c>
      <c r="K68" s="2110">
        <v>216.00747580914975</v>
      </c>
      <c r="L68" s="2110">
        <v>126.17256088907824</v>
      </c>
      <c r="M68" s="2110">
        <v>43.105435012339761</v>
      </c>
      <c r="N68" s="2110">
        <v>5319.4549999999999</v>
      </c>
      <c r="O68" s="2111"/>
    </row>
    <row r="70" spans="1:15">
      <c r="C70" s="311"/>
    </row>
    <row r="71" spans="1:15">
      <c r="C71" s="311"/>
      <c r="D71" s="311"/>
      <c r="E71" s="311"/>
      <c r="F71" s="311"/>
      <c r="G71" s="311"/>
      <c r="H71" s="311"/>
      <c r="I71" s="311"/>
      <c r="J71" s="311"/>
      <c r="K71" s="311"/>
      <c r="L71" s="311"/>
      <c r="M71" s="311"/>
      <c r="N71" s="311"/>
    </row>
    <row r="72" spans="1:15">
      <c r="C72" s="311"/>
      <c r="D72" s="311"/>
      <c r="E72" s="311"/>
      <c r="F72" s="311"/>
      <c r="G72" s="311"/>
      <c r="H72" s="311"/>
      <c r="I72" s="311"/>
      <c r="J72" s="311"/>
      <c r="K72" s="311"/>
      <c r="L72" s="311"/>
      <c r="M72" s="311"/>
      <c r="N72" s="311"/>
    </row>
  </sheetData>
  <mergeCells count="36">
    <mergeCell ref="C5:N5"/>
    <mergeCell ref="C6:E6"/>
    <mergeCell ref="F6:N6"/>
    <mergeCell ref="A7:A8"/>
    <mergeCell ref="B7:B8"/>
    <mergeCell ref="C7:C8"/>
    <mergeCell ref="D7:D9"/>
    <mergeCell ref="E7:E9"/>
    <mergeCell ref="F7:F9"/>
    <mergeCell ref="M7:M9"/>
    <mergeCell ref="N7:N9"/>
    <mergeCell ref="G7:G9"/>
    <mergeCell ref="H7:H9"/>
    <mergeCell ref="I7:I9"/>
    <mergeCell ref="J7:J9"/>
    <mergeCell ref="A44:A45"/>
    <mergeCell ref="B44:B45"/>
    <mergeCell ref="C44:C45"/>
    <mergeCell ref="D44:D46"/>
    <mergeCell ref="E44:E46"/>
    <mergeCell ref="B2:N2"/>
    <mergeCell ref="K44:K46"/>
    <mergeCell ref="L44:L46"/>
    <mergeCell ref="M44:M46"/>
    <mergeCell ref="N44:N46"/>
    <mergeCell ref="F44:F46"/>
    <mergeCell ref="G44:G46"/>
    <mergeCell ref="H44:H46"/>
    <mergeCell ref="I44:I46"/>
    <mergeCell ref="J44:J46"/>
    <mergeCell ref="A39:N39"/>
    <mergeCell ref="C42:N42"/>
    <mergeCell ref="C43:E43"/>
    <mergeCell ref="F43:N43"/>
    <mergeCell ref="K7:K9"/>
    <mergeCell ref="L7:L9"/>
  </mergeCells>
  <pageMargins left="0.46666666666666667" right="0.7" top="0.75" bottom="0.75" header="0.3" footer="0.3"/>
  <pageSetup paperSize="9" scale="88" orientation="portrait" r:id="rId1"/>
  <headerFooter>
    <oddFooter>&amp;C&amp;1#&amp;"Calibri"&amp;10&amp;K000000Confidential</oddFooter>
  </headerFooter>
  <rowBreaks count="1" manualBreakCount="1">
    <brk id="37" max="16383" man="1"/>
  </rowBreaks>
  <customProperties>
    <customPr name="_pios_id" r:id="rId2"/>
  </customPropertie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81A480-CF45-49DB-8895-01E8B0239B02}">
  <dimension ref="A1:Y67"/>
  <sheetViews>
    <sheetView showGridLines="0" showWhiteSpace="0" view="pageBreakPreview" zoomScaleNormal="100" zoomScaleSheetLayoutView="100" workbookViewId="0">
      <selection activeCell="A2" sqref="A2"/>
    </sheetView>
  </sheetViews>
  <sheetFormatPr defaultColWidth="10.42578125" defaultRowHeight="12"/>
  <cols>
    <col min="1" max="1" width="1.140625" style="7" customWidth="1"/>
    <col min="2" max="2" width="3.140625" style="7" customWidth="1"/>
    <col min="3" max="3" width="11.28515625" style="175" customWidth="1"/>
    <col min="4" max="4" width="8.42578125" style="160" customWidth="1"/>
    <col min="5" max="5" width="6.7109375" style="160" customWidth="1"/>
    <col min="6" max="6" width="5.85546875" style="160" customWidth="1"/>
    <col min="7" max="7" width="6.140625" style="160" customWidth="1"/>
    <col min="8" max="8" width="5" style="160" customWidth="1"/>
    <col min="9" max="9" width="6" style="160" customWidth="1"/>
    <col min="10" max="10" width="4.7109375" style="160" customWidth="1"/>
    <col min="11" max="11" width="4.85546875" style="160" customWidth="1"/>
    <col min="12" max="12" width="5.85546875" style="160" customWidth="1"/>
    <col min="13" max="13" width="7.28515625" style="160" customWidth="1"/>
    <col min="14" max="14" width="5" style="160" customWidth="1"/>
    <col min="15" max="15" width="5.42578125" style="160" customWidth="1"/>
    <col min="16" max="16" width="8.85546875" style="160" customWidth="1"/>
    <col min="17" max="17" width="8" style="160" customWidth="1"/>
    <col min="18" max="18" width="8.42578125" style="160" customWidth="1"/>
    <col min="19" max="19" width="13.85546875" style="160" customWidth="1"/>
    <col min="20" max="20" width="14.42578125" style="160" customWidth="1"/>
    <col min="21" max="21" width="14.28515625" style="160" customWidth="1"/>
    <col min="22" max="22" width="16.7109375" style="160" customWidth="1"/>
    <col min="23" max="23" width="29.28515625" style="7" customWidth="1"/>
    <col min="24" max="24" width="9.140625" style="7" customWidth="1"/>
    <col min="25" max="25" width="10.85546875" style="160" hidden="1" customWidth="1"/>
    <col min="26" max="16384" width="10.42578125" style="7"/>
  </cols>
  <sheetData>
    <row r="1" spans="2:25" ht="24" customHeight="1">
      <c r="B1" s="2902" t="s">
        <v>757</v>
      </c>
      <c r="C1" s="2902"/>
      <c r="D1" s="2902"/>
      <c r="E1" s="2902"/>
      <c r="F1" s="2902"/>
      <c r="G1" s="2902"/>
      <c r="H1" s="2902"/>
      <c r="I1" s="2902"/>
      <c r="J1" s="2902"/>
      <c r="K1" s="2902"/>
      <c r="L1" s="2902"/>
      <c r="M1" s="2902"/>
      <c r="N1" s="2902"/>
      <c r="O1" s="2902"/>
      <c r="P1" s="2902"/>
      <c r="Q1" s="2902"/>
      <c r="R1" s="2902"/>
    </row>
    <row r="2" spans="2:25" ht="63" customHeight="1">
      <c r="B2" s="2958" t="s">
        <v>758</v>
      </c>
      <c r="C2" s="2909"/>
      <c r="D2" s="2909"/>
      <c r="E2" s="2909"/>
      <c r="F2" s="2909"/>
      <c r="G2" s="2909"/>
      <c r="H2" s="2909"/>
      <c r="I2" s="2909"/>
      <c r="J2" s="2909"/>
      <c r="K2" s="2909"/>
      <c r="L2" s="2909"/>
      <c r="M2" s="2909"/>
      <c r="N2" s="2909"/>
      <c r="O2" s="2909"/>
      <c r="P2" s="2909"/>
      <c r="Q2" s="2909"/>
      <c r="R2" s="2909"/>
    </row>
    <row r="3" spans="2:25" ht="26.45" customHeight="1">
      <c r="B3" s="340"/>
      <c r="C3" s="340"/>
      <c r="D3" s="340"/>
      <c r="E3" s="340"/>
      <c r="F3" s="340"/>
      <c r="G3" s="340"/>
      <c r="H3" s="340"/>
      <c r="I3" s="340"/>
      <c r="J3" s="340"/>
      <c r="K3" s="340"/>
      <c r="L3" s="340"/>
      <c r="M3" s="340"/>
      <c r="N3" s="340"/>
      <c r="O3" s="340"/>
      <c r="P3" s="340"/>
      <c r="Q3" s="340"/>
      <c r="R3" s="340"/>
    </row>
    <row r="4" spans="2:25" s="38" customFormat="1" ht="11.25">
      <c r="B4" s="104"/>
      <c r="C4" s="212"/>
      <c r="D4" s="213" t="s">
        <v>204</v>
      </c>
      <c r="E4" s="213" t="s">
        <v>205</v>
      </c>
      <c r="F4" s="213" t="s">
        <v>239</v>
      </c>
      <c r="G4" s="213" t="s">
        <v>240</v>
      </c>
      <c r="H4" s="213" t="s">
        <v>241</v>
      </c>
      <c r="I4" s="213" t="s">
        <v>242</v>
      </c>
      <c r="J4" s="213" t="s">
        <v>243</v>
      </c>
      <c r="K4" s="213" t="s">
        <v>244</v>
      </c>
      <c r="L4" s="213" t="s">
        <v>245</v>
      </c>
      <c r="M4" s="213" t="s">
        <v>246</v>
      </c>
      <c r="N4" s="213" t="s">
        <v>733</v>
      </c>
      <c r="O4" s="213" t="s">
        <v>734</v>
      </c>
      <c r="P4" s="213" t="s">
        <v>759</v>
      </c>
      <c r="Q4" s="213" t="s">
        <v>760</v>
      </c>
      <c r="R4" s="213" t="s">
        <v>761</v>
      </c>
      <c r="S4" s="222"/>
      <c r="T4" s="222"/>
      <c r="U4" s="222"/>
      <c r="V4" s="222"/>
      <c r="Y4" s="222"/>
    </row>
    <row r="5" spans="2:25" s="38" customFormat="1" ht="38.25" customHeight="1">
      <c r="B5" s="104"/>
      <c r="C5" s="212"/>
      <c r="D5" s="2991" t="s">
        <v>735</v>
      </c>
      <c r="E5" s="2991"/>
      <c r="F5" s="2991"/>
      <c r="G5" s="2991"/>
      <c r="H5" s="2991"/>
      <c r="I5" s="2991"/>
      <c r="J5" s="2991" t="s">
        <v>713</v>
      </c>
      <c r="K5" s="2991"/>
      <c r="L5" s="2991"/>
      <c r="M5" s="2991"/>
      <c r="N5" s="2991"/>
      <c r="O5" s="2992"/>
      <c r="P5" s="2993" t="s">
        <v>762</v>
      </c>
      <c r="Q5" s="2996" t="s">
        <v>763</v>
      </c>
      <c r="R5" s="2991"/>
      <c r="S5" s="222"/>
      <c r="T5" s="222"/>
      <c r="U5" s="222"/>
      <c r="V5" s="222"/>
      <c r="Y5" s="222"/>
    </row>
    <row r="6" spans="2:25" s="38" customFormat="1" ht="81.95" customHeight="1">
      <c r="B6" s="104"/>
      <c r="C6" s="212"/>
      <c r="D6" s="2988" t="s">
        <v>736</v>
      </c>
      <c r="E6" s="2997"/>
      <c r="F6" s="2998"/>
      <c r="G6" s="2988" t="s">
        <v>737</v>
      </c>
      <c r="H6" s="2997"/>
      <c r="I6" s="2997"/>
      <c r="J6" s="2988" t="s">
        <v>764</v>
      </c>
      <c r="K6" s="2997"/>
      <c r="L6" s="2997"/>
      <c r="M6" s="2988" t="s">
        <v>765</v>
      </c>
      <c r="N6" s="2997"/>
      <c r="O6" s="2998"/>
      <c r="P6" s="2994"/>
      <c r="Q6" s="2988" t="s">
        <v>766</v>
      </c>
      <c r="R6" s="2988" t="s">
        <v>767</v>
      </c>
      <c r="S6" s="222"/>
      <c r="T6" s="222"/>
      <c r="U6" s="222"/>
      <c r="V6" s="222"/>
      <c r="Y6" s="222"/>
    </row>
    <row r="7" spans="2:25" s="38" customFormat="1" ht="60" customHeight="1">
      <c r="B7" s="104"/>
      <c r="C7" s="214" t="s">
        <v>302</v>
      </c>
      <c r="D7" s="215"/>
      <c r="E7" s="2712" t="s">
        <v>768</v>
      </c>
      <c r="F7" s="2710" t="s">
        <v>769</v>
      </c>
      <c r="G7" s="215"/>
      <c r="H7" s="2712" t="s">
        <v>769</v>
      </c>
      <c r="I7" s="2710" t="s">
        <v>770</v>
      </c>
      <c r="J7" s="215"/>
      <c r="K7" s="2712" t="s">
        <v>768</v>
      </c>
      <c r="L7" s="2710" t="s">
        <v>769</v>
      </c>
      <c r="M7" s="215"/>
      <c r="N7" s="2712" t="s">
        <v>769</v>
      </c>
      <c r="O7" s="2711" t="s">
        <v>770</v>
      </c>
      <c r="P7" s="2995"/>
      <c r="Q7" s="2989"/>
      <c r="R7" s="2989"/>
      <c r="S7" s="351"/>
      <c r="T7" s="351"/>
      <c r="U7" s="351"/>
      <c r="V7" s="362"/>
      <c r="W7" s="352"/>
      <c r="X7" s="352"/>
      <c r="Y7" s="222" t="s">
        <v>771</v>
      </c>
    </row>
    <row r="8" spans="2:25" s="319" customFormat="1" ht="23.1" customHeight="1">
      <c r="B8" s="102">
        <v>1</v>
      </c>
      <c r="C8" s="318" t="s">
        <v>772</v>
      </c>
      <c r="D8" s="328">
        <v>312993.37099999998</v>
      </c>
      <c r="E8" s="328">
        <v>299153.35600000003</v>
      </c>
      <c r="F8" s="328">
        <v>13840.016</v>
      </c>
      <c r="G8" s="328">
        <v>4999.3869999999997</v>
      </c>
      <c r="H8" s="328"/>
      <c r="I8" s="328">
        <v>4999.3869999999997</v>
      </c>
      <c r="J8" s="328">
        <v>-774.63</v>
      </c>
      <c r="K8" s="328">
        <v>-284.57100000000003</v>
      </c>
      <c r="L8" s="328">
        <v>-490.05900000000003</v>
      </c>
      <c r="M8" s="328">
        <v>-1765.5160000000001</v>
      </c>
      <c r="N8" s="328"/>
      <c r="O8" s="328">
        <v>-1765.5160000000001</v>
      </c>
      <c r="P8" s="328"/>
      <c r="Q8" s="328">
        <v>178934.41099999999</v>
      </c>
      <c r="R8" s="328">
        <v>1830.4059999999999</v>
      </c>
      <c r="S8" s="353"/>
      <c r="T8" s="353"/>
      <c r="U8" s="356"/>
      <c r="V8" s="357"/>
      <c r="W8" s="354"/>
      <c r="X8" s="354"/>
      <c r="Y8" s="350">
        <f>1673845/3979168</f>
        <v>0.42065200564540123</v>
      </c>
    </row>
    <row r="9" spans="2:25" s="319" customFormat="1" ht="23.1" customHeight="1">
      <c r="B9" s="103">
        <v>2</v>
      </c>
      <c r="C9" s="320" t="s">
        <v>747</v>
      </c>
      <c r="D9" s="327">
        <v>538.20799999999997</v>
      </c>
      <c r="E9" s="327">
        <v>538.20799999999997</v>
      </c>
      <c r="F9" s="327"/>
      <c r="G9" s="298"/>
      <c r="H9" s="298"/>
      <c r="I9" s="298"/>
      <c r="J9" s="298">
        <v>-8.9999999999999993E-3</v>
      </c>
      <c r="K9" s="298">
        <v>-8.9999999999999993E-3</v>
      </c>
      <c r="L9" s="298"/>
      <c r="M9" s="298"/>
      <c r="N9" s="298"/>
      <c r="O9" s="298"/>
      <c r="P9" s="298"/>
      <c r="Q9" s="298"/>
      <c r="R9" s="298"/>
      <c r="S9" s="353"/>
      <c r="T9" s="353"/>
      <c r="U9" s="353"/>
      <c r="V9" s="357"/>
      <c r="W9" s="354"/>
      <c r="X9" s="354"/>
      <c r="Y9" s="350">
        <f>1686439/4609754</f>
        <v>0.36584143101779398</v>
      </c>
    </row>
    <row r="10" spans="2:25" s="319" customFormat="1" ht="23.1" customHeight="1">
      <c r="B10" s="103">
        <v>3</v>
      </c>
      <c r="C10" s="320" t="s">
        <v>748</v>
      </c>
      <c r="D10" s="327">
        <v>5558.5619999999999</v>
      </c>
      <c r="E10" s="327">
        <v>5429.84</v>
      </c>
      <c r="F10" s="327">
        <v>128.72200000000001</v>
      </c>
      <c r="G10" s="298">
        <v>37.156999999999996</v>
      </c>
      <c r="H10" s="298"/>
      <c r="I10" s="298">
        <v>37.156999999999996</v>
      </c>
      <c r="J10" s="298">
        <v>-0.27</v>
      </c>
      <c r="K10" s="298">
        <v>-0.20899999999999999</v>
      </c>
      <c r="L10" s="298">
        <v>-6.0999999999999999E-2</v>
      </c>
      <c r="M10" s="298">
        <v>-2.1059999999999999</v>
      </c>
      <c r="N10" s="298"/>
      <c r="O10" s="298">
        <v>-2.1059999999999999</v>
      </c>
      <c r="P10" s="298"/>
      <c r="Q10" s="298">
        <v>391.45299999999997</v>
      </c>
      <c r="R10" s="298">
        <v>37.154000000000003</v>
      </c>
      <c r="S10" s="353"/>
      <c r="T10" s="353"/>
      <c r="U10" s="355"/>
      <c r="V10" s="355"/>
      <c r="W10" s="354"/>
      <c r="X10" s="354"/>
      <c r="Y10" s="323"/>
    </row>
    <row r="11" spans="2:25" s="319" customFormat="1" ht="23.1" customHeight="1">
      <c r="B11" s="103">
        <v>4</v>
      </c>
      <c r="C11" s="320" t="s">
        <v>749</v>
      </c>
      <c r="D11" s="327">
        <v>595.33900000000006</v>
      </c>
      <c r="E11" s="327">
        <v>537.67200000000003</v>
      </c>
      <c r="F11" s="327">
        <v>57.667000000000002</v>
      </c>
      <c r="G11" s="298"/>
      <c r="H11" s="298"/>
      <c r="I11" s="298"/>
      <c r="J11" s="298">
        <v>-0.70199999999999996</v>
      </c>
      <c r="K11" s="298">
        <v>-0.47799999999999998</v>
      </c>
      <c r="L11" s="298">
        <v>-0.224</v>
      </c>
      <c r="M11" s="298"/>
      <c r="N11" s="298"/>
      <c r="O11" s="298"/>
      <c r="P11" s="298"/>
      <c r="Q11" s="298">
        <v>49.148000000000003</v>
      </c>
      <c r="R11" s="298"/>
      <c r="S11" s="355"/>
      <c r="T11" s="353"/>
      <c r="U11" s="356"/>
      <c r="V11" s="357"/>
      <c r="W11" s="354"/>
      <c r="X11" s="354"/>
      <c r="Y11" s="323"/>
    </row>
    <row r="12" spans="2:25" s="319" customFormat="1" ht="23.1" customHeight="1">
      <c r="B12" s="103">
        <v>5</v>
      </c>
      <c r="C12" s="320" t="s">
        <v>750</v>
      </c>
      <c r="D12" s="327">
        <v>5650.1040000000003</v>
      </c>
      <c r="E12" s="327">
        <v>5478.0870000000004</v>
      </c>
      <c r="F12" s="327">
        <v>172.017</v>
      </c>
      <c r="G12" s="298">
        <v>117.13800000000001</v>
      </c>
      <c r="H12" s="298"/>
      <c r="I12" s="298">
        <v>117.13800000000001</v>
      </c>
      <c r="J12" s="298">
        <v>-16.571999999999999</v>
      </c>
      <c r="K12" s="298">
        <v>-8.1720000000000006</v>
      </c>
      <c r="L12" s="298">
        <v>-8.4</v>
      </c>
      <c r="M12" s="298">
        <v>-65.703000000000003</v>
      </c>
      <c r="N12" s="298"/>
      <c r="O12" s="298">
        <v>-65.703000000000003</v>
      </c>
      <c r="P12" s="298"/>
      <c r="Q12" s="298">
        <v>2251.9870000000001</v>
      </c>
      <c r="R12" s="298">
        <v>38.335999999999999</v>
      </c>
      <c r="S12" s="355"/>
      <c r="T12" s="353"/>
      <c r="U12" s="353"/>
      <c r="V12" s="357"/>
      <c r="W12" s="354"/>
      <c r="X12" s="354"/>
      <c r="Y12" s="323"/>
    </row>
    <row r="13" spans="2:25" s="319" customFormat="1" ht="23.1" customHeight="1">
      <c r="B13" s="103">
        <v>6</v>
      </c>
      <c r="C13" s="320" t="s">
        <v>751</v>
      </c>
      <c r="D13" s="327">
        <v>125310.341</v>
      </c>
      <c r="E13" s="327">
        <v>118232.961</v>
      </c>
      <c r="F13" s="327">
        <v>7077.3810000000003</v>
      </c>
      <c r="G13" s="298">
        <v>3107.643</v>
      </c>
      <c r="H13" s="298"/>
      <c r="I13" s="298">
        <v>3107.643</v>
      </c>
      <c r="J13" s="298">
        <v>-441.97699999999998</v>
      </c>
      <c r="K13" s="298">
        <v>-174.893</v>
      </c>
      <c r="L13" s="298">
        <v>-267.084</v>
      </c>
      <c r="M13" s="298">
        <v>-1257.0139999999999</v>
      </c>
      <c r="N13" s="298"/>
      <c r="O13" s="298">
        <v>-1257.0139999999999</v>
      </c>
      <c r="P13" s="298"/>
      <c r="Q13" s="298">
        <v>62615.28</v>
      </c>
      <c r="R13" s="298">
        <v>1080.44</v>
      </c>
      <c r="S13" s="355"/>
      <c r="T13" s="353"/>
      <c r="U13" s="355"/>
      <c r="V13" s="355"/>
      <c r="W13" s="354"/>
      <c r="X13" s="354"/>
      <c r="Y13" s="323"/>
    </row>
    <row r="14" spans="2:25" s="319" customFormat="1" ht="17.45" customHeight="1">
      <c r="B14" s="103">
        <v>7</v>
      </c>
      <c r="C14" s="216" t="s">
        <v>773</v>
      </c>
      <c r="D14" s="327">
        <v>49036.775000000001</v>
      </c>
      <c r="E14" s="327">
        <v>46179.372000000003</v>
      </c>
      <c r="F14" s="327">
        <v>2857.4029999999998</v>
      </c>
      <c r="G14" s="298">
        <v>1034.6379999999999</v>
      </c>
      <c r="H14" s="298"/>
      <c r="I14" s="298">
        <v>1034.6379999999999</v>
      </c>
      <c r="J14" s="298">
        <v>-179.75800000000001</v>
      </c>
      <c r="K14" s="298">
        <v>-53.960999999999999</v>
      </c>
      <c r="L14" s="298">
        <v>-125.798</v>
      </c>
      <c r="M14" s="298">
        <v>-451.11099999999999</v>
      </c>
      <c r="N14" s="298"/>
      <c r="O14" s="298">
        <v>-451.11099999999999</v>
      </c>
      <c r="P14" s="298"/>
      <c r="Q14" s="298">
        <v>29132.244999999999</v>
      </c>
      <c r="R14" s="298">
        <v>403.30799999999999</v>
      </c>
      <c r="S14" s="355"/>
      <c r="T14" s="353"/>
      <c r="U14" s="355"/>
      <c r="V14" s="355"/>
      <c r="W14" s="354"/>
      <c r="X14" s="354"/>
      <c r="Y14" s="323"/>
    </row>
    <row r="15" spans="2:25" s="319" customFormat="1" ht="18.600000000000001" customHeight="1">
      <c r="B15" s="103">
        <v>8</v>
      </c>
      <c r="C15" s="320" t="s">
        <v>753</v>
      </c>
      <c r="D15" s="327">
        <v>175340.81700000001</v>
      </c>
      <c r="E15" s="327">
        <v>168936.587</v>
      </c>
      <c r="F15" s="327">
        <v>6404.23</v>
      </c>
      <c r="G15" s="298">
        <v>1737.4490000000001</v>
      </c>
      <c r="H15" s="298"/>
      <c r="I15" s="298">
        <v>1737.4490000000001</v>
      </c>
      <c r="J15" s="298">
        <v>-315.10000000000002</v>
      </c>
      <c r="K15" s="298">
        <v>-100.81</v>
      </c>
      <c r="L15" s="298">
        <v>-214.29</v>
      </c>
      <c r="M15" s="298">
        <v>-440.69299999999998</v>
      </c>
      <c r="N15" s="298"/>
      <c r="O15" s="298">
        <v>-440.69299999999998</v>
      </c>
      <c r="P15" s="298"/>
      <c r="Q15" s="298">
        <v>113626.54300000001</v>
      </c>
      <c r="R15" s="298">
        <v>674.476</v>
      </c>
      <c r="S15" s="358"/>
      <c r="T15" s="359"/>
      <c r="U15" s="360"/>
      <c r="V15" s="323"/>
      <c r="W15" s="361"/>
      <c r="X15" s="354"/>
      <c r="Y15" s="323"/>
    </row>
    <row r="16" spans="2:25" s="319" customFormat="1" ht="23.1" customHeight="1">
      <c r="B16" s="102">
        <v>9</v>
      </c>
      <c r="C16" s="318" t="s">
        <v>754</v>
      </c>
      <c r="D16" s="328">
        <v>50597.605000000003</v>
      </c>
      <c r="E16" s="328">
        <v>50597.605000000003</v>
      </c>
      <c r="F16" s="328"/>
      <c r="G16" s="328"/>
      <c r="H16" s="328"/>
      <c r="I16" s="328"/>
      <c r="J16" s="328">
        <v>-3.133</v>
      </c>
      <c r="K16" s="328">
        <v>-3.133</v>
      </c>
      <c r="L16" s="328"/>
      <c r="M16" s="328"/>
      <c r="N16" s="328"/>
      <c r="O16" s="328"/>
      <c r="P16" s="328"/>
      <c r="Q16" s="328"/>
      <c r="R16" s="328"/>
      <c r="S16" s="359"/>
      <c r="T16" s="359"/>
      <c r="U16" s="359"/>
      <c r="V16" s="323"/>
      <c r="W16" s="361"/>
      <c r="X16" s="354"/>
      <c r="Y16" s="323"/>
    </row>
    <row r="17" spans="1:25" s="319" customFormat="1" ht="23.1" customHeight="1">
      <c r="B17" s="103">
        <v>10</v>
      </c>
      <c r="C17" s="320" t="s">
        <v>747</v>
      </c>
      <c r="D17" s="327">
        <v>2750.4780000000001</v>
      </c>
      <c r="E17" s="327">
        <v>2750.4780000000001</v>
      </c>
      <c r="F17" s="327"/>
      <c r="G17" s="298"/>
      <c r="H17" s="298"/>
      <c r="I17" s="298"/>
      <c r="J17" s="298"/>
      <c r="K17" s="298"/>
      <c r="L17" s="298"/>
      <c r="M17" s="298"/>
      <c r="N17" s="298"/>
      <c r="O17" s="298"/>
      <c r="P17" s="298"/>
      <c r="Q17" s="298"/>
      <c r="R17" s="298"/>
      <c r="S17" s="355"/>
      <c r="T17" s="353"/>
      <c r="U17" s="355"/>
      <c r="V17" s="355"/>
      <c r="W17" s="354"/>
      <c r="X17" s="354"/>
      <c r="Y17" s="323"/>
    </row>
    <row r="18" spans="1:25" s="319" customFormat="1" ht="23.1" customHeight="1">
      <c r="B18" s="103">
        <v>11</v>
      </c>
      <c r="C18" s="320" t="s">
        <v>748</v>
      </c>
      <c r="D18" s="327">
        <v>13669.475</v>
      </c>
      <c r="E18" s="327">
        <v>13669.475</v>
      </c>
      <c r="F18" s="327"/>
      <c r="G18" s="298"/>
      <c r="H18" s="298"/>
      <c r="I18" s="298"/>
      <c r="J18" s="298">
        <v>-0.22700000000000001</v>
      </c>
      <c r="K18" s="298">
        <v>-0.22700000000000001</v>
      </c>
      <c r="L18" s="298"/>
      <c r="M18" s="298"/>
      <c r="N18" s="298"/>
      <c r="O18" s="298"/>
      <c r="P18" s="298"/>
      <c r="Q18" s="298"/>
      <c r="R18" s="298"/>
      <c r="S18" s="323"/>
      <c r="T18" s="348"/>
      <c r="U18" s="323"/>
      <c r="V18" s="323"/>
      <c r="Y18" s="323"/>
    </row>
    <row r="19" spans="1:25" s="319" customFormat="1" ht="23.1" customHeight="1">
      <c r="B19" s="103">
        <v>12</v>
      </c>
      <c r="C19" s="320" t="s">
        <v>749</v>
      </c>
      <c r="D19" s="327">
        <v>33128.152000000002</v>
      </c>
      <c r="E19" s="327">
        <v>33128.152000000002</v>
      </c>
      <c r="F19" s="327"/>
      <c r="G19" s="298"/>
      <c r="H19" s="298"/>
      <c r="I19" s="298"/>
      <c r="J19" s="298">
        <v>-1.8420000000000001</v>
      </c>
      <c r="K19" s="298">
        <v>-1.8420000000000001</v>
      </c>
      <c r="L19" s="298"/>
      <c r="M19" s="298"/>
      <c r="N19" s="298"/>
      <c r="O19" s="298"/>
      <c r="P19" s="298"/>
      <c r="Q19" s="298"/>
      <c r="R19" s="298"/>
      <c r="S19" s="323"/>
      <c r="T19" s="348"/>
      <c r="U19" s="323"/>
      <c r="V19" s="323"/>
      <c r="Y19" s="323"/>
    </row>
    <row r="20" spans="1:25" s="319" customFormat="1" ht="23.1" customHeight="1">
      <c r="B20" s="103">
        <v>13</v>
      </c>
      <c r="C20" s="320" t="s">
        <v>750</v>
      </c>
      <c r="D20" s="327">
        <v>542.87900000000002</v>
      </c>
      <c r="E20" s="327">
        <v>542.87900000000002</v>
      </c>
      <c r="F20" s="327"/>
      <c r="G20" s="298"/>
      <c r="H20" s="298"/>
      <c r="I20" s="298"/>
      <c r="J20" s="298">
        <v>-0.68600000000000005</v>
      </c>
      <c r="K20" s="298">
        <v>-0.68600000000000005</v>
      </c>
      <c r="L20" s="298"/>
      <c r="M20" s="298"/>
      <c r="N20" s="298"/>
      <c r="O20" s="298"/>
      <c r="P20" s="298"/>
      <c r="Q20" s="298"/>
      <c r="R20" s="298"/>
      <c r="S20" s="323"/>
      <c r="T20" s="348"/>
      <c r="U20" s="323"/>
      <c r="V20" s="323"/>
      <c r="Y20" s="323"/>
    </row>
    <row r="21" spans="1:25" s="319" customFormat="1" ht="23.1" customHeight="1">
      <c r="B21" s="103">
        <v>14</v>
      </c>
      <c r="C21" s="320" t="s">
        <v>751</v>
      </c>
      <c r="D21" s="327">
        <v>506.62099999999998</v>
      </c>
      <c r="E21" s="327">
        <v>506.62099999999998</v>
      </c>
      <c r="F21" s="327"/>
      <c r="G21" s="298"/>
      <c r="H21" s="298"/>
      <c r="I21" s="298"/>
      <c r="J21" s="298">
        <v>-0.378</v>
      </c>
      <c r="K21" s="298">
        <v>-0.378</v>
      </c>
      <c r="L21" s="298"/>
      <c r="M21" s="298"/>
      <c r="N21" s="298"/>
      <c r="O21" s="298"/>
      <c r="P21" s="298"/>
      <c r="Q21" s="298"/>
      <c r="R21" s="298"/>
      <c r="S21" s="323"/>
      <c r="T21" s="348"/>
      <c r="U21" s="323"/>
      <c r="V21" s="323"/>
      <c r="Y21" s="323"/>
    </row>
    <row r="22" spans="1:25" s="319" customFormat="1" ht="23.1" customHeight="1">
      <c r="B22" s="102">
        <v>15</v>
      </c>
      <c r="C22" s="318" t="s">
        <v>755</v>
      </c>
      <c r="D22" s="328">
        <v>113397.247</v>
      </c>
      <c r="E22" s="328">
        <v>108805.827</v>
      </c>
      <c r="F22" s="328">
        <v>4591.4189999999999</v>
      </c>
      <c r="G22" s="328">
        <v>714.702</v>
      </c>
      <c r="H22" s="328"/>
      <c r="I22" s="328">
        <v>714.702</v>
      </c>
      <c r="J22" s="328">
        <v>-209.452</v>
      </c>
      <c r="K22" s="328">
        <v>-71.643000000000001</v>
      </c>
      <c r="L22" s="328">
        <v>-137.809</v>
      </c>
      <c r="M22" s="328">
        <v>-25.501999999999999</v>
      </c>
      <c r="N22" s="328"/>
      <c r="O22" s="328">
        <v>-25.501999999999999</v>
      </c>
      <c r="P22" s="328"/>
      <c r="Q22" s="328">
        <v>13089.138999999999</v>
      </c>
      <c r="R22" s="328">
        <v>10.651999999999999</v>
      </c>
      <c r="S22" s="323"/>
      <c r="T22" s="348"/>
      <c r="U22" s="323"/>
      <c r="V22" s="323"/>
      <c r="Y22" s="323"/>
    </row>
    <row r="23" spans="1:25" s="319" customFormat="1" ht="23.1" customHeight="1">
      <c r="B23" s="103">
        <v>16</v>
      </c>
      <c r="C23" s="320" t="s">
        <v>747</v>
      </c>
      <c r="D23" s="298">
        <v>0.79</v>
      </c>
      <c r="E23" s="298">
        <v>0.79</v>
      </c>
      <c r="F23" s="298"/>
      <c r="G23" s="298"/>
      <c r="H23" s="298"/>
      <c r="I23" s="298"/>
      <c r="J23" s="298"/>
      <c r="K23" s="298"/>
      <c r="L23" s="298"/>
      <c r="M23" s="298"/>
      <c r="N23" s="298"/>
      <c r="O23" s="298"/>
      <c r="P23" s="299"/>
      <c r="Q23" s="298"/>
      <c r="R23" s="298"/>
      <c r="S23" s="323"/>
      <c r="T23" s="348"/>
      <c r="U23" s="323"/>
      <c r="V23" s="323"/>
      <c r="Y23" s="323"/>
    </row>
    <row r="24" spans="1:25" s="319" customFormat="1" ht="23.1" customHeight="1">
      <c r="B24" s="103">
        <v>17</v>
      </c>
      <c r="C24" s="320" t="s">
        <v>748</v>
      </c>
      <c r="D24" s="298">
        <v>6636.87</v>
      </c>
      <c r="E24" s="298">
        <v>6633.3469999999998</v>
      </c>
      <c r="F24" s="298">
        <v>3.5230000000000001</v>
      </c>
      <c r="G24" s="298"/>
      <c r="H24" s="298"/>
      <c r="I24" s="298"/>
      <c r="J24" s="298">
        <v>-0.28899999999999998</v>
      </c>
      <c r="K24" s="298">
        <v>-0.126</v>
      </c>
      <c r="L24" s="298">
        <v>-0.16300000000000001</v>
      </c>
      <c r="M24" s="298"/>
      <c r="N24" s="298"/>
      <c r="O24" s="298"/>
      <c r="P24" s="299"/>
      <c r="Q24" s="298">
        <v>12.803000000000001</v>
      </c>
      <c r="R24" s="298"/>
      <c r="S24" s="323"/>
      <c r="T24" s="348"/>
      <c r="U24" s="323"/>
      <c r="V24" s="323"/>
      <c r="Y24" s="323"/>
    </row>
    <row r="25" spans="1:25" s="319" customFormat="1" ht="23.1" customHeight="1">
      <c r="B25" s="103">
        <v>18</v>
      </c>
      <c r="C25" s="320" t="s">
        <v>749</v>
      </c>
      <c r="D25" s="298">
        <v>4290.0780000000004</v>
      </c>
      <c r="E25" s="298">
        <v>3839.828</v>
      </c>
      <c r="F25" s="298">
        <v>450.25</v>
      </c>
      <c r="G25" s="298"/>
      <c r="H25" s="298"/>
      <c r="I25" s="298"/>
      <c r="J25" s="298">
        <v>-1.607</v>
      </c>
      <c r="K25" s="298">
        <v>-0.48099999999999998</v>
      </c>
      <c r="L25" s="298">
        <v>-1.1259999999999999</v>
      </c>
      <c r="M25" s="298"/>
      <c r="N25" s="298"/>
      <c r="O25" s="298"/>
      <c r="P25" s="299"/>
      <c r="Q25" s="298">
        <v>75.02</v>
      </c>
      <c r="R25" s="298"/>
      <c r="S25" s="323"/>
      <c r="T25" s="348"/>
      <c r="U25" s="323"/>
      <c r="V25" s="323"/>
      <c r="Y25" s="323"/>
    </row>
    <row r="26" spans="1:25" s="319" customFormat="1" ht="23.1" customHeight="1">
      <c r="B26" s="103">
        <v>19</v>
      </c>
      <c r="C26" s="320" t="s">
        <v>750</v>
      </c>
      <c r="D26" s="298">
        <v>4334.5559999999996</v>
      </c>
      <c r="E26" s="298">
        <v>4215.1450000000004</v>
      </c>
      <c r="F26" s="298">
        <v>119.41200000000001</v>
      </c>
      <c r="G26" s="298">
        <v>2.258</v>
      </c>
      <c r="H26" s="298"/>
      <c r="I26" s="298">
        <v>2.258</v>
      </c>
      <c r="J26" s="298">
        <v>-4.0570000000000004</v>
      </c>
      <c r="K26" s="298">
        <v>-1.6240000000000001</v>
      </c>
      <c r="L26" s="298">
        <v>-2.4340000000000002</v>
      </c>
      <c r="M26" s="298">
        <v>-7.3999999999999996E-2</v>
      </c>
      <c r="N26" s="298"/>
      <c r="O26" s="298">
        <v>-7.3999999999999996E-2</v>
      </c>
      <c r="P26" s="299"/>
      <c r="Q26" s="298">
        <v>651.35500000000002</v>
      </c>
      <c r="R26" s="298"/>
      <c r="S26" s="323"/>
      <c r="T26" s="348"/>
      <c r="U26" s="323"/>
      <c r="V26" s="323"/>
      <c r="Y26" s="323"/>
    </row>
    <row r="27" spans="1:25" s="319" customFormat="1" ht="23.1" customHeight="1">
      <c r="B27" s="103">
        <v>20</v>
      </c>
      <c r="C27" s="320" t="s">
        <v>751</v>
      </c>
      <c r="D27" s="298">
        <v>66880.358999999997</v>
      </c>
      <c r="E27" s="298">
        <v>63654.845000000001</v>
      </c>
      <c r="F27" s="298">
        <v>3225.5120000000002</v>
      </c>
      <c r="G27" s="298">
        <v>595.65300000000002</v>
      </c>
      <c r="H27" s="298"/>
      <c r="I27" s="298">
        <v>595.74699999999996</v>
      </c>
      <c r="J27" s="298">
        <v>-121.393</v>
      </c>
      <c r="K27" s="298">
        <v>-46.694000000000003</v>
      </c>
      <c r="L27" s="298">
        <v>-74.698999999999998</v>
      </c>
      <c r="M27" s="298">
        <v>-19.808</v>
      </c>
      <c r="N27" s="298"/>
      <c r="O27" s="298">
        <v>-19.808</v>
      </c>
      <c r="P27" s="299"/>
      <c r="Q27" s="298">
        <v>10689.922</v>
      </c>
      <c r="R27" s="298">
        <v>8.4380000000000006</v>
      </c>
      <c r="S27" s="323"/>
      <c r="T27" s="348"/>
      <c r="U27" s="323"/>
      <c r="V27" s="323"/>
      <c r="Y27" s="323"/>
    </row>
    <row r="28" spans="1:25" s="319" customFormat="1" ht="23.1" customHeight="1">
      <c r="B28" s="103">
        <v>21</v>
      </c>
      <c r="C28" s="320" t="s">
        <v>753</v>
      </c>
      <c r="D28" s="298">
        <v>31254.592000000001</v>
      </c>
      <c r="E28" s="298">
        <v>30461.873</v>
      </c>
      <c r="F28" s="298">
        <v>792.72</v>
      </c>
      <c r="G28" s="298">
        <v>116.791</v>
      </c>
      <c r="H28" s="298"/>
      <c r="I28" s="298">
        <v>116.696</v>
      </c>
      <c r="J28" s="298">
        <v>-82.105000000000004</v>
      </c>
      <c r="K28" s="298">
        <v>-22.718</v>
      </c>
      <c r="L28" s="298">
        <v>-59.387999999999998</v>
      </c>
      <c r="M28" s="298">
        <v>-5.62</v>
      </c>
      <c r="N28" s="298"/>
      <c r="O28" s="298">
        <v>-5.62</v>
      </c>
      <c r="P28" s="299"/>
      <c r="Q28" s="298">
        <v>1660.038</v>
      </c>
      <c r="R28" s="298">
        <v>2.2130000000000001</v>
      </c>
      <c r="S28" s="323"/>
      <c r="T28" s="348"/>
      <c r="U28" s="323"/>
      <c r="V28" s="323"/>
      <c r="Y28" s="323"/>
    </row>
    <row r="29" spans="1:25" s="319" customFormat="1" ht="18.600000000000001" customHeight="1">
      <c r="A29" s="321"/>
      <c r="B29" s="103">
        <v>22</v>
      </c>
      <c r="C29" s="322" t="s">
        <v>51</v>
      </c>
      <c r="D29" s="329">
        <v>476988.223</v>
      </c>
      <c r="E29" s="329">
        <v>458556.788</v>
      </c>
      <c r="F29" s="329">
        <v>18431.435000000001</v>
      </c>
      <c r="G29" s="329">
        <v>5714.0889999999999</v>
      </c>
      <c r="H29" s="329"/>
      <c r="I29" s="329">
        <v>5714.0889999999999</v>
      </c>
      <c r="J29" s="329">
        <v>-987.21500000000003</v>
      </c>
      <c r="K29" s="329">
        <v>-359.34699999999998</v>
      </c>
      <c r="L29" s="329">
        <v>-627.86800000000005</v>
      </c>
      <c r="M29" s="329">
        <v>-1791.018</v>
      </c>
      <c r="N29" s="329"/>
      <c r="O29" s="329">
        <v>-1791.018</v>
      </c>
      <c r="P29" s="329"/>
      <c r="Q29" s="329">
        <v>192023.55</v>
      </c>
      <c r="R29" s="329">
        <v>1841.058</v>
      </c>
      <c r="S29" s="323"/>
      <c r="T29" s="348"/>
      <c r="U29" s="323"/>
      <c r="V29" s="323"/>
      <c r="Y29" s="323"/>
    </row>
    <row r="30" spans="1:25" s="38" customFormat="1" ht="23.1" customHeight="1">
      <c r="B30" s="2990" t="s">
        <v>167</v>
      </c>
      <c r="C30" s="2990"/>
      <c r="D30" s="221"/>
      <c r="E30" s="221"/>
      <c r="F30" s="221"/>
      <c r="G30" s="221"/>
      <c r="H30" s="221"/>
      <c r="I30" s="221"/>
      <c r="J30" s="221"/>
      <c r="K30" s="221"/>
      <c r="L30" s="221"/>
      <c r="M30" s="221"/>
      <c r="N30" s="221"/>
      <c r="O30" s="221"/>
      <c r="P30" s="221"/>
      <c r="Q30" s="221"/>
      <c r="R30" s="221"/>
      <c r="S30" s="222"/>
      <c r="T30" s="349"/>
      <c r="U30" s="222"/>
      <c r="V30" s="222"/>
      <c r="Y30" s="222"/>
    </row>
    <row r="31" spans="1:25" s="38" customFormat="1" ht="15.75" customHeight="1">
      <c r="B31" s="2999" t="s">
        <v>774</v>
      </c>
      <c r="C31" s="2999"/>
      <c r="D31" s="2917"/>
      <c r="E31" s="2917"/>
      <c r="F31" s="2917"/>
      <c r="G31" s="2917"/>
      <c r="H31" s="2917"/>
      <c r="I31" s="2917"/>
      <c r="J31" s="2917"/>
      <c r="K31" s="2917"/>
      <c r="L31" s="2917"/>
      <c r="M31" s="2917"/>
      <c r="N31" s="2917"/>
      <c r="O31" s="2917"/>
      <c r="P31" s="2917"/>
      <c r="Q31" s="2917"/>
      <c r="R31" s="2917"/>
      <c r="S31" s="222"/>
      <c r="T31" s="349"/>
      <c r="U31" s="222"/>
      <c r="V31" s="222"/>
      <c r="Y31" s="222"/>
    </row>
    <row r="32" spans="1:25" s="38" customFormat="1" ht="11.25">
      <c r="C32" s="153"/>
      <c r="D32" s="222"/>
      <c r="E32" s="222"/>
      <c r="F32" s="222"/>
      <c r="G32" s="222"/>
      <c r="H32" s="222"/>
      <c r="I32" s="222"/>
      <c r="J32" s="222"/>
      <c r="K32" s="222"/>
      <c r="L32" s="222"/>
      <c r="M32" s="222"/>
      <c r="N32" s="222"/>
      <c r="O32" s="222"/>
      <c r="P32" s="222"/>
      <c r="Q32" s="222"/>
      <c r="R32" s="222"/>
      <c r="S32" s="222"/>
      <c r="T32" s="222"/>
      <c r="U32" s="222"/>
      <c r="V32" s="222"/>
      <c r="Y32" s="222"/>
    </row>
    <row r="33" spans="2:25" s="38" customFormat="1" ht="11.25">
      <c r="C33" s="153"/>
      <c r="D33" s="222"/>
      <c r="E33" s="222"/>
      <c r="F33" s="222"/>
      <c r="G33" s="222"/>
      <c r="H33" s="222"/>
      <c r="I33" s="222"/>
      <c r="J33" s="222"/>
      <c r="K33" s="222"/>
      <c r="L33" s="222"/>
      <c r="M33" s="222"/>
      <c r="N33" s="222"/>
      <c r="O33" s="222"/>
      <c r="P33" s="222"/>
      <c r="Q33" s="222"/>
      <c r="R33" s="222"/>
      <c r="S33" s="222"/>
      <c r="T33" s="222"/>
      <c r="U33" s="222"/>
      <c r="V33" s="222"/>
      <c r="Y33" s="222"/>
    </row>
    <row r="34" spans="2:25" s="38" customFormat="1" ht="11.25">
      <c r="C34" s="153"/>
      <c r="D34" s="222"/>
      <c r="E34" s="222"/>
      <c r="F34" s="222"/>
      <c r="G34" s="222"/>
      <c r="H34" s="222"/>
      <c r="I34" s="222"/>
      <c r="J34" s="222"/>
      <c r="K34" s="222"/>
      <c r="L34" s="222"/>
      <c r="M34" s="222"/>
      <c r="N34" s="222"/>
      <c r="O34" s="222"/>
      <c r="P34" s="222"/>
      <c r="Q34" s="222"/>
      <c r="R34" s="222"/>
      <c r="S34" s="222"/>
      <c r="T34" s="222"/>
      <c r="U34" s="222"/>
      <c r="V34" s="222"/>
      <c r="Y34" s="222"/>
    </row>
    <row r="35" spans="2:25" s="38" customFormat="1" ht="11.25">
      <c r="C35" s="153"/>
      <c r="D35" s="222"/>
      <c r="E35" s="222"/>
      <c r="F35" s="222"/>
      <c r="G35" s="222"/>
      <c r="H35" s="222"/>
      <c r="I35" s="222"/>
      <c r="J35" s="222"/>
      <c r="K35" s="222"/>
      <c r="L35" s="222"/>
      <c r="M35" s="222"/>
      <c r="N35" s="222"/>
      <c r="O35" s="222"/>
      <c r="P35" s="222"/>
      <c r="Q35" s="222"/>
      <c r="R35" s="222"/>
      <c r="S35" s="222"/>
      <c r="T35" s="222"/>
      <c r="U35" s="222"/>
      <c r="V35" s="222"/>
      <c r="Y35" s="222"/>
    </row>
    <row r="36" spans="2:25" s="38" customFormat="1" ht="11.25">
      <c r="C36" s="153"/>
      <c r="D36" s="222"/>
      <c r="E36" s="222"/>
      <c r="F36" s="222"/>
      <c r="G36" s="222"/>
      <c r="H36" s="222"/>
      <c r="I36" s="222"/>
      <c r="J36" s="222"/>
      <c r="K36" s="222"/>
      <c r="L36" s="222"/>
      <c r="M36" s="222"/>
      <c r="N36" s="222"/>
      <c r="O36" s="222"/>
      <c r="P36" s="222"/>
      <c r="Q36" s="222"/>
      <c r="R36" s="222"/>
      <c r="S36" s="222"/>
      <c r="T36" s="222"/>
      <c r="U36" s="222"/>
      <c r="V36" s="222"/>
      <c r="Y36" s="222"/>
    </row>
    <row r="37" spans="2:25" s="38" customFormat="1" ht="12.75" customHeight="1">
      <c r="B37" s="2974"/>
      <c r="C37" s="2974"/>
      <c r="D37" s="2974"/>
      <c r="E37" s="2974"/>
      <c r="F37" s="2974"/>
      <c r="G37" s="2974"/>
      <c r="H37" s="2974"/>
      <c r="I37" s="2974"/>
      <c r="J37" s="2974"/>
      <c r="K37" s="2974"/>
      <c r="L37" s="2974"/>
      <c r="M37" s="2974"/>
      <c r="N37" s="2974"/>
      <c r="O37" s="2974"/>
      <c r="P37" s="2974"/>
      <c r="Q37" s="2974"/>
      <c r="R37" s="2974"/>
      <c r="S37" s="222"/>
      <c r="T37" s="222"/>
      <c r="U37" s="222"/>
      <c r="V37" s="222"/>
      <c r="Y37" s="222"/>
    </row>
    <row r="38" spans="2:25" s="38" customFormat="1" ht="15.75" customHeight="1">
      <c r="B38" s="2975"/>
      <c r="C38" s="2975"/>
      <c r="D38" s="2975"/>
      <c r="E38" s="2975"/>
      <c r="F38" s="2975"/>
      <c r="G38" s="2975"/>
      <c r="H38" s="2975"/>
      <c r="I38" s="2975"/>
      <c r="J38" s="2975"/>
      <c r="K38" s="2975"/>
      <c r="L38" s="2975"/>
      <c r="M38" s="2975"/>
      <c r="N38" s="2975"/>
      <c r="O38" s="2975"/>
      <c r="P38" s="2975"/>
      <c r="Q38" s="2975"/>
      <c r="R38" s="2975"/>
      <c r="S38" s="222"/>
      <c r="T38" s="222"/>
      <c r="U38" s="222"/>
      <c r="V38" s="222"/>
      <c r="Y38" s="222"/>
    </row>
    <row r="39" spans="2:25" s="38" customFormat="1" ht="14.1" customHeight="1">
      <c r="B39" s="2975"/>
      <c r="C39" s="2975"/>
      <c r="D39" s="2975"/>
      <c r="E39" s="2975"/>
      <c r="F39" s="2975"/>
      <c r="G39" s="2975"/>
      <c r="H39" s="2975"/>
      <c r="I39" s="2975"/>
      <c r="J39" s="2975"/>
      <c r="K39" s="2975"/>
      <c r="L39" s="2975"/>
      <c r="M39" s="2975"/>
      <c r="N39" s="2975"/>
      <c r="O39" s="2975"/>
      <c r="P39" s="2975"/>
      <c r="Q39" s="2975"/>
      <c r="R39" s="2975"/>
      <c r="S39" s="222"/>
      <c r="T39" s="222"/>
      <c r="U39" s="222"/>
      <c r="V39" s="222"/>
      <c r="Y39" s="222"/>
    </row>
    <row r="40" spans="2:25" s="38" customFormat="1" ht="11.25">
      <c r="B40" s="104"/>
      <c r="C40" s="217"/>
      <c r="D40" s="218" t="s">
        <v>204</v>
      </c>
      <c r="E40" s="218" t="s">
        <v>205</v>
      </c>
      <c r="F40" s="218" t="s">
        <v>239</v>
      </c>
      <c r="G40" s="218" t="s">
        <v>240</v>
      </c>
      <c r="H40" s="218" t="s">
        <v>241</v>
      </c>
      <c r="I40" s="218" t="s">
        <v>242</v>
      </c>
      <c r="J40" s="218" t="s">
        <v>243</v>
      </c>
      <c r="K40" s="218" t="s">
        <v>244</v>
      </c>
      <c r="L40" s="218" t="s">
        <v>245</v>
      </c>
      <c r="M40" s="218" t="s">
        <v>246</v>
      </c>
      <c r="N40" s="218" t="s">
        <v>733</v>
      </c>
      <c r="O40" s="218" t="s">
        <v>734</v>
      </c>
      <c r="P40" s="218" t="s">
        <v>759</v>
      </c>
      <c r="Q40" s="218" t="s">
        <v>760</v>
      </c>
      <c r="R40" s="218" t="s">
        <v>761</v>
      </c>
      <c r="S40" s="222"/>
      <c r="T40" s="222"/>
      <c r="U40" s="222"/>
      <c r="V40" s="222"/>
      <c r="Y40" s="222"/>
    </row>
    <row r="41" spans="2:25" s="38" customFormat="1" ht="38.25" customHeight="1">
      <c r="B41" s="104"/>
      <c r="C41" s="217"/>
      <c r="D41" s="2976" t="s">
        <v>735</v>
      </c>
      <c r="E41" s="2976"/>
      <c r="F41" s="2976"/>
      <c r="G41" s="2976"/>
      <c r="H41" s="2976"/>
      <c r="I41" s="2976"/>
      <c r="J41" s="2976" t="s">
        <v>713</v>
      </c>
      <c r="K41" s="2976"/>
      <c r="L41" s="2976"/>
      <c r="M41" s="2976"/>
      <c r="N41" s="2976"/>
      <c r="O41" s="2977"/>
      <c r="P41" s="2978" t="s">
        <v>762</v>
      </c>
      <c r="Q41" s="2981" t="s">
        <v>763</v>
      </c>
      <c r="R41" s="2976"/>
      <c r="S41" s="222"/>
      <c r="T41" s="222"/>
      <c r="U41" s="222"/>
      <c r="V41" s="222"/>
      <c r="Y41" s="222"/>
    </row>
    <row r="42" spans="2:25" s="38" customFormat="1" ht="79.900000000000006" customHeight="1">
      <c r="B42" s="104"/>
      <c r="C42" s="217"/>
      <c r="D42" s="2982" t="s">
        <v>736</v>
      </c>
      <c r="E42" s="2983"/>
      <c r="F42" s="2984"/>
      <c r="G42" s="2982" t="s">
        <v>737</v>
      </c>
      <c r="H42" s="2983"/>
      <c r="I42" s="2983"/>
      <c r="J42" s="2982" t="s">
        <v>764</v>
      </c>
      <c r="K42" s="2983"/>
      <c r="L42" s="2983"/>
      <c r="M42" s="2982" t="s">
        <v>765</v>
      </c>
      <c r="N42" s="2983"/>
      <c r="O42" s="2984"/>
      <c r="P42" s="2979"/>
      <c r="Q42" s="2982" t="s">
        <v>766</v>
      </c>
      <c r="R42" s="2982" t="s">
        <v>767</v>
      </c>
      <c r="S42" s="222"/>
      <c r="T42" s="222"/>
      <c r="U42" s="222"/>
      <c r="V42" s="222"/>
      <c r="Y42" s="222"/>
    </row>
    <row r="43" spans="2:25" s="38" customFormat="1" ht="41.25" customHeight="1">
      <c r="B43" s="104"/>
      <c r="C43" s="219" t="s">
        <v>314</v>
      </c>
      <c r="D43" s="220"/>
      <c r="E43" s="2715" t="s">
        <v>768</v>
      </c>
      <c r="F43" s="2713" t="s">
        <v>769</v>
      </c>
      <c r="G43" s="220"/>
      <c r="H43" s="2715" t="s">
        <v>769</v>
      </c>
      <c r="I43" s="2713" t="s">
        <v>770</v>
      </c>
      <c r="J43" s="220"/>
      <c r="K43" s="2715" t="s">
        <v>768</v>
      </c>
      <c r="L43" s="2713" t="s">
        <v>769</v>
      </c>
      <c r="M43" s="220"/>
      <c r="N43" s="2715" t="s">
        <v>769</v>
      </c>
      <c r="O43" s="2714" t="s">
        <v>770</v>
      </c>
      <c r="P43" s="2980"/>
      <c r="Q43" s="2985"/>
      <c r="R43" s="2985"/>
      <c r="S43" s="222"/>
      <c r="T43" s="222"/>
      <c r="U43" s="222"/>
      <c r="V43" s="222"/>
      <c r="Y43" s="222"/>
    </row>
    <row r="44" spans="2:25" s="319" customFormat="1" ht="23.1" customHeight="1">
      <c r="B44" s="102">
        <v>1</v>
      </c>
      <c r="C44" s="104" t="s">
        <v>772</v>
      </c>
      <c r="D44" s="324">
        <v>303084.51299999998</v>
      </c>
      <c r="E44" s="324">
        <v>292367.71627938002</v>
      </c>
      <c r="F44" s="324">
        <v>10716.796720620001</v>
      </c>
      <c r="G44" s="324">
        <v>5329.1859999999997</v>
      </c>
      <c r="H44" s="324"/>
      <c r="I44" s="324">
        <v>5329.1859999999997</v>
      </c>
      <c r="J44" s="324">
        <v>-496.43599999999998</v>
      </c>
      <c r="K44" s="324">
        <v>-153.339</v>
      </c>
      <c r="L44" s="324">
        <v>-343.09699999999998</v>
      </c>
      <c r="M44" s="324">
        <v>-1769.1420000000001</v>
      </c>
      <c r="N44" s="324"/>
      <c r="O44" s="324">
        <v>-1769.1420000000001</v>
      </c>
      <c r="P44" s="324"/>
      <c r="Q44" s="324">
        <v>274938.89794038626</v>
      </c>
      <c r="R44" s="324">
        <v>3549.011</v>
      </c>
      <c r="S44" s="323"/>
      <c r="T44" s="348"/>
      <c r="U44" s="323"/>
      <c r="V44" s="323"/>
      <c r="Y44" s="323"/>
    </row>
    <row r="45" spans="2:25" s="319" customFormat="1" ht="23.1" customHeight="1">
      <c r="B45" s="103">
        <v>2</v>
      </c>
      <c r="C45" s="320" t="s">
        <v>747</v>
      </c>
      <c r="D45" s="325">
        <v>1064.3710000000001</v>
      </c>
      <c r="E45" s="325">
        <v>1064.3710000000001</v>
      </c>
      <c r="F45" s="325"/>
      <c r="G45" s="324"/>
      <c r="H45" s="324"/>
      <c r="I45" s="324"/>
      <c r="J45" s="324">
        <v>-5.3999999999999999E-2</v>
      </c>
      <c r="K45" s="324">
        <v>-8.9999999999999993E-3</v>
      </c>
      <c r="L45" s="324">
        <v>-4.4999999999999998E-2</v>
      </c>
      <c r="M45" s="324"/>
      <c r="N45" s="324"/>
      <c r="O45" s="324"/>
      <c r="P45" s="324"/>
      <c r="Q45" s="324"/>
      <c r="R45" s="324"/>
      <c r="S45" s="323"/>
      <c r="T45" s="348"/>
      <c r="U45" s="323"/>
      <c r="V45" s="323"/>
      <c r="Y45" s="323"/>
    </row>
    <row r="46" spans="2:25" s="319" customFormat="1" ht="23.1" customHeight="1">
      <c r="B46" s="103">
        <v>3</v>
      </c>
      <c r="C46" s="320" t="s">
        <v>748</v>
      </c>
      <c r="D46" s="325">
        <v>4123.9070000000002</v>
      </c>
      <c r="E46" s="325">
        <v>4096.8988203500003</v>
      </c>
      <c r="F46" s="325">
        <v>27.008179649999999</v>
      </c>
      <c r="G46" s="324">
        <v>3.0000000000000001E-3</v>
      </c>
      <c r="H46" s="324"/>
      <c r="I46" s="324">
        <v>3.0000000000000001E-3</v>
      </c>
      <c r="J46" s="324">
        <v>-1.173</v>
      </c>
      <c r="K46" s="324">
        <v>-0.495</v>
      </c>
      <c r="L46" s="324">
        <v>-0.67800000000000005</v>
      </c>
      <c r="M46" s="324"/>
      <c r="N46" s="324"/>
      <c r="O46" s="324"/>
      <c r="P46" s="324"/>
      <c r="Q46" s="324">
        <v>560.29766270999994</v>
      </c>
      <c r="R46" s="324">
        <v>2E-3</v>
      </c>
      <c r="S46" s="323"/>
      <c r="T46" s="348"/>
      <c r="U46" s="323"/>
      <c r="V46" s="323"/>
      <c r="Y46" s="323"/>
    </row>
    <row r="47" spans="2:25" s="319" customFormat="1" ht="23.1" customHeight="1">
      <c r="B47" s="103">
        <v>4</v>
      </c>
      <c r="C47" s="320" t="s">
        <v>749</v>
      </c>
      <c r="D47" s="325">
        <v>4200.0600000000004</v>
      </c>
      <c r="E47" s="325">
        <v>4151.2929999999997</v>
      </c>
      <c r="F47" s="325">
        <v>48.767000000000003</v>
      </c>
      <c r="G47" s="324"/>
      <c r="H47" s="324"/>
      <c r="I47" s="324"/>
      <c r="J47" s="324">
        <v>-1.9670000000000001</v>
      </c>
      <c r="K47" s="324">
        <v>-0.39600000000000002</v>
      </c>
      <c r="L47" s="324">
        <v>-1.571</v>
      </c>
      <c r="M47" s="324"/>
      <c r="N47" s="324"/>
      <c r="O47" s="324"/>
      <c r="P47" s="324"/>
      <c r="Q47" s="324">
        <v>68.870474847050943</v>
      </c>
      <c r="R47" s="324">
        <v>0</v>
      </c>
      <c r="S47" s="323"/>
      <c r="T47" s="348"/>
      <c r="U47" s="323"/>
      <c r="V47" s="323"/>
      <c r="Y47" s="323"/>
    </row>
    <row r="48" spans="2:25" s="319" customFormat="1" ht="22.5" customHeight="1">
      <c r="B48" s="103">
        <v>5</v>
      </c>
      <c r="C48" s="320" t="s">
        <v>750</v>
      </c>
      <c r="D48" s="325">
        <v>5637.0720000000001</v>
      </c>
      <c r="E48" s="325">
        <v>5396.17419668</v>
      </c>
      <c r="F48" s="325">
        <v>240.89780331999998</v>
      </c>
      <c r="G48" s="324">
        <v>92.775000000000006</v>
      </c>
      <c r="H48" s="324"/>
      <c r="I48" s="324">
        <v>92.775000000000006</v>
      </c>
      <c r="J48" s="324">
        <v>-17.376000000000001</v>
      </c>
      <c r="K48" s="324">
        <v>-4.4930000000000003</v>
      </c>
      <c r="L48" s="324">
        <v>-12.882999999999999</v>
      </c>
      <c r="M48" s="324">
        <v>-76.849999999999994</v>
      </c>
      <c r="N48" s="324"/>
      <c r="O48" s="324">
        <v>-76.849999999999994</v>
      </c>
      <c r="P48" s="324"/>
      <c r="Q48" s="324">
        <v>2801.055960989866</v>
      </c>
      <c r="R48" s="324">
        <v>4.8959999999999999</v>
      </c>
      <c r="S48" s="323"/>
      <c r="T48" s="348"/>
      <c r="U48" s="323"/>
      <c r="V48" s="323"/>
      <c r="Y48" s="323"/>
    </row>
    <row r="49" spans="2:25" s="319" customFormat="1" ht="22.5" customHeight="1">
      <c r="B49" s="103">
        <v>6</v>
      </c>
      <c r="C49" s="320" t="s">
        <v>751</v>
      </c>
      <c r="D49" s="325">
        <v>121538.128</v>
      </c>
      <c r="E49" s="325">
        <v>117509.1155197</v>
      </c>
      <c r="F49" s="325">
        <v>4029.0124802999999</v>
      </c>
      <c r="G49" s="324">
        <v>3505.482</v>
      </c>
      <c r="H49" s="324"/>
      <c r="I49" s="324">
        <v>3505.482</v>
      </c>
      <c r="J49" s="324">
        <v>-271.44299999999998</v>
      </c>
      <c r="K49" s="324">
        <v>-92.93</v>
      </c>
      <c r="L49" s="324">
        <v>-178.51300000000001</v>
      </c>
      <c r="M49" s="324">
        <v>-1289.7439999999999</v>
      </c>
      <c r="N49" s="324"/>
      <c r="O49" s="324">
        <v>-1289.7439999999999</v>
      </c>
      <c r="P49" s="324"/>
      <c r="Q49" s="324">
        <v>93924.298397959938</v>
      </c>
      <c r="R49" s="324">
        <v>2215.7359999999999</v>
      </c>
      <c r="S49" s="323"/>
      <c r="T49" s="348"/>
      <c r="U49" s="323"/>
      <c r="V49" s="323"/>
      <c r="Y49" s="323"/>
    </row>
    <row r="50" spans="2:25" s="319" customFormat="1" ht="21" customHeight="1">
      <c r="B50" s="103">
        <v>7</v>
      </c>
      <c r="C50" s="216" t="s">
        <v>773</v>
      </c>
      <c r="D50" s="325">
        <v>47666.397954343993</v>
      </c>
      <c r="E50" s="325">
        <v>45787.007643253986</v>
      </c>
      <c r="F50" s="325">
        <v>1879.3903110900001</v>
      </c>
      <c r="G50" s="324">
        <v>1286.7715951427292</v>
      </c>
      <c r="H50" s="324"/>
      <c r="I50" s="324">
        <v>1286.7715951427292</v>
      </c>
      <c r="J50" s="324">
        <v>-76.504999999999995</v>
      </c>
      <c r="K50" s="324">
        <v>-13.39738564</v>
      </c>
      <c r="L50" s="324">
        <v>-63.107614359999999</v>
      </c>
      <c r="M50" s="324">
        <v>-473.39600000000002</v>
      </c>
      <c r="N50" s="324"/>
      <c r="O50" s="324">
        <v>-473.39600000000002</v>
      </c>
      <c r="P50" s="324"/>
      <c r="Q50" s="324">
        <v>39381.643733179997</v>
      </c>
      <c r="R50" s="324"/>
      <c r="S50" s="323"/>
      <c r="T50" s="348"/>
      <c r="U50" s="323"/>
      <c r="V50" s="323"/>
      <c r="Y50" s="323"/>
    </row>
    <row r="51" spans="2:25" s="319" customFormat="1" ht="17.100000000000001" customHeight="1">
      <c r="B51" s="103">
        <v>8</v>
      </c>
      <c r="C51" s="320" t="s">
        <v>753</v>
      </c>
      <c r="D51" s="325">
        <v>166520.97500000001</v>
      </c>
      <c r="E51" s="325">
        <v>160149.86374264999</v>
      </c>
      <c r="F51" s="325">
        <v>6371.1112573500004</v>
      </c>
      <c r="G51" s="324">
        <v>1730.9259999999999</v>
      </c>
      <c r="H51" s="324"/>
      <c r="I51" s="324">
        <v>1730.9259999999999</v>
      </c>
      <c r="J51" s="324">
        <v>-204.423</v>
      </c>
      <c r="K51" s="324">
        <v>-55.015999999999998</v>
      </c>
      <c r="L51" s="324">
        <v>-149.40700000000001</v>
      </c>
      <c r="M51" s="324">
        <v>-402.548</v>
      </c>
      <c r="N51" s="324"/>
      <c r="O51" s="324">
        <v>-402.548</v>
      </c>
      <c r="P51" s="324"/>
      <c r="Q51" s="324">
        <v>177584.3754438794</v>
      </c>
      <c r="R51" s="324">
        <v>1328.377</v>
      </c>
      <c r="S51" s="323"/>
      <c r="T51" s="348"/>
      <c r="U51" s="323"/>
      <c r="V51" s="323"/>
      <c r="Y51" s="323"/>
    </row>
    <row r="52" spans="2:25" s="319" customFormat="1" ht="23.1" customHeight="1">
      <c r="B52" s="102">
        <v>9</v>
      </c>
      <c r="C52" s="318" t="s">
        <v>754</v>
      </c>
      <c r="D52" s="330">
        <v>52246.220999999998</v>
      </c>
      <c r="E52" s="330">
        <v>52246.22</v>
      </c>
      <c r="F52" s="330"/>
      <c r="G52" s="330"/>
      <c r="H52" s="330"/>
      <c r="I52" s="330"/>
      <c r="J52" s="330">
        <v>-1.4079999999999999</v>
      </c>
      <c r="K52" s="330">
        <v>-1.399</v>
      </c>
      <c r="L52" s="330">
        <v>-8.9999999999999993E-3</v>
      </c>
      <c r="M52" s="330"/>
      <c r="N52" s="330"/>
      <c r="O52" s="330"/>
      <c r="P52" s="330"/>
      <c r="Q52" s="330"/>
      <c r="R52" s="330"/>
      <c r="S52" s="323"/>
      <c r="T52" s="348"/>
      <c r="U52" s="323"/>
      <c r="V52" s="323"/>
      <c r="Y52" s="323"/>
    </row>
    <row r="53" spans="2:25" s="319" customFormat="1" ht="23.1" customHeight="1">
      <c r="B53" s="103">
        <v>10</v>
      </c>
      <c r="C53" s="320" t="s">
        <v>747</v>
      </c>
      <c r="D53" s="325">
        <v>1954.41</v>
      </c>
      <c r="E53" s="325">
        <v>1954.41</v>
      </c>
      <c r="F53" s="325"/>
      <c r="G53" s="324"/>
      <c r="H53" s="324"/>
      <c r="I53" s="324"/>
      <c r="J53" s="324">
        <v>-2E-3</v>
      </c>
      <c r="K53" s="324">
        <v>-2E-3</v>
      </c>
      <c r="L53" s="324"/>
      <c r="M53" s="324"/>
      <c r="N53" s="324"/>
      <c r="O53" s="324"/>
      <c r="P53" s="324"/>
      <c r="Q53" s="324"/>
      <c r="R53" s="324"/>
      <c r="S53" s="323"/>
      <c r="T53" s="348"/>
      <c r="U53" s="323"/>
      <c r="V53" s="323"/>
      <c r="Y53" s="323"/>
    </row>
    <row r="54" spans="2:25" s="319" customFormat="1" ht="23.1" customHeight="1">
      <c r="B54" s="103">
        <v>11</v>
      </c>
      <c r="C54" s="320" t="s">
        <v>748</v>
      </c>
      <c r="D54" s="325">
        <v>15840.535</v>
      </c>
      <c r="E54" s="325">
        <v>15840.535</v>
      </c>
      <c r="F54" s="325"/>
      <c r="G54" s="324"/>
      <c r="H54" s="324"/>
      <c r="I54" s="324"/>
      <c r="J54" s="324">
        <v>-0.16500000000000001</v>
      </c>
      <c r="K54" s="324">
        <v>-0.156</v>
      </c>
      <c r="L54" s="324">
        <v>-8.9999999999999993E-3</v>
      </c>
      <c r="M54" s="324"/>
      <c r="N54" s="324"/>
      <c r="O54" s="324"/>
      <c r="P54" s="324"/>
      <c r="Q54" s="324"/>
      <c r="R54" s="324"/>
      <c r="S54" s="323"/>
      <c r="T54" s="348"/>
      <c r="U54" s="323"/>
      <c r="V54" s="323"/>
      <c r="Y54" s="323"/>
    </row>
    <row r="55" spans="2:25" s="319" customFormat="1" ht="23.1" customHeight="1">
      <c r="B55" s="103">
        <v>12</v>
      </c>
      <c r="C55" s="320" t="s">
        <v>749</v>
      </c>
      <c r="D55" s="325">
        <v>32823.43</v>
      </c>
      <c r="E55" s="325">
        <v>32823.43</v>
      </c>
      <c r="F55" s="325"/>
      <c r="G55" s="324"/>
      <c r="H55" s="324"/>
      <c r="I55" s="324"/>
      <c r="J55" s="324">
        <v>-1.1359999999999999</v>
      </c>
      <c r="K55" s="324">
        <v>-1.1359999999999999</v>
      </c>
      <c r="L55" s="324">
        <v>0</v>
      </c>
      <c r="M55" s="324"/>
      <c r="N55" s="324"/>
      <c r="O55" s="324"/>
      <c r="P55" s="324"/>
      <c r="Q55" s="324"/>
      <c r="R55" s="324"/>
      <c r="S55" s="323"/>
      <c r="T55" s="348"/>
      <c r="U55" s="323"/>
      <c r="V55" s="323"/>
      <c r="Y55" s="323"/>
    </row>
    <row r="56" spans="2:25" s="319" customFormat="1" ht="23.1" customHeight="1">
      <c r="B56" s="103">
        <v>13</v>
      </c>
      <c r="C56" s="320" t="s">
        <v>750</v>
      </c>
      <c r="D56" s="325">
        <v>1023.957</v>
      </c>
      <c r="E56" s="325">
        <v>1023.957</v>
      </c>
      <c r="F56" s="325"/>
      <c r="G56" s="324"/>
      <c r="H56" s="324"/>
      <c r="I56" s="324"/>
      <c r="J56" s="324">
        <v>-8.9999999999999993E-3</v>
      </c>
      <c r="K56" s="324">
        <v>-8.9999999999999993E-3</v>
      </c>
      <c r="L56" s="324"/>
      <c r="M56" s="324"/>
      <c r="N56" s="324"/>
      <c r="O56" s="324"/>
      <c r="P56" s="324"/>
      <c r="Q56" s="324"/>
      <c r="R56" s="324"/>
      <c r="S56" s="323"/>
      <c r="T56" s="348"/>
      <c r="U56" s="323"/>
      <c r="V56" s="323"/>
      <c r="Y56" s="323"/>
    </row>
    <row r="57" spans="2:25" s="319" customFormat="1" ht="23.1" customHeight="1">
      <c r="B57" s="103">
        <v>14</v>
      </c>
      <c r="C57" s="320" t="s">
        <v>751</v>
      </c>
      <c r="D57" s="325">
        <v>603.88800000000003</v>
      </c>
      <c r="E57" s="325">
        <v>603.88800000000003</v>
      </c>
      <c r="F57" s="325"/>
      <c r="G57" s="324"/>
      <c r="H57" s="324"/>
      <c r="I57" s="324"/>
      <c r="J57" s="324">
        <v>-9.6000000000000002E-2</v>
      </c>
      <c r="K57" s="324">
        <v>-9.6000000000000002E-2</v>
      </c>
      <c r="L57" s="324"/>
      <c r="M57" s="324"/>
      <c r="N57" s="324"/>
      <c r="O57" s="324"/>
      <c r="P57" s="324"/>
      <c r="Q57" s="324"/>
      <c r="R57" s="324"/>
      <c r="S57" s="323"/>
      <c r="T57" s="348"/>
      <c r="U57" s="323"/>
      <c r="V57" s="323"/>
      <c r="Y57" s="323"/>
    </row>
    <row r="58" spans="2:25" s="319" customFormat="1" ht="23.1" customHeight="1">
      <c r="B58" s="102">
        <v>15</v>
      </c>
      <c r="C58" s="318" t="s">
        <v>755</v>
      </c>
      <c r="D58" s="330">
        <v>98356.826000000001</v>
      </c>
      <c r="E58" s="330">
        <v>94083.271999999997</v>
      </c>
      <c r="F58" s="330">
        <v>4273.5559999999996</v>
      </c>
      <c r="G58" s="330">
        <v>703.50800000000004</v>
      </c>
      <c r="H58" s="330"/>
      <c r="I58" s="330">
        <v>703.50900000000001</v>
      </c>
      <c r="J58" s="330">
        <v>102.364</v>
      </c>
      <c r="K58" s="330">
        <v>32.805</v>
      </c>
      <c r="L58" s="330">
        <v>69.561000000000007</v>
      </c>
      <c r="M58" s="330">
        <v>41.137</v>
      </c>
      <c r="N58" s="330"/>
      <c r="O58" s="330">
        <v>41.137</v>
      </c>
      <c r="P58" s="330"/>
      <c r="Q58" s="330">
        <v>10839.294506849774</v>
      </c>
      <c r="R58" s="330">
        <v>19.998000000000001</v>
      </c>
      <c r="S58" s="323"/>
      <c r="T58" s="348"/>
      <c r="U58" s="323"/>
      <c r="V58" s="323"/>
      <c r="Y58" s="323"/>
    </row>
    <row r="59" spans="2:25" s="319" customFormat="1" ht="23.1" customHeight="1">
      <c r="B59" s="103">
        <v>16</v>
      </c>
      <c r="C59" s="320" t="s">
        <v>747</v>
      </c>
      <c r="D59" s="324">
        <v>100.66800000000001</v>
      </c>
      <c r="E59" s="324">
        <v>100.66800000000001</v>
      </c>
      <c r="F59" s="324"/>
      <c r="G59" s="324"/>
      <c r="H59" s="324"/>
      <c r="I59" s="324"/>
      <c r="J59" s="324"/>
      <c r="K59" s="324"/>
      <c r="L59" s="324"/>
      <c r="M59" s="324"/>
      <c r="N59" s="324"/>
      <c r="O59" s="324"/>
      <c r="P59" s="326"/>
      <c r="Q59" s="324"/>
      <c r="R59" s="324"/>
      <c r="S59" s="323"/>
      <c r="T59" s="348"/>
      <c r="U59" s="323"/>
      <c r="V59" s="323"/>
      <c r="Y59" s="323"/>
    </row>
    <row r="60" spans="2:25" s="319" customFormat="1" ht="23.1" customHeight="1">
      <c r="B60" s="103">
        <v>17</v>
      </c>
      <c r="C60" s="320" t="s">
        <v>748</v>
      </c>
      <c r="D60" s="324">
        <v>5436.8739999999998</v>
      </c>
      <c r="E60" s="324">
        <v>5435.1559999999999</v>
      </c>
      <c r="F60" s="324">
        <v>1.718</v>
      </c>
      <c r="G60" s="324">
        <v>0.26100000000000001</v>
      </c>
      <c r="H60" s="324"/>
      <c r="I60" s="324">
        <v>0.26100000000000001</v>
      </c>
      <c r="J60" s="324">
        <v>0.24</v>
      </c>
      <c r="K60" s="324">
        <v>0.19500000000000001</v>
      </c>
      <c r="L60" s="324">
        <v>4.4999999999999998E-2</v>
      </c>
      <c r="M60" s="324"/>
      <c r="N60" s="324"/>
      <c r="O60" s="324"/>
      <c r="P60" s="326"/>
      <c r="Q60" s="324">
        <v>13.84427123</v>
      </c>
      <c r="R60" s="324">
        <v>0</v>
      </c>
      <c r="S60" s="323"/>
      <c r="T60" s="348"/>
      <c r="U60" s="323"/>
      <c r="V60" s="323"/>
      <c r="Y60" s="323"/>
    </row>
    <row r="61" spans="2:25" s="319" customFormat="1" ht="23.1" customHeight="1">
      <c r="B61" s="103">
        <v>18</v>
      </c>
      <c r="C61" s="320" t="s">
        <v>749</v>
      </c>
      <c r="D61" s="324">
        <v>3955.241</v>
      </c>
      <c r="E61" s="324">
        <v>2819.3960000000002</v>
      </c>
      <c r="F61" s="324">
        <v>1135.845</v>
      </c>
      <c r="G61" s="324"/>
      <c r="H61" s="324"/>
      <c r="I61" s="324"/>
      <c r="J61" s="324">
        <v>1.798</v>
      </c>
      <c r="K61" s="324">
        <v>0.34</v>
      </c>
      <c r="L61" s="324">
        <v>1.4590000000000001</v>
      </c>
      <c r="M61" s="324"/>
      <c r="N61" s="324"/>
      <c r="O61" s="324"/>
      <c r="P61" s="326"/>
      <c r="Q61" s="324">
        <v>24.148955750000002</v>
      </c>
      <c r="R61" s="324">
        <v>0</v>
      </c>
      <c r="S61" s="323"/>
      <c r="T61" s="348"/>
      <c r="U61" s="323"/>
      <c r="V61" s="323"/>
      <c r="Y61" s="323"/>
    </row>
    <row r="62" spans="2:25" s="319" customFormat="1" ht="23.1" customHeight="1">
      <c r="B62" s="103">
        <v>19</v>
      </c>
      <c r="C62" s="320" t="s">
        <v>750</v>
      </c>
      <c r="D62" s="324">
        <v>3284.2420000000002</v>
      </c>
      <c r="E62" s="324">
        <v>3163.0079999999998</v>
      </c>
      <c r="F62" s="324">
        <v>121.23399999999999</v>
      </c>
      <c r="G62" s="324">
        <v>42.62</v>
      </c>
      <c r="H62" s="324"/>
      <c r="I62" s="324">
        <v>42.62</v>
      </c>
      <c r="J62" s="324">
        <v>3.6669999999999998</v>
      </c>
      <c r="K62" s="324">
        <v>2.129</v>
      </c>
      <c r="L62" s="324">
        <v>1.5369999999999999</v>
      </c>
      <c r="M62" s="324">
        <v>2E-3</v>
      </c>
      <c r="N62" s="324"/>
      <c r="O62" s="324">
        <v>2E-3</v>
      </c>
      <c r="P62" s="326"/>
      <c r="Q62" s="324">
        <v>715.39808093000011</v>
      </c>
      <c r="R62" s="324">
        <v>1.0999999999999999E-2</v>
      </c>
      <c r="S62" s="323"/>
      <c r="T62" s="348"/>
      <c r="U62" s="323"/>
      <c r="V62" s="323"/>
      <c r="Y62" s="323"/>
    </row>
    <row r="63" spans="2:25" s="319" customFormat="1" ht="23.1" customHeight="1">
      <c r="B63" s="103">
        <v>20</v>
      </c>
      <c r="C63" s="320" t="s">
        <v>751</v>
      </c>
      <c r="D63" s="324">
        <v>59642.555</v>
      </c>
      <c r="E63" s="324">
        <v>57320.495000000003</v>
      </c>
      <c r="F63" s="324">
        <v>2322.0619999999999</v>
      </c>
      <c r="G63" s="324">
        <v>547.96199999999999</v>
      </c>
      <c r="H63" s="324"/>
      <c r="I63" s="324">
        <v>547.96199999999999</v>
      </c>
      <c r="J63" s="324">
        <v>52.423000000000002</v>
      </c>
      <c r="K63" s="324">
        <v>18.611999999999998</v>
      </c>
      <c r="L63" s="324">
        <v>33.811</v>
      </c>
      <c r="M63" s="324">
        <v>40.878</v>
      </c>
      <c r="N63" s="324"/>
      <c r="O63" s="324">
        <v>40.878</v>
      </c>
      <c r="P63" s="326"/>
      <c r="Q63" s="324">
        <v>8539.0651869097728</v>
      </c>
      <c r="R63" s="324">
        <v>17.010000000000002</v>
      </c>
      <c r="S63" s="323"/>
      <c r="T63" s="348"/>
      <c r="U63" s="323"/>
      <c r="V63" s="323"/>
      <c r="Y63" s="323"/>
    </row>
    <row r="64" spans="2:25" s="319" customFormat="1" ht="23.1" customHeight="1">
      <c r="B64" s="103">
        <v>21</v>
      </c>
      <c r="C64" s="320" t="s">
        <v>753</v>
      </c>
      <c r="D64" s="324">
        <v>25937.246999999999</v>
      </c>
      <c r="E64" s="324">
        <v>25244.55</v>
      </c>
      <c r="F64" s="324">
        <v>692.697</v>
      </c>
      <c r="G64" s="324">
        <v>112.666</v>
      </c>
      <c r="H64" s="324"/>
      <c r="I64" s="324">
        <v>112.666</v>
      </c>
      <c r="J64" s="324">
        <v>44.238</v>
      </c>
      <c r="K64" s="324">
        <v>11.529</v>
      </c>
      <c r="L64" s="324">
        <v>32.709000000000003</v>
      </c>
      <c r="M64" s="324">
        <v>0.25700000000000001</v>
      </c>
      <c r="N64" s="324"/>
      <c r="O64" s="324">
        <v>0.25700000000000001</v>
      </c>
      <c r="P64" s="326"/>
      <c r="Q64" s="324">
        <v>1546.8380120300001</v>
      </c>
      <c r="R64" s="324">
        <v>2.9780000000000002</v>
      </c>
      <c r="S64" s="323"/>
      <c r="T64" s="348"/>
      <c r="U64" s="323"/>
      <c r="V64" s="323"/>
      <c r="Y64" s="323"/>
    </row>
    <row r="65" spans="1:25" s="319" customFormat="1" ht="17.45" customHeight="1">
      <c r="A65" s="321"/>
      <c r="B65" s="103">
        <v>22</v>
      </c>
      <c r="C65" s="2045" t="s">
        <v>51</v>
      </c>
      <c r="D65" s="2046">
        <v>453687.56</v>
      </c>
      <c r="E65" s="2046">
        <v>438697.20827938005</v>
      </c>
      <c r="F65" s="2046">
        <v>14990.352720620001</v>
      </c>
      <c r="G65" s="2046">
        <v>6032.6940000000004</v>
      </c>
      <c r="H65" s="2046"/>
      <c r="I65" s="2046">
        <v>6032.6949999999997</v>
      </c>
      <c r="J65" s="2046">
        <v>-395.48</v>
      </c>
      <c r="K65" s="2046">
        <v>-121.93300000000001</v>
      </c>
      <c r="L65" s="2046">
        <v>-273.54500000000002</v>
      </c>
      <c r="M65" s="2046">
        <v>-1728.0050000000001</v>
      </c>
      <c r="N65" s="2046"/>
      <c r="O65" s="2046">
        <v>-1728.0050000000001</v>
      </c>
      <c r="P65" s="2046"/>
      <c r="Q65" s="2046">
        <v>285778.19244723598</v>
      </c>
      <c r="R65" s="2046">
        <v>3569.009</v>
      </c>
      <c r="S65" s="323"/>
      <c r="T65" s="348"/>
      <c r="U65" s="323"/>
      <c r="V65" s="323"/>
      <c r="Y65" s="323"/>
    </row>
    <row r="66" spans="1:25" s="319" customFormat="1" ht="23.1" customHeight="1">
      <c r="B66" s="2990" t="s">
        <v>167</v>
      </c>
      <c r="C66" s="2990"/>
      <c r="D66" s="221"/>
      <c r="E66" s="221"/>
      <c r="F66" s="221"/>
      <c r="G66" s="221"/>
      <c r="H66" s="221"/>
      <c r="I66" s="221"/>
      <c r="J66" s="221"/>
      <c r="K66" s="221"/>
      <c r="L66" s="221"/>
      <c r="M66" s="221"/>
      <c r="N66" s="221"/>
      <c r="O66" s="221"/>
      <c r="P66" s="221"/>
      <c r="Q66" s="221"/>
      <c r="R66" s="221"/>
      <c r="S66" s="323"/>
      <c r="T66" s="348"/>
      <c r="U66" s="323"/>
      <c r="V66" s="323"/>
      <c r="Y66" s="323"/>
    </row>
    <row r="67" spans="1:25" s="319" customFormat="1" ht="23.1" customHeight="1">
      <c r="B67" s="2986" t="s">
        <v>775</v>
      </c>
      <c r="C67" s="2986"/>
      <c r="D67" s="2987"/>
      <c r="E67" s="2987"/>
      <c r="F67" s="2987"/>
      <c r="G67" s="2987"/>
      <c r="H67" s="2987"/>
      <c r="I67" s="2987"/>
      <c r="J67" s="2987"/>
      <c r="K67" s="2987"/>
      <c r="L67" s="2987"/>
      <c r="M67" s="2987"/>
      <c r="N67" s="2987"/>
      <c r="O67" s="2987"/>
      <c r="P67" s="2987"/>
      <c r="Q67" s="2987"/>
      <c r="R67" s="2987"/>
      <c r="S67" s="323"/>
      <c r="T67" s="348"/>
      <c r="U67" s="323"/>
      <c r="V67" s="323"/>
      <c r="Y67" s="323"/>
    </row>
  </sheetData>
  <mergeCells count="28">
    <mergeCell ref="B67:R67"/>
    <mergeCell ref="Q6:Q7"/>
    <mergeCell ref="R6:R7"/>
    <mergeCell ref="B30:C30"/>
    <mergeCell ref="B1:R1"/>
    <mergeCell ref="D5:I5"/>
    <mergeCell ref="J5:O5"/>
    <mergeCell ref="P5:P7"/>
    <mergeCell ref="Q5:R5"/>
    <mergeCell ref="D6:F6"/>
    <mergeCell ref="G6:I6"/>
    <mergeCell ref="J6:L6"/>
    <mergeCell ref="M6:O6"/>
    <mergeCell ref="B2:R2"/>
    <mergeCell ref="B31:R31"/>
    <mergeCell ref="B66:C66"/>
    <mergeCell ref="B37:R37"/>
    <mergeCell ref="B38:R39"/>
    <mergeCell ref="D41:I41"/>
    <mergeCell ref="J41:O41"/>
    <mergeCell ref="P41:P43"/>
    <mergeCell ref="Q41:R41"/>
    <mergeCell ref="D42:F42"/>
    <mergeCell ref="G42:I42"/>
    <mergeCell ref="J42:L42"/>
    <mergeCell ref="M42:O42"/>
    <mergeCell ref="Q42:Q43"/>
    <mergeCell ref="R42:R43"/>
  </mergeCells>
  <pageMargins left="0.43307086614173229" right="0.23622047244094491" top="0.74803149606299213" bottom="0.74803149606299213" header="0.31496062992125984" footer="0.31496062992125984"/>
  <pageSetup paperSize="9" scale="82" orientation="portrait" r:id="rId1"/>
  <headerFooter>
    <oddFooter>&amp;C&amp;1#&amp;"Calibri"&amp;10&amp;K000000Confidential</oddFooter>
  </headerFooter>
  <rowBreaks count="1" manualBreakCount="1">
    <brk id="31" max="17" man="1"/>
  </rowBreaks>
  <customProperties>
    <customPr name="_pios_id" r:id="rId2"/>
  </customProperties>
  <drawing r:id="rId3"/>
  <legacyDrawing r:id="rId4"/>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B3F8F1-B03F-4C15-8EAA-CE587E31172A}">
  <dimension ref="B2:R48"/>
  <sheetViews>
    <sheetView showGridLines="0" showWhiteSpace="0" view="pageBreakPreview" zoomScale="90" zoomScaleNormal="100" zoomScaleSheetLayoutView="90" workbookViewId="0">
      <selection activeCell="B38" sqref="B38:F38"/>
    </sheetView>
  </sheetViews>
  <sheetFormatPr defaultColWidth="10.28515625" defaultRowHeight="12"/>
  <cols>
    <col min="1" max="1" width="2.42578125" style="296" customWidth="1"/>
    <col min="2" max="2" width="5.7109375" style="296" customWidth="1"/>
    <col min="3" max="3" width="36" style="296" customWidth="1"/>
    <col min="4" max="4" width="6.7109375" style="296" customWidth="1"/>
    <col min="5" max="5" width="22.42578125" style="115" customWidth="1"/>
    <col min="6" max="6" width="23" style="115" customWidth="1"/>
    <col min="7" max="7" width="4.7109375" style="296" customWidth="1"/>
    <col min="8" max="11" width="9.85546875" style="296" customWidth="1"/>
    <col min="12" max="16384" width="10.28515625" style="296"/>
  </cols>
  <sheetData>
    <row r="2" spans="2:18" ht="18" customHeight="1">
      <c r="B2" s="3011" t="s">
        <v>776</v>
      </c>
      <c r="C2" s="3011"/>
      <c r="D2" s="3011"/>
      <c r="E2" s="3011"/>
      <c r="F2" s="3011"/>
      <c r="G2" s="3011"/>
      <c r="H2" s="3011"/>
      <c r="I2" s="3011"/>
      <c r="J2" s="3011"/>
      <c r="K2" s="3011"/>
      <c r="L2" s="3011"/>
      <c r="M2" s="3011"/>
      <c r="N2" s="3011"/>
      <c r="O2" s="3011"/>
      <c r="P2" s="3011"/>
      <c r="Q2" s="3011"/>
      <c r="R2" s="3011"/>
    </row>
    <row r="3" spans="2:18">
      <c r="B3" s="3012"/>
      <c r="C3" s="3012"/>
      <c r="D3" s="223"/>
      <c r="E3" s="227"/>
      <c r="F3" s="227"/>
      <c r="G3" s="365"/>
      <c r="H3" s="365"/>
      <c r="I3" s="365"/>
      <c r="J3" s="365"/>
      <c r="K3" s="365"/>
      <c r="L3" s="365"/>
      <c r="M3" s="365"/>
      <c r="N3" s="365"/>
      <c r="O3" s="365"/>
      <c r="P3" s="365"/>
      <c r="Q3" s="365"/>
      <c r="R3" s="365"/>
    </row>
    <row r="4" spans="2:18">
      <c r="B4" s="3013"/>
      <c r="C4" s="3013"/>
      <c r="D4" s="364"/>
      <c r="E4" s="224" t="s">
        <v>204</v>
      </c>
      <c r="F4" s="224" t="s">
        <v>205</v>
      </c>
      <c r="G4" s="365"/>
      <c r="H4" s="365"/>
      <c r="I4" s="365"/>
      <c r="J4" s="365"/>
      <c r="K4" s="365"/>
      <c r="L4" s="365"/>
      <c r="M4" s="365"/>
      <c r="N4" s="365"/>
      <c r="O4" s="365"/>
      <c r="P4" s="365"/>
      <c r="Q4" s="365"/>
      <c r="R4" s="365"/>
    </row>
    <row r="5" spans="2:18" ht="12" customHeight="1">
      <c r="B5" s="3013"/>
      <c r="C5" s="3013"/>
      <c r="D5" s="364"/>
      <c r="E5" s="3014" t="s">
        <v>777</v>
      </c>
      <c r="F5" s="3014"/>
      <c r="G5" s="365"/>
      <c r="H5" s="365"/>
      <c r="I5" s="365"/>
      <c r="J5" s="365"/>
      <c r="K5" s="365"/>
      <c r="L5" s="365"/>
      <c r="M5" s="365"/>
      <c r="N5" s="365"/>
      <c r="O5" s="365"/>
      <c r="P5" s="365"/>
      <c r="Q5" s="365"/>
      <c r="R5" s="365"/>
    </row>
    <row r="6" spans="2:18" ht="8.25" customHeight="1">
      <c r="B6" s="3013"/>
      <c r="C6" s="3013"/>
      <c r="D6" s="225"/>
      <c r="E6" s="3015"/>
      <c r="F6" s="3015"/>
      <c r="G6" s="365"/>
      <c r="H6" s="365"/>
      <c r="I6" s="365"/>
      <c r="J6" s="365"/>
      <c r="K6" s="365"/>
      <c r="L6" s="365"/>
      <c r="M6" s="365"/>
      <c r="N6" s="365"/>
      <c r="O6" s="365"/>
      <c r="P6" s="365"/>
      <c r="Q6" s="365"/>
      <c r="R6" s="365"/>
    </row>
    <row r="7" spans="2:18" ht="24">
      <c r="B7" s="3016" t="s">
        <v>302</v>
      </c>
      <c r="C7" s="3016"/>
      <c r="D7" s="211"/>
      <c r="E7" s="226" t="s">
        <v>778</v>
      </c>
      <c r="F7" s="226" t="s">
        <v>779</v>
      </c>
      <c r="G7" s="365"/>
      <c r="H7" s="365"/>
      <c r="I7" s="365"/>
      <c r="J7" s="365"/>
      <c r="K7" s="365"/>
      <c r="L7" s="365"/>
      <c r="M7" s="365"/>
      <c r="N7" s="365"/>
      <c r="O7" s="365"/>
      <c r="P7" s="365"/>
      <c r="Q7" s="365"/>
      <c r="R7" s="365"/>
    </row>
    <row r="8" spans="2:18" ht="16.5" customHeight="1">
      <c r="B8" s="111">
        <v>1</v>
      </c>
      <c r="C8" s="3005" t="s">
        <v>780</v>
      </c>
      <c r="D8" s="3005"/>
      <c r="E8" s="154"/>
      <c r="F8" s="154"/>
      <c r="G8" s="365"/>
      <c r="H8" s="365"/>
      <c r="I8" s="365"/>
      <c r="J8" s="365"/>
      <c r="K8" s="365"/>
      <c r="L8" s="365"/>
      <c r="M8" s="365"/>
      <c r="N8" s="365"/>
      <c r="O8" s="365"/>
      <c r="P8" s="365"/>
      <c r="Q8" s="365"/>
      <c r="R8" s="365"/>
    </row>
    <row r="9" spans="2:18" ht="16.5" customHeight="1">
      <c r="B9" s="111">
        <v>2</v>
      </c>
      <c r="C9" s="3005" t="s">
        <v>781</v>
      </c>
      <c r="D9" s="3005"/>
      <c r="E9" s="297">
        <v>6.851</v>
      </c>
      <c r="F9" s="297">
        <v>-0.59899999999999998</v>
      </c>
      <c r="G9" s="365"/>
      <c r="H9" s="365"/>
      <c r="I9" s="365"/>
      <c r="J9" s="365"/>
      <c r="K9" s="365"/>
      <c r="L9" s="365"/>
      <c r="M9" s="365"/>
      <c r="N9" s="365"/>
      <c r="O9" s="365"/>
      <c r="P9" s="365"/>
      <c r="Q9" s="365"/>
      <c r="R9" s="365"/>
    </row>
    <row r="10" spans="2:18" ht="16.5" customHeight="1">
      <c r="B10" s="112">
        <v>3</v>
      </c>
      <c r="C10" s="3003" t="s">
        <v>782</v>
      </c>
      <c r="D10" s="3003"/>
      <c r="E10" s="297">
        <v>1.1850000000000001</v>
      </c>
      <c r="F10" s="297">
        <v>-0.157</v>
      </c>
      <c r="G10" s="365"/>
      <c r="H10" s="365"/>
      <c r="I10" s="365"/>
      <c r="J10" s="365"/>
      <c r="K10" s="365"/>
      <c r="L10" s="365"/>
      <c r="M10" s="365"/>
      <c r="N10" s="365"/>
      <c r="O10" s="365"/>
      <c r="P10" s="365"/>
      <c r="Q10" s="365"/>
      <c r="R10" s="365"/>
    </row>
    <row r="11" spans="2:18" ht="16.5" customHeight="1">
      <c r="B11" s="112">
        <v>4</v>
      </c>
      <c r="C11" s="3003" t="s">
        <v>783</v>
      </c>
      <c r="D11" s="3003"/>
      <c r="E11" s="297">
        <v>0</v>
      </c>
      <c r="F11" s="297"/>
      <c r="G11" s="365"/>
      <c r="H11" s="365"/>
      <c r="I11" s="365"/>
      <c r="J11" s="365"/>
      <c r="K11" s="365"/>
      <c r="L11" s="365"/>
      <c r="M11" s="365"/>
      <c r="N11" s="365"/>
      <c r="O11" s="365"/>
      <c r="P11" s="365"/>
      <c r="Q11" s="365"/>
      <c r="R11" s="365"/>
    </row>
    <row r="12" spans="2:18" ht="16.5" customHeight="1">
      <c r="B12" s="112">
        <v>5</v>
      </c>
      <c r="C12" s="3003" t="s">
        <v>784</v>
      </c>
      <c r="D12" s="3003"/>
      <c r="E12" s="297">
        <v>1.645</v>
      </c>
      <c r="F12" s="297">
        <v>-0.222</v>
      </c>
      <c r="G12" s="365"/>
      <c r="H12" s="365"/>
      <c r="I12" s="365"/>
      <c r="J12" s="365"/>
      <c r="K12" s="365"/>
      <c r="L12" s="365"/>
      <c r="M12" s="365"/>
      <c r="N12" s="365"/>
      <c r="O12" s="365"/>
      <c r="P12" s="365"/>
      <c r="Q12" s="365"/>
      <c r="R12" s="365"/>
    </row>
    <row r="13" spans="2:18" ht="16.5" customHeight="1">
      <c r="B13" s="112">
        <v>6</v>
      </c>
      <c r="C13" s="3003" t="s">
        <v>785</v>
      </c>
      <c r="D13" s="3003"/>
      <c r="E13" s="297">
        <v>2.0489999999999999</v>
      </c>
      <c r="F13" s="297">
        <v>-0.22</v>
      </c>
      <c r="G13" s="365"/>
      <c r="H13" s="365"/>
      <c r="I13" s="365"/>
      <c r="J13" s="365"/>
      <c r="K13" s="365"/>
      <c r="L13" s="365"/>
      <c r="M13" s="365"/>
      <c r="N13" s="365"/>
      <c r="O13" s="365"/>
      <c r="P13" s="365"/>
      <c r="Q13" s="365"/>
      <c r="R13" s="365"/>
    </row>
    <row r="14" spans="2:18" ht="16.5" customHeight="1">
      <c r="B14" s="112">
        <v>7</v>
      </c>
      <c r="C14" s="3003" t="s">
        <v>102</v>
      </c>
      <c r="D14" s="3003"/>
      <c r="E14" s="297">
        <v>1.972</v>
      </c>
      <c r="F14" s="297"/>
      <c r="G14" s="365"/>
      <c r="H14" s="365"/>
      <c r="I14" s="365"/>
      <c r="J14" s="365"/>
      <c r="K14" s="365"/>
      <c r="L14" s="365"/>
      <c r="M14" s="365"/>
      <c r="N14" s="365"/>
      <c r="O14" s="365"/>
      <c r="P14" s="365"/>
      <c r="Q14" s="365"/>
      <c r="R14" s="365"/>
    </row>
    <row r="15" spans="2:18" ht="16.5" customHeight="1">
      <c r="B15" s="113">
        <v>8</v>
      </c>
      <c r="C15" s="2112" t="s">
        <v>51</v>
      </c>
      <c r="D15" s="2112"/>
      <c r="E15" s="2113">
        <v>6.851</v>
      </c>
      <c r="F15" s="2113">
        <v>-0.59899999999999998</v>
      </c>
      <c r="G15" s="365"/>
      <c r="H15" s="365"/>
      <c r="I15" s="365"/>
      <c r="J15" s="365"/>
      <c r="K15" s="365"/>
      <c r="L15" s="365"/>
      <c r="M15" s="365"/>
      <c r="N15" s="365"/>
      <c r="O15" s="365"/>
      <c r="P15" s="365"/>
      <c r="Q15" s="365"/>
      <c r="R15" s="365"/>
    </row>
    <row r="16" spans="2:18">
      <c r="B16" s="3002"/>
      <c r="C16" s="3002"/>
      <c r="D16" s="3002"/>
      <c r="E16" s="3002"/>
      <c r="G16" s="365"/>
      <c r="H16" s="365"/>
      <c r="I16" s="365"/>
      <c r="J16" s="365"/>
      <c r="K16" s="365"/>
      <c r="L16" s="365"/>
      <c r="M16" s="365"/>
      <c r="N16" s="365"/>
      <c r="O16" s="365"/>
      <c r="P16" s="365"/>
      <c r="Q16" s="365"/>
      <c r="R16" s="365"/>
    </row>
    <row r="17" spans="2:18">
      <c r="B17" s="3002"/>
      <c r="C17" s="3002"/>
      <c r="D17" s="3002"/>
      <c r="E17" s="3002"/>
      <c r="G17" s="365"/>
      <c r="H17" s="365"/>
      <c r="I17" s="365"/>
      <c r="J17" s="365"/>
      <c r="K17" s="365"/>
      <c r="L17" s="365"/>
      <c r="M17" s="365"/>
      <c r="N17" s="365"/>
      <c r="O17" s="365"/>
      <c r="P17" s="365"/>
      <c r="Q17" s="365"/>
      <c r="R17" s="365"/>
    </row>
    <row r="18" spans="2:18" ht="26.25" customHeight="1">
      <c r="B18" s="3017" t="s">
        <v>786</v>
      </c>
      <c r="C18" s="3017"/>
      <c r="D18" s="3017"/>
      <c r="E18" s="3017"/>
      <c r="F18" s="3017"/>
      <c r="G18" s="365"/>
      <c r="H18" s="365"/>
      <c r="I18" s="365"/>
      <c r="J18" s="365"/>
      <c r="K18" s="365"/>
      <c r="L18" s="365"/>
      <c r="M18" s="365"/>
      <c r="N18" s="365"/>
      <c r="O18" s="365"/>
      <c r="P18" s="365"/>
      <c r="Q18" s="365"/>
      <c r="R18" s="365"/>
    </row>
    <row r="19" spans="2:18" ht="42" customHeight="1">
      <c r="B19" s="3001"/>
      <c r="C19" s="3001"/>
      <c r="D19" s="3001"/>
      <c r="E19" s="3001"/>
      <c r="F19" s="3001"/>
      <c r="G19" s="365"/>
      <c r="H19" s="365"/>
      <c r="I19" s="365"/>
      <c r="J19" s="365"/>
      <c r="K19" s="365"/>
      <c r="L19" s="365"/>
      <c r="M19" s="365"/>
      <c r="N19" s="365"/>
      <c r="O19" s="365"/>
      <c r="P19" s="365"/>
      <c r="Q19" s="365"/>
      <c r="R19" s="365"/>
    </row>
    <row r="22" spans="2:18" ht="18" customHeight="1">
      <c r="B22" s="3006"/>
      <c r="C22" s="3006"/>
      <c r="D22" s="3006"/>
      <c r="E22" s="3006"/>
      <c r="F22" s="3006"/>
      <c r="G22" s="3006"/>
      <c r="H22" s="3006"/>
      <c r="I22" s="3006"/>
      <c r="J22" s="3006"/>
      <c r="K22" s="3006"/>
      <c r="L22" s="3006"/>
      <c r="M22" s="3006"/>
      <c r="N22" s="3006"/>
      <c r="O22" s="3006"/>
      <c r="P22" s="3006"/>
      <c r="Q22" s="3006"/>
      <c r="R22" s="3006"/>
    </row>
    <row r="23" spans="2:18">
      <c r="B23" s="3007"/>
      <c r="C23" s="3007"/>
      <c r="D23" s="107"/>
      <c r="E23" s="228"/>
      <c r="F23" s="228"/>
      <c r="G23" s="365"/>
      <c r="H23" s="365"/>
      <c r="I23" s="365"/>
      <c r="J23" s="365"/>
      <c r="K23" s="365"/>
      <c r="L23" s="365"/>
      <c r="M23" s="365"/>
      <c r="N23" s="365"/>
      <c r="O23" s="365"/>
      <c r="P23" s="365"/>
      <c r="Q23" s="365"/>
      <c r="R23" s="365"/>
    </row>
    <row r="24" spans="2:18">
      <c r="B24" s="3008"/>
      <c r="C24" s="3008"/>
      <c r="D24" s="365"/>
      <c r="E24" s="108" t="s">
        <v>204</v>
      </c>
      <c r="F24" s="108" t="s">
        <v>205</v>
      </c>
      <c r="G24" s="365"/>
      <c r="H24" s="365"/>
      <c r="I24" s="365"/>
      <c r="J24" s="365"/>
      <c r="K24" s="365"/>
      <c r="L24" s="365"/>
      <c r="M24" s="365"/>
      <c r="N24" s="365"/>
      <c r="O24" s="365"/>
      <c r="P24" s="365"/>
      <c r="Q24" s="365"/>
      <c r="R24" s="365"/>
    </row>
    <row r="25" spans="2:18" ht="12" customHeight="1">
      <c r="B25" s="3008"/>
      <c r="C25" s="3008"/>
      <c r="D25" s="365"/>
      <c r="E25" s="3009" t="s">
        <v>777</v>
      </c>
      <c r="F25" s="3009"/>
      <c r="G25" s="365"/>
      <c r="H25" s="365"/>
      <c r="I25" s="365"/>
      <c r="J25" s="365"/>
      <c r="K25" s="365"/>
      <c r="L25" s="365"/>
      <c r="M25" s="365"/>
      <c r="N25" s="365"/>
      <c r="O25" s="365"/>
      <c r="P25" s="365"/>
      <c r="Q25" s="365"/>
      <c r="R25" s="365"/>
    </row>
    <row r="26" spans="2:18" ht="8.25" customHeight="1">
      <c r="B26" s="3008"/>
      <c r="C26" s="3008"/>
      <c r="D26" s="2716"/>
      <c r="E26" s="3010"/>
      <c r="F26" s="3010"/>
      <c r="G26" s="365"/>
      <c r="H26" s="365"/>
      <c r="I26" s="365"/>
      <c r="J26" s="365"/>
      <c r="K26" s="365"/>
      <c r="L26" s="365"/>
      <c r="M26" s="365"/>
      <c r="N26" s="365"/>
      <c r="O26" s="365"/>
      <c r="P26" s="365"/>
      <c r="Q26" s="365"/>
      <c r="R26" s="365"/>
    </row>
    <row r="27" spans="2:18" ht="24">
      <c r="B27" s="3004" t="s">
        <v>314</v>
      </c>
      <c r="C27" s="3004"/>
      <c r="D27" s="109"/>
      <c r="E27" s="110" t="s">
        <v>778</v>
      </c>
      <c r="F27" s="110" t="s">
        <v>779</v>
      </c>
      <c r="G27" s="365"/>
      <c r="H27" s="365"/>
      <c r="I27" s="365"/>
      <c r="J27" s="365"/>
      <c r="K27" s="365"/>
      <c r="L27" s="365"/>
      <c r="M27" s="365"/>
      <c r="N27" s="365"/>
      <c r="O27" s="365"/>
      <c r="P27" s="365"/>
      <c r="Q27" s="365"/>
      <c r="R27" s="365"/>
    </row>
    <row r="28" spans="2:18" ht="16.5" customHeight="1">
      <c r="B28" s="111">
        <v>1</v>
      </c>
      <c r="C28" s="3005" t="s">
        <v>780</v>
      </c>
      <c r="D28" s="3005"/>
      <c r="E28" s="114"/>
      <c r="F28" s="114"/>
      <c r="G28" s="365"/>
      <c r="H28" s="365"/>
      <c r="I28" s="365"/>
      <c r="J28" s="365"/>
      <c r="K28" s="365"/>
      <c r="L28" s="365"/>
      <c r="M28" s="365"/>
      <c r="N28" s="365"/>
      <c r="O28" s="365"/>
      <c r="P28" s="365"/>
      <c r="Q28" s="365"/>
      <c r="R28" s="365"/>
    </row>
    <row r="29" spans="2:18" ht="16.5" customHeight="1">
      <c r="B29" s="111">
        <v>2</v>
      </c>
      <c r="C29" s="3005" t="s">
        <v>781</v>
      </c>
      <c r="D29" s="3005"/>
      <c r="E29" s="297">
        <v>9.8050654736684564</v>
      </c>
      <c r="F29" s="297">
        <v>-0.45781626401870745</v>
      </c>
      <c r="G29" s="365"/>
      <c r="H29" s="365"/>
      <c r="I29" s="365"/>
      <c r="J29" s="365"/>
      <c r="K29" s="365"/>
      <c r="L29" s="365"/>
      <c r="M29" s="365"/>
      <c r="N29" s="365"/>
      <c r="O29" s="365"/>
      <c r="P29" s="365"/>
      <c r="Q29" s="365"/>
      <c r="R29" s="365"/>
    </row>
    <row r="30" spans="2:18" ht="16.5" customHeight="1">
      <c r="B30" s="112">
        <v>3</v>
      </c>
      <c r="C30" s="3003" t="s">
        <v>782</v>
      </c>
      <c r="D30" s="3003"/>
      <c r="E30" s="297">
        <v>2.5952698850328568</v>
      </c>
      <c r="F30" s="297">
        <v>-4.8035788374801089E-2</v>
      </c>
      <c r="G30" s="365"/>
      <c r="H30" s="365"/>
      <c r="I30" s="365"/>
      <c r="J30" s="365"/>
      <c r="K30" s="365"/>
      <c r="L30" s="365"/>
      <c r="M30" s="365"/>
      <c r="N30" s="365"/>
      <c r="O30" s="365"/>
      <c r="P30" s="365"/>
      <c r="Q30" s="365"/>
      <c r="R30" s="365"/>
    </row>
    <row r="31" spans="2:18" ht="16.5" customHeight="1">
      <c r="B31" s="112">
        <v>4</v>
      </c>
      <c r="C31" s="3003" t="s">
        <v>783</v>
      </c>
      <c r="D31" s="3003"/>
      <c r="E31" s="297">
        <v>4.2071900434544149</v>
      </c>
      <c r="F31" s="297">
        <v>-0.23093567564390832</v>
      </c>
      <c r="G31" s="365"/>
      <c r="H31" s="365"/>
      <c r="I31" s="365"/>
      <c r="J31" s="365"/>
      <c r="K31" s="365"/>
      <c r="L31" s="365"/>
      <c r="M31" s="365"/>
      <c r="N31" s="365"/>
      <c r="O31" s="365"/>
      <c r="P31" s="365"/>
      <c r="Q31" s="365"/>
      <c r="R31" s="365"/>
    </row>
    <row r="32" spans="2:18" ht="16.5" customHeight="1">
      <c r="B32" s="112">
        <v>5</v>
      </c>
      <c r="C32" s="3003" t="s">
        <v>784</v>
      </c>
      <c r="D32" s="3003"/>
      <c r="E32" s="297">
        <v>1.5711987999999999</v>
      </c>
      <c r="F32" s="297"/>
      <c r="G32" s="365"/>
      <c r="H32" s="365"/>
      <c r="I32" s="365"/>
      <c r="J32" s="365"/>
      <c r="K32" s="365"/>
      <c r="L32" s="365"/>
      <c r="M32" s="365"/>
      <c r="N32" s="365"/>
      <c r="O32" s="365"/>
      <c r="P32" s="365"/>
      <c r="Q32" s="365"/>
      <c r="R32" s="365"/>
    </row>
    <row r="33" spans="2:6" ht="16.5" customHeight="1">
      <c r="B33" s="112">
        <v>6</v>
      </c>
      <c r="C33" s="3003" t="s">
        <v>785</v>
      </c>
      <c r="D33" s="3003"/>
      <c r="E33" s="297">
        <v>0.38978989999999997</v>
      </c>
      <c r="F33" s="297">
        <v>-0.1788448</v>
      </c>
    </row>
    <row r="34" spans="2:6" ht="16.5" customHeight="1">
      <c r="B34" s="112">
        <v>7</v>
      </c>
      <c r="C34" s="3003" t="s">
        <v>102</v>
      </c>
      <c r="D34" s="3003"/>
      <c r="E34" s="297">
        <v>1.0416168451811838</v>
      </c>
      <c r="F34" s="297"/>
    </row>
    <row r="35" spans="2:6" ht="16.5" customHeight="1">
      <c r="B35" s="113">
        <v>8</v>
      </c>
      <c r="C35" s="2114" t="s">
        <v>51</v>
      </c>
      <c r="D35" s="2114"/>
      <c r="E35" s="2115">
        <v>9.8050654736684564</v>
      </c>
      <c r="F35" s="2115">
        <v>-0.45781626401870745</v>
      </c>
    </row>
    <row r="36" spans="2:6">
      <c r="B36" s="3002"/>
      <c r="C36" s="3002"/>
      <c r="D36" s="3002"/>
      <c r="E36" s="3002"/>
    </row>
    <row r="37" spans="2:6">
      <c r="B37" s="3002"/>
      <c r="C37" s="3002"/>
      <c r="D37" s="3002"/>
      <c r="E37" s="3002"/>
    </row>
    <row r="38" spans="2:6" ht="26.25" customHeight="1">
      <c r="B38" s="3001"/>
      <c r="C38" s="3001"/>
      <c r="D38" s="3001"/>
      <c r="E38" s="3001"/>
      <c r="F38" s="3001"/>
    </row>
    <row r="39" spans="2:6" ht="42" customHeight="1">
      <c r="B39" s="3001"/>
      <c r="C39" s="3001"/>
      <c r="D39" s="3001"/>
      <c r="E39" s="3001"/>
      <c r="F39" s="3001"/>
    </row>
    <row r="40" spans="2:6">
      <c r="B40" s="3002"/>
      <c r="C40" s="3002"/>
      <c r="D40" s="3002"/>
      <c r="E40" s="3002"/>
    </row>
    <row r="41" spans="2:6" ht="44.25" customHeight="1">
      <c r="B41" s="3001"/>
      <c r="C41" s="3001"/>
      <c r="D41" s="3001"/>
      <c r="E41" s="3001"/>
      <c r="F41" s="3001"/>
    </row>
    <row r="42" spans="2:6" ht="61.5" customHeight="1">
      <c r="B42" s="3001"/>
      <c r="C42" s="3001"/>
      <c r="D42" s="3001"/>
      <c r="E42" s="3001"/>
      <c r="F42" s="3001"/>
    </row>
    <row r="43" spans="2:6" ht="30.75" customHeight="1">
      <c r="B43" s="3001"/>
      <c r="C43" s="3001"/>
      <c r="D43" s="3001"/>
      <c r="E43" s="3001"/>
      <c r="F43" s="3001"/>
    </row>
    <row r="44" spans="2:6" ht="42" customHeight="1">
      <c r="B44" s="3001"/>
      <c r="C44" s="3001"/>
      <c r="D44" s="3001"/>
      <c r="E44" s="3001"/>
      <c r="F44" s="3001"/>
    </row>
    <row r="45" spans="2:6" ht="21" customHeight="1">
      <c r="B45" s="3001"/>
      <c r="C45" s="3001"/>
      <c r="D45" s="3001"/>
      <c r="E45" s="3001"/>
      <c r="F45" s="3001"/>
    </row>
    <row r="46" spans="2:6" ht="21" customHeight="1">
      <c r="B46" s="3001"/>
      <c r="C46" s="3001"/>
      <c r="D46" s="3001"/>
      <c r="E46" s="3001"/>
      <c r="F46" s="3001"/>
    </row>
    <row r="47" spans="2:6" ht="42" customHeight="1">
      <c r="B47" s="3001"/>
      <c r="C47" s="3001"/>
      <c r="D47" s="3001"/>
      <c r="E47" s="3001"/>
      <c r="F47" s="3001"/>
    </row>
    <row r="48" spans="2:6" ht="31.5" customHeight="1">
      <c r="B48" s="3000"/>
      <c r="C48" s="3000"/>
      <c r="D48" s="3000"/>
      <c r="E48" s="3000"/>
      <c r="F48" s="3000"/>
    </row>
  </sheetData>
  <mergeCells count="45">
    <mergeCell ref="B19:F19"/>
    <mergeCell ref="B7:C7"/>
    <mergeCell ref="C8:D8"/>
    <mergeCell ref="C9:D9"/>
    <mergeCell ref="C10:D10"/>
    <mergeCell ref="C11:D11"/>
    <mergeCell ref="C12:D12"/>
    <mergeCell ref="C13:D13"/>
    <mergeCell ref="C14:D14"/>
    <mergeCell ref="B16:E16"/>
    <mergeCell ref="B17:E17"/>
    <mergeCell ref="B18:F18"/>
    <mergeCell ref="B2:R2"/>
    <mergeCell ref="B3:C3"/>
    <mergeCell ref="B4:C4"/>
    <mergeCell ref="B5:C5"/>
    <mergeCell ref="E5:F6"/>
    <mergeCell ref="B6:C6"/>
    <mergeCell ref="B22:R22"/>
    <mergeCell ref="B23:C23"/>
    <mergeCell ref="B24:C24"/>
    <mergeCell ref="B25:C25"/>
    <mergeCell ref="E25:F26"/>
    <mergeCell ref="B26:C26"/>
    <mergeCell ref="B27:C27"/>
    <mergeCell ref="C28:D28"/>
    <mergeCell ref="C29:D29"/>
    <mergeCell ref="C30:D30"/>
    <mergeCell ref="C31:D31"/>
    <mergeCell ref="C32:D32"/>
    <mergeCell ref="C33:D33"/>
    <mergeCell ref="C34:D34"/>
    <mergeCell ref="B36:E36"/>
    <mergeCell ref="B37:E37"/>
    <mergeCell ref="B38:F38"/>
    <mergeCell ref="B39:F39"/>
    <mergeCell ref="B40:E40"/>
    <mergeCell ref="B41:F41"/>
    <mergeCell ref="B42:F42"/>
    <mergeCell ref="B48:F48"/>
    <mergeCell ref="B43:F43"/>
    <mergeCell ref="B44:F44"/>
    <mergeCell ref="B45:F45"/>
    <mergeCell ref="B46:F46"/>
    <mergeCell ref="B47:F47"/>
  </mergeCells>
  <pageMargins left="0.43307086614173229" right="0.23622047244094491" top="0.74803149606299213" bottom="0.74803149606299213" header="0.31496062992125984" footer="0.31496062992125984"/>
  <pageSetup paperSize="9" scale="90" orientation="portrait" r:id="rId1"/>
  <headerFooter>
    <oddFooter>&amp;C&amp;1#&amp;"Calibri"&amp;10&amp;K000000Confidential</oddFooter>
  </headerFooter>
  <rowBreaks count="1" manualBreakCount="1">
    <brk id="19" max="6" man="1"/>
  </rowBreaks>
  <colBreaks count="1" manualBreakCount="1">
    <brk id="7" max="27" man="1"/>
  </colBreaks>
  <customProperties>
    <customPr name="_pios_id" r:id="rId2"/>
  </customPropertie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354378-0CB6-4FEB-9E5C-E4BD2704080F}">
  <dimension ref="A1:T105"/>
  <sheetViews>
    <sheetView showGridLines="0" showWhiteSpace="0" view="pageLayout" zoomScale="96" zoomScaleNormal="100" zoomScalePageLayoutView="96" workbookViewId="0">
      <selection activeCell="D3" sqref="D3"/>
    </sheetView>
  </sheetViews>
  <sheetFormatPr defaultColWidth="0" defaultRowHeight="12"/>
  <cols>
    <col min="1" max="1" width="30.7109375" style="1505" customWidth="1"/>
    <col min="2" max="2" width="20.42578125" style="1505" customWidth="1"/>
    <col min="3" max="3" width="12" style="894" bestFit="1" customWidth="1"/>
    <col min="4" max="6" width="7.140625" style="894" bestFit="1" customWidth="1"/>
    <col min="7" max="7" width="10.85546875" style="894" bestFit="1" customWidth="1"/>
    <col min="8" max="20" width="17.85546875" style="894" hidden="1" customWidth="1"/>
    <col min="21" max="16384" width="9.140625" style="894" hidden="1"/>
  </cols>
  <sheetData>
    <row r="1" spans="1:8" ht="102.75" customHeight="1">
      <c r="A1" s="3018" t="s">
        <v>787</v>
      </c>
      <c r="B1" s="2898"/>
      <c r="C1" s="2898"/>
      <c r="D1" s="2898"/>
      <c r="E1" s="2898"/>
      <c r="F1" s="2898"/>
      <c r="G1" s="2898"/>
    </row>
    <row r="2" spans="1:8">
      <c r="A2" s="1518" t="s">
        <v>59</v>
      </c>
      <c r="B2" s="1519"/>
      <c r="C2" s="1520"/>
      <c r="D2" s="1521" t="s">
        <v>788</v>
      </c>
      <c r="E2" s="1521"/>
      <c r="F2" s="1521" t="s">
        <v>35</v>
      </c>
      <c r="G2" s="1521"/>
    </row>
    <row r="3" spans="1:8" ht="22.5">
      <c r="A3" s="1522" t="s">
        <v>789</v>
      </c>
      <c r="B3" s="1523" t="s">
        <v>790</v>
      </c>
      <c r="C3" s="1524" t="s">
        <v>414</v>
      </c>
      <c r="D3" s="1525" t="s">
        <v>791</v>
      </c>
      <c r="E3" s="1526" t="s">
        <v>792</v>
      </c>
      <c r="F3" s="1525" t="s">
        <v>791</v>
      </c>
      <c r="G3" s="1526" t="s">
        <v>792</v>
      </c>
    </row>
    <row r="4" spans="1:8">
      <c r="A4" s="1527" t="s">
        <v>793</v>
      </c>
      <c r="B4" s="1528"/>
      <c r="C4" s="1529"/>
      <c r="D4" s="1530"/>
      <c r="E4" s="1530"/>
      <c r="F4" s="1530"/>
      <c r="G4" s="1530"/>
    </row>
    <row r="5" spans="1:8">
      <c r="A5" s="1531">
        <v>1</v>
      </c>
      <c r="B5" s="1532" t="s">
        <v>794</v>
      </c>
      <c r="C5" s="1533">
        <v>0</v>
      </c>
      <c r="D5" s="1495">
        <v>61642.19716114</v>
      </c>
      <c r="E5" s="1495">
        <v>67740.970217139999</v>
      </c>
      <c r="F5" s="1495">
        <v>66125.472677173006</v>
      </c>
      <c r="G5" s="1495">
        <v>70735.546421267994</v>
      </c>
    </row>
    <row r="6" spans="1:8">
      <c r="A6" s="1531">
        <v>2</v>
      </c>
      <c r="B6" s="1532" t="s">
        <v>795</v>
      </c>
      <c r="C6" s="1533">
        <v>0.2</v>
      </c>
      <c r="D6" s="1495">
        <v>20.123239269999999</v>
      </c>
      <c r="E6" s="1495">
        <v>40.600555530000001</v>
      </c>
      <c r="F6" s="1495">
        <v>19.375588519000001</v>
      </c>
      <c r="G6" s="1495">
        <v>38.283395770000006</v>
      </c>
      <c r="H6" s="895"/>
    </row>
    <row r="7" spans="1:8">
      <c r="A7" s="1531">
        <v>3</v>
      </c>
      <c r="B7" s="1532" t="s">
        <v>796</v>
      </c>
      <c r="C7" s="1533">
        <v>0.5</v>
      </c>
      <c r="D7" s="1495">
        <v>85.713027249999996</v>
      </c>
      <c r="E7" s="1495">
        <v>147.47063148999999</v>
      </c>
      <c r="F7" s="1495">
        <v>85.051027919999996</v>
      </c>
      <c r="G7" s="1495">
        <v>147.20222738999999</v>
      </c>
      <c r="H7" s="895"/>
    </row>
    <row r="8" spans="1:8" ht="22.5">
      <c r="A8" s="1531" t="s">
        <v>797</v>
      </c>
      <c r="B8" s="1532" t="s">
        <v>798</v>
      </c>
      <c r="C8" s="1533" t="s">
        <v>799</v>
      </c>
      <c r="D8" s="1495">
        <v>419.60502939999998</v>
      </c>
      <c r="E8" s="1495">
        <v>721.01496128999997</v>
      </c>
      <c r="F8" s="1495">
        <v>160.41251984499999</v>
      </c>
      <c r="G8" s="1495">
        <v>382.51224884000004</v>
      </c>
    </row>
    <row r="9" spans="1:8">
      <c r="A9" s="1534" t="s">
        <v>450</v>
      </c>
      <c r="B9" s="1535"/>
      <c r="C9" s="1536"/>
      <c r="D9" s="1537">
        <v>62167.638457059998</v>
      </c>
      <c r="E9" s="1538">
        <v>68650.05636545</v>
      </c>
      <c r="F9" s="1537">
        <v>66390.31181345701</v>
      </c>
      <c r="G9" s="1538">
        <v>71303.544293267987</v>
      </c>
    </row>
    <row r="10" spans="1:8">
      <c r="A10" s="1531"/>
      <c r="B10" s="1532"/>
      <c r="C10" s="1533"/>
      <c r="D10" s="1495"/>
      <c r="E10" s="1495"/>
      <c r="F10" s="1495"/>
      <c r="G10" s="1495"/>
    </row>
    <row r="11" spans="1:8" ht="22.5">
      <c r="A11" s="1527" t="s">
        <v>800</v>
      </c>
      <c r="B11" s="1539"/>
      <c r="C11" s="1540"/>
      <c r="D11" s="1541"/>
      <c r="E11" s="1495"/>
      <c r="F11" s="1495"/>
      <c r="G11" s="1495"/>
    </row>
    <row r="12" spans="1:8">
      <c r="A12" s="1531">
        <v>1</v>
      </c>
      <c r="B12" s="1532" t="s">
        <v>801</v>
      </c>
      <c r="C12" s="1533" t="s">
        <v>802</v>
      </c>
      <c r="D12" s="1495">
        <v>10950.65979824</v>
      </c>
      <c r="E12" s="1495">
        <v>10510.915419769999</v>
      </c>
      <c r="F12" s="1495">
        <v>7496.5126653010011</v>
      </c>
      <c r="G12" s="1495">
        <v>7399.9513437839996</v>
      </c>
    </row>
    <row r="13" spans="1:8">
      <c r="A13" s="1531">
        <v>2</v>
      </c>
      <c r="B13" s="1532" t="s">
        <v>795</v>
      </c>
      <c r="C13" s="1533">
        <v>0.5</v>
      </c>
      <c r="D13" s="1495" t="s">
        <v>44</v>
      </c>
      <c r="E13" s="1495">
        <v>6.9355269699999997</v>
      </c>
      <c r="F13" s="1495" t="s">
        <v>44</v>
      </c>
      <c r="G13" s="1495">
        <v>6.9229039599999993</v>
      </c>
    </row>
    <row r="14" spans="1:8" ht="22.5">
      <c r="A14" s="1531" t="s">
        <v>803</v>
      </c>
      <c r="B14" s="1532" t="s">
        <v>804</v>
      </c>
      <c r="C14" s="1533" t="s">
        <v>799</v>
      </c>
      <c r="D14" s="1495" t="s">
        <v>44</v>
      </c>
      <c r="E14" s="1495" t="s">
        <v>44</v>
      </c>
      <c r="F14" s="1495" t="s">
        <v>44</v>
      </c>
      <c r="G14" s="1495" t="s">
        <v>44</v>
      </c>
    </row>
    <row r="15" spans="1:8">
      <c r="A15" s="1534" t="s">
        <v>450</v>
      </c>
      <c r="B15" s="1535"/>
      <c r="C15" s="1536"/>
      <c r="D15" s="1537">
        <v>10950.65979824</v>
      </c>
      <c r="E15" s="1538">
        <v>10517.85094674</v>
      </c>
      <c r="F15" s="1537">
        <v>7496.5126653010011</v>
      </c>
      <c r="G15" s="1538">
        <v>7406.8742477440001</v>
      </c>
    </row>
    <row r="16" spans="1:8">
      <c r="A16" s="1542"/>
      <c r="B16" s="1543"/>
      <c r="C16" s="1544"/>
      <c r="D16" s="1545"/>
      <c r="E16" s="1545"/>
      <c r="F16" s="1545"/>
      <c r="G16" s="1545"/>
    </row>
    <row r="17" spans="1:7">
      <c r="A17" s="1527" t="s">
        <v>805</v>
      </c>
      <c r="B17" s="1539"/>
      <c r="C17" s="1540"/>
      <c r="D17" s="1495"/>
      <c r="E17" s="1495"/>
      <c r="F17" s="1495"/>
      <c r="G17" s="1495"/>
    </row>
    <row r="18" spans="1:7">
      <c r="A18" s="1531">
        <v>1</v>
      </c>
      <c r="B18" s="1532" t="s">
        <v>801</v>
      </c>
      <c r="C18" s="1533" t="s">
        <v>802</v>
      </c>
      <c r="D18" s="1495">
        <v>275.24606977000002</v>
      </c>
      <c r="E18" s="1495">
        <v>100.16538211999999</v>
      </c>
      <c r="F18" s="1495">
        <v>150.18889025999999</v>
      </c>
      <c r="G18" s="1495">
        <v>50.079985039999997</v>
      </c>
    </row>
    <row r="19" spans="1:7">
      <c r="A19" s="1531">
        <v>2</v>
      </c>
      <c r="B19" s="1532" t="s">
        <v>795</v>
      </c>
      <c r="C19" s="1533">
        <v>0.5</v>
      </c>
      <c r="D19" s="1495" t="s">
        <v>44</v>
      </c>
      <c r="E19" s="1495" t="s">
        <v>44</v>
      </c>
      <c r="F19" s="1495" t="s">
        <v>44</v>
      </c>
      <c r="G19" s="1495" t="s">
        <v>44</v>
      </c>
    </row>
    <row r="20" spans="1:7" ht="22.5">
      <c r="A20" s="1531" t="s">
        <v>803</v>
      </c>
      <c r="B20" s="1532" t="s">
        <v>804</v>
      </c>
      <c r="C20" s="1533" t="s">
        <v>799</v>
      </c>
      <c r="D20" s="1495" t="s">
        <v>44</v>
      </c>
      <c r="E20" s="1495" t="s">
        <v>44</v>
      </c>
      <c r="F20" s="1495" t="s">
        <v>44</v>
      </c>
      <c r="G20" s="1495" t="s">
        <v>44</v>
      </c>
    </row>
    <row r="21" spans="1:7">
      <c r="A21" s="1534" t="s">
        <v>450</v>
      </c>
      <c r="B21" s="1535"/>
      <c r="C21" s="1536"/>
      <c r="D21" s="1537">
        <v>275.24606977000002</v>
      </c>
      <c r="E21" s="1538">
        <v>100.16538211999999</v>
      </c>
      <c r="F21" s="1537">
        <v>150.18889025999999</v>
      </c>
      <c r="G21" s="1538">
        <v>50.079985039999997</v>
      </c>
    </row>
    <row r="22" spans="1:7">
      <c r="A22" s="1496"/>
      <c r="B22" s="1496"/>
      <c r="C22" s="1546"/>
      <c r="D22" s="1495"/>
      <c r="E22" s="1495"/>
      <c r="F22" s="1495"/>
      <c r="G22" s="1495"/>
    </row>
    <row r="23" spans="1:7">
      <c r="A23" s="1527" t="s">
        <v>806</v>
      </c>
      <c r="B23" s="1539"/>
      <c r="C23" s="1540"/>
      <c r="D23" s="1495"/>
      <c r="E23" s="1495"/>
      <c r="F23" s="1495"/>
      <c r="G23" s="1495"/>
    </row>
    <row r="24" spans="1:7">
      <c r="A24" s="1531">
        <v>1</v>
      </c>
      <c r="B24" s="1532" t="s">
        <v>807</v>
      </c>
      <c r="C24" s="1533" t="s">
        <v>808</v>
      </c>
      <c r="D24" s="1495">
        <v>1736.80432094</v>
      </c>
      <c r="E24" s="1495">
        <v>1368.8407812600001</v>
      </c>
      <c r="F24" s="1495">
        <v>1720.471667515</v>
      </c>
      <c r="G24" s="1495">
        <v>1371.17256112</v>
      </c>
    </row>
    <row r="25" spans="1:7">
      <c r="A25" s="1531">
        <v>2</v>
      </c>
      <c r="B25" s="1532" t="s">
        <v>795</v>
      </c>
      <c r="C25" s="1533">
        <v>0.5</v>
      </c>
      <c r="D25" s="1495" t="s">
        <v>44</v>
      </c>
      <c r="E25" s="1495" t="s">
        <v>44</v>
      </c>
      <c r="F25" s="1495" t="s">
        <v>44</v>
      </c>
      <c r="G25" s="1495" t="s">
        <v>44</v>
      </c>
    </row>
    <row r="26" spans="1:7" ht="22.5">
      <c r="A26" s="1531" t="s">
        <v>803</v>
      </c>
      <c r="B26" s="1532" t="s">
        <v>804</v>
      </c>
      <c r="C26" s="1533" t="s">
        <v>799</v>
      </c>
      <c r="D26" s="1495" t="s">
        <v>44</v>
      </c>
      <c r="E26" s="1495" t="s">
        <v>44</v>
      </c>
      <c r="F26" s="1495" t="s">
        <v>44</v>
      </c>
      <c r="G26" s="1495" t="s">
        <v>44</v>
      </c>
    </row>
    <row r="27" spans="1:7">
      <c r="A27" s="1534" t="s">
        <v>450</v>
      </c>
      <c r="B27" s="1535"/>
      <c r="C27" s="1536"/>
      <c r="D27" s="1537">
        <v>1736.80432094</v>
      </c>
      <c r="E27" s="1538">
        <v>1368.8407812600001</v>
      </c>
      <c r="F27" s="1537">
        <v>1720.471667515</v>
      </c>
      <c r="G27" s="1538">
        <v>1371.17256112</v>
      </c>
    </row>
    <row r="28" spans="1:7">
      <c r="A28" s="1496"/>
      <c r="B28" s="1496"/>
      <c r="C28" s="1546"/>
      <c r="D28" s="1495"/>
      <c r="E28" s="1495"/>
      <c r="F28" s="1495"/>
      <c r="G28" s="1495"/>
    </row>
    <row r="29" spans="1:7">
      <c r="A29" s="1527" t="s">
        <v>809</v>
      </c>
      <c r="B29" s="1539"/>
      <c r="C29" s="1540"/>
      <c r="D29" s="1495"/>
      <c r="E29" s="1495"/>
      <c r="F29" s="1495"/>
      <c r="G29" s="1495"/>
    </row>
    <row r="30" spans="1:7">
      <c r="A30" s="1531">
        <v>1</v>
      </c>
      <c r="B30" s="1532" t="s">
        <v>794</v>
      </c>
      <c r="C30" s="1533">
        <v>0.2</v>
      </c>
      <c r="D30" s="1495">
        <v>145.43927128999999</v>
      </c>
      <c r="E30" s="1495">
        <v>199.72301726000001</v>
      </c>
      <c r="F30" s="1495">
        <v>145.24574565</v>
      </c>
      <c r="G30" s="1495">
        <v>201.22493145000001</v>
      </c>
    </row>
    <row r="31" spans="1:7">
      <c r="A31" s="1531">
        <v>2</v>
      </c>
      <c r="B31" s="1532" t="s">
        <v>795</v>
      </c>
      <c r="C31" s="1533">
        <v>0.5</v>
      </c>
      <c r="D31" s="1495">
        <v>16.321678089999999</v>
      </c>
      <c r="E31" s="1495">
        <v>7.7580234099999998</v>
      </c>
      <c r="F31" s="1495">
        <v>16.321678089999999</v>
      </c>
      <c r="G31" s="1495">
        <v>7.7580234099999998</v>
      </c>
    </row>
    <row r="32" spans="1:7" ht="22.5">
      <c r="A32" s="1531" t="s">
        <v>803</v>
      </c>
      <c r="B32" s="1532" t="s">
        <v>804</v>
      </c>
      <c r="C32" s="1533" t="s">
        <v>810</v>
      </c>
      <c r="D32" s="1495">
        <v>3.0248000000000001E-2</v>
      </c>
      <c r="E32" s="1495" t="s">
        <v>44</v>
      </c>
      <c r="F32" s="1495">
        <v>6.0495999999999996E-3</v>
      </c>
      <c r="G32" s="1495" t="s">
        <v>44</v>
      </c>
    </row>
    <row r="33" spans="1:7">
      <c r="A33" s="1534" t="s">
        <v>450</v>
      </c>
      <c r="B33" s="1535"/>
      <c r="C33" s="1536"/>
      <c r="D33" s="1537">
        <v>161.79119738</v>
      </c>
      <c r="E33" s="1538">
        <v>207.48104067</v>
      </c>
      <c r="F33" s="1537">
        <v>161.57347334000002</v>
      </c>
      <c r="G33" s="1538">
        <v>208.98295486000001</v>
      </c>
    </row>
    <row r="34" spans="1:7">
      <c r="A34" s="1496"/>
      <c r="B34" s="1496"/>
      <c r="C34" s="1546"/>
      <c r="D34" s="1495"/>
      <c r="E34" s="1495"/>
      <c r="F34" s="1495"/>
      <c r="G34" s="1495"/>
    </row>
    <row r="35" spans="1:7">
      <c r="A35" s="1527" t="s">
        <v>811</v>
      </c>
      <c r="B35" s="1539"/>
      <c r="C35" s="1540"/>
      <c r="D35" s="1495"/>
      <c r="E35" s="1495"/>
      <c r="F35" s="1495"/>
      <c r="G35" s="1495"/>
    </row>
    <row r="36" spans="1:7">
      <c r="A36" s="1531">
        <v>1</v>
      </c>
      <c r="B36" s="1532" t="s">
        <v>794</v>
      </c>
      <c r="C36" s="1533">
        <v>0.2</v>
      </c>
      <c r="D36" s="1495" t="s">
        <v>44</v>
      </c>
      <c r="E36" s="1495" t="s">
        <v>44</v>
      </c>
      <c r="F36" s="1495" t="s">
        <v>44</v>
      </c>
      <c r="G36" s="1495" t="s">
        <v>44</v>
      </c>
    </row>
    <row r="37" spans="1:7">
      <c r="A37" s="1531">
        <v>2</v>
      </c>
      <c r="B37" s="1532" t="s">
        <v>795</v>
      </c>
      <c r="C37" s="1533">
        <v>0.5</v>
      </c>
      <c r="D37" s="1495" t="s">
        <v>44</v>
      </c>
      <c r="E37" s="1495" t="s">
        <v>44</v>
      </c>
      <c r="F37" s="1495" t="s">
        <v>44</v>
      </c>
      <c r="G37" s="1495" t="s">
        <v>44</v>
      </c>
    </row>
    <row r="38" spans="1:7">
      <c r="A38" s="1531" t="s">
        <v>812</v>
      </c>
      <c r="B38" s="1532" t="s">
        <v>813</v>
      </c>
      <c r="C38" s="1533">
        <v>1</v>
      </c>
      <c r="D38" s="1495">
        <v>2891.3890081199997</v>
      </c>
      <c r="E38" s="1495">
        <v>2455.7514416899999</v>
      </c>
      <c r="F38" s="1495">
        <v>2479.6406944939999</v>
      </c>
      <c r="G38" s="1495">
        <v>1647.137977071</v>
      </c>
    </row>
    <row r="39" spans="1:7" ht="22.5">
      <c r="A39" s="2703" t="s">
        <v>814</v>
      </c>
      <c r="B39" s="1496" t="s">
        <v>815</v>
      </c>
      <c r="C39" s="1547">
        <v>1.5</v>
      </c>
      <c r="D39" s="1495" t="s">
        <v>44</v>
      </c>
      <c r="E39" s="1495" t="s">
        <v>44</v>
      </c>
      <c r="F39" s="1495" t="s">
        <v>44</v>
      </c>
      <c r="G39" s="1495" t="s">
        <v>44</v>
      </c>
    </row>
    <row r="40" spans="1:7">
      <c r="A40" s="1534" t="s">
        <v>450</v>
      </c>
      <c r="B40" s="1535"/>
      <c r="C40" s="1536"/>
      <c r="D40" s="1537">
        <v>2891.3890081199997</v>
      </c>
      <c r="E40" s="1538">
        <v>2455.7514416899999</v>
      </c>
      <c r="F40" s="1537">
        <v>2479.6406944939999</v>
      </c>
      <c r="G40" s="1538">
        <v>1647.137977071</v>
      </c>
    </row>
    <row r="41" spans="1:7" ht="24" customHeight="1">
      <c r="A41" s="3019" t="s">
        <v>816</v>
      </c>
      <c r="B41" s="3019"/>
      <c r="C41" s="3019"/>
      <c r="D41" s="3019"/>
      <c r="E41" s="3019"/>
      <c r="F41" s="3019"/>
      <c r="G41" s="3019"/>
    </row>
    <row r="42" spans="1:7">
      <c r="A42" s="3019" t="s">
        <v>817</v>
      </c>
      <c r="B42" s="3019"/>
      <c r="C42" s="3019"/>
      <c r="D42" s="3019"/>
      <c r="E42" s="3019"/>
      <c r="F42" s="3019"/>
      <c r="G42" s="3019"/>
    </row>
    <row r="43" spans="1:7" ht="25.5" customHeight="1">
      <c r="A43" s="3019" t="s">
        <v>818</v>
      </c>
      <c r="B43" s="3019"/>
      <c r="C43" s="3019"/>
      <c r="D43" s="3019"/>
      <c r="E43" s="3019"/>
      <c r="F43" s="3019"/>
      <c r="G43" s="3019"/>
    </row>
    <row r="44" spans="1:7" ht="13.5" customHeight="1">
      <c r="B44" s="1548"/>
      <c r="C44" s="1200"/>
      <c r="D44" s="1200"/>
      <c r="E44" s="1200"/>
      <c r="F44" s="1200"/>
      <c r="G44" s="1200"/>
    </row>
    <row r="45" spans="1:7" ht="13.5" customHeight="1"/>
    <row r="105" spans="7:7" ht="15">
      <c r="G105" s="1178"/>
    </row>
  </sheetData>
  <mergeCells count="4">
    <mergeCell ref="A1:G1"/>
    <mergeCell ref="A41:G41"/>
    <mergeCell ref="A42:G42"/>
    <mergeCell ref="A43:G43"/>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DBDC2B-C6E8-4A9D-A387-C7312C7C9C57}">
  <sheetPr>
    <pageSetUpPr fitToPage="1"/>
  </sheetPr>
  <dimension ref="A1:O31"/>
  <sheetViews>
    <sheetView view="pageBreakPreview" zoomScale="98" zoomScaleNormal="140" zoomScaleSheetLayoutView="98" zoomScalePageLayoutView="85" workbookViewId="0">
      <selection activeCell="C7" sqref="C7"/>
    </sheetView>
  </sheetViews>
  <sheetFormatPr defaultColWidth="9.140625" defaultRowHeight="15.75"/>
  <cols>
    <col min="1" max="1" width="35.42578125" style="2427" customWidth="1"/>
    <col min="2" max="3" width="9" style="2427" customWidth="1"/>
    <col min="4" max="4" width="3" style="2427" customWidth="1"/>
    <col min="5" max="5" width="9.28515625" style="2427" customWidth="1"/>
    <col min="6" max="6" width="9.85546875" style="2427" customWidth="1"/>
    <col min="7" max="7" width="3" style="2427" customWidth="1"/>
    <col min="8" max="8" width="9" style="2427" customWidth="1"/>
    <col min="9" max="9" width="10" style="2427" customWidth="1"/>
    <col min="10" max="10" width="2.85546875" style="2427" hidden="1" customWidth="1"/>
    <col min="11" max="11" width="9" style="2427" hidden="1" customWidth="1"/>
    <col min="12" max="12" width="2.5703125" style="2427" hidden="1" customWidth="1"/>
    <col min="13" max="13" width="17.5703125" style="2427" customWidth="1"/>
    <col min="14" max="14" width="7.85546875" style="2427" customWidth="1"/>
    <col min="15" max="15" width="13.7109375" style="2427" customWidth="1"/>
    <col min="16" max="16" width="13.42578125" style="2427" customWidth="1"/>
    <col min="17" max="17" width="22.28515625" style="2427" customWidth="1"/>
    <col min="18" max="16384" width="9.140625" style="2427"/>
  </cols>
  <sheetData>
    <row r="1" spans="1:15" s="2428" customFormat="1" ht="14.25" customHeight="1">
      <c r="A1" s="3020" t="s">
        <v>2050</v>
      </c>
      <c r="B1" s="3021"/>
      <c r="C1" s="3021"/>
      <c r="D1" s="3021"/>
      <c r="E1" s="3021"/>
      <c r="F1" s="3021"/>
      <c r="G1" s="3021"/>
      <c r="H1" s="3021"/>
      <c r="I1" s="3021"/>
      <c r="J1" s="2430"/>
      <c r="K1" s="2430"/>
      <c r="L1" s="2430"/>
      <c r="M1" s="2429"/>
    </row>
    <row r="2" spans="1:15" s="2428" customFormat="1" ht="151.5" customHeight="1">
      <c r="A2" s="3021"/>
      <c r="B2" s="3021"/>
      <c r="C2" s="3021"/>
      <c r="D2" s="3021"/>
      <c r="E2" s="3021"/>
      <c r="F2" s="3021"/>
      <c r="G2" s="3021"/>
      <c r="H2" s="3021"/>
      <c r="I2" s="3021"/>
      <c r="J2" s="2431"/>
      <c r="K2" s="2431"/>
      <c r="L2" s="2431"/>
      <c r="M2" s="2429"/>
    </row>
    <row r="3" spans="1:15">
      <c r="A3" s="3022"/>
      <c r="B3" s="3022"/>
      <c r="C3" s="3022"/>
      <c r="D3" s="3022"/>
      <c r="E3" s="3022"/>
      <c r="F3" s="3022"/>
      <c r="G3" s="3022"/>
      <c r="H3" s="3022"/>
      <c r="I3" s="3022"/>
      <c r="J3" s="3022"/>
      <c r="K3" s="3022"/>
      <c r="L3" s="3022"/>
    </row>
    <row r="4" spans="1:15" ht="15.75" customHeight="1" thickBot="1">
      <c r="A4" s="2432"/>
      <c r="B4" s="3023" t="s">
        <v>431</v>
      </c>
      <c r="C4" s="3023"/>
      <c r="D4" s="2452"/>
      <c r="E4" s="3024" t="s">
        <v>819</v>
      </c>
      <c r="F4" s="3024"/>
      <c r="G4" s="2452"/>
      <c r="H4" s="3024" t="s">
        <v>820</v>
      </c>
      <c r="I4" s="3024"/>
      <c r="J4" s="2433"/>
      <c r="K4" s="3025" t="s">
        <v>821</v>
      </c>
      <c r="L4" s="3025"/>
    </row>
    <row r="5" spans="1:15" ht="16.5" thickBot="1">
      <c r="A5" s="2453"/>
      <c r="B5" s="2454" t="s">
        <v>822</v>
      </c>
      <c r="C5" s="2454" t="s">
        <v>823</v>
      </c>
      <c r="D5" s="2454"/>
      <c r="E5" s="2454" t="s">
        <v>822</v>
      </c>
      <c r="F5" s="2454" t="s">
        <v>824</v>
      </c>
      <c r="G5" s="2454"/>
      <c r="H5" s="2454" t="s">
        <v>822</v>
      </c>
      <c r="I5" s="2454" t="s">
        <v>824</v>
      </c>
      <c r="J5" s="2434"/>
      <c r="K5" s="2434" t="s">
        <v>822</v>
      </c>
      <c r="L5" s="2434" t="s">
        <v>824</v>
      </c>
    </row>
    <row r="6" spans="1:15" ht="18.75" customHeight="1">
      <c r="A6" s="2458">
        <v>2020</v>
      </c>
      <c r="B6" s="2435"/>
      <c r="C6" s="2435"/>
      <c r="D6" s="2435"/>
      <c r="E6" s="2435"/>
      <c r="F6" s="2435"/>
      <c r="G6" s="2435"/>
      <c r="H6" s="2435"/>
      <c r="I6" s="2435"/>
      <c r="J6" s="2435"/>
      <c r="K6" s="2435"/>
      <c r="L6" s="2435"/>
    </row>
    <row r="7" spans="1:15" ht="18.75" customHeight="1">
      <c r="A7" s="2436" t="s">
        <v>215</v>
      </c>
      <c r="B7" s="2437">
        <v>-216</v>
      </c>
      <c r="C7" s="2437">
        <v>-362</v>
      </c>
      <c r="D7" s="2438"/>
      <c r="E7" s="2439">
        <v>0.46</v>
      </c>
      <c r="F7" s="2439">
        <v>0.39</v>
      </c>
      <c r="G7" s="2440"/>
      <c r="H7" s="2439">
        <v>0.17</v>
      </c>
      <c r="I7" s="2439">
        <v>0.09</v>
      </c>
      <c r="J7" s="2441"/>
      <c r="K7" s="2442">
        <v>1.2200000000000001E-2</v>
      </c>
      <c r="L7" s="2442">
        <v>9.5999999999999992E-3</v>
      </c>
      <c r="M7" s="2443"/>
      <c r="N7" s="2444"/>
      <c r="O7" s="2444"/>
    </row>
    <row r="8" spans="1:15" ht="18.75" customHeight="1">
      <c r="A8" s="2459" t="s">
        <v>825</v>
      </c>
      <c r="B8" s="2437">
        <v>-87</v>
      </c>
      <c r="C8" s="2437">
        <v>-77</v>
      </c>
      <c r="D8" s="2438"/>
      <c r="E8" s="2439">
        <v>0.48</v>
      </c>
      <c r="F8" s="2439">
        <v>0.45</v>
      </c>
      <c r="G8" s="2440"/>
      <c r="H8" s="2439">
        <v>0.15</v>
      </c>
      <c r="I8" s="2439">
        <v>7.0000000000000007E-2</v>
      </c>
      <c r="J8" s="2441"/>
      <c r="K8" s="2442">
        <v>7.7000000000000002E-3</v>
      </c>
      <c r="L8" s="2442">
        <v>5.4000000000000003E-3</v>
      </c>
      <c r="M8" s="2443"/>
      <c r="N8" s="2444"/>
      <c r="O8" s="2444"/>
    </row>
    <row r="9" spans="1:15" ht="18.75" customHeight="1">
      <c r="A9" s="2459" t="s">
        <v>509</v>
      </c>
      <c r="B9" s="2437">
        <v>-129</v>
      </c>
      <c r="C9" s="2437">
        <v>-285</v>
      </c>
      <c r="D9" s="2438"/>
      <c r="E9" s="2439">
        <v>0.46</v>
      </c>
      <c r="F9" s="2439">
        <v>0.38</v>
      </c>
      <c r="G9" s="2440"/>
      <c r="H9" s="2439">
        <v>0.28999999999999998</v>
      </c>
      <c r="I9" s="2439">
        <v>0.19</v>
      </c>
      <c r="J9" s="2441"/>
      <c r="K9" s="2442">
        <v>1.32E-2</v>
      </c>
      <c r="L9" s="2442">
        <v>1.0500000000000001E-2</v>
      </c>
      <c r="M9" s="2443"/>
      <c r="N9" s="2444"/>
      <c r="O9" s="2444"/>
    </row>
    <row r="10" spans="1:15">
      <c r="A10" s="2436" t="s">
        <v>826</v>
      </c>
      <c r="B10" s="2437">
        <v>-440</v>
      </c>
      <c r="C10" s="2437">
        <v>-546</v>
      </c>
      <c r="D10" s="2438"/>
      <c r="E10" s="2439">
        <v>0.59</v>
      </c>
      <c r="F10" s="2439">
        <v>0.47</v>
      </c>
      <c r="G10" s="2440"/>
      <c r="H10" s="2439">
        <v>0.28999999999999998</v>
      </c>
      <c r="I10" s="2439">
        <v>0.14000000000000001</v>
      </c>
      <c r="J10" s="2441"/>
      <c r="K10" s="2442">
        <v>1.41E-2</v>
      </c>
      <c r="L10" s="2442">
        <v>1.2699999999999999E-2</v>
      </c>
      <c r="M10" s="2443"/>
      <c r="N10" s="2444"/>
      <c r="O10" s="2444"/>
    </row>
    <row r="11" spans="1:15">
      <c r="A11" s="2445" t="s">
        <v>521</v>
      </c>
      <c r="B11" s="2437">
        <v>11</v>
      </c>
      <c r="C11" s="2437">
        <v>0</v>
      </c>
      <c r="D11" s="2438"/>
      <c r="E11" s="2441" t="s">
        <v>827</v>
      </c>
      <c r="F11" s="2441" t="s">
        <v>827</v>
      </c>
      <c r="G11" s="2446"/>
      <c r="H11" s="2441" t="s">
        <v>827</v>
      </c>
      <c r="I11" s="2441" t="s">
        <v>827</v>
      </c>
      <c r="J11" s="2441"/>
      <c r="K11" s="2441" t="s">
        <v>828</v>
      </c>
      <c r="L11" s="2441" t="s">
        <v>827</v>
      </c>
      <c r="M11" s="2443"/>
      <c r="N11" s="2444"/>
    </row>
    <row r="12" spans="1:15">
      <c r="A12" s="2436" t="s">
        <v>829</v>
      </c>
      <c r="B12" s="2441" t="s">
        <v>827</v>
      </c>
      <c r="C12" s="2437">
        <v>0</v>
      </c>
      <c r="D12" s="2438"/>
      <c r="E12" s="2441" t="s">
        <v>827</v>
      </c>
      <c r="F12" s="2441" t="s">
        <v>827</v>
      </c>
      <c r="G12" s="2446"/>
      <c r="H12" s="2441" t="s">
        <v>827</v>
      </c>
      <c r="I12" s="2441" t="s">
        <v>827</v>
      </c>
      <c r="J12" s="2441"/>
      <c r="K12" s="2441" t="s">
        <v>827</v>
      </c>
      <c r="L12" s="2441" t="s">
        <v>827</v>
      </c>
      <c r="M12" s="2443"/>
    </row>
    <row r="13" spans="1:15" ht="16.5" thickBot="1">
      <c r="A13" s="2455"/>
      <c r="B13" s="2456"/>
      <c r="C13" s="2456"/>
      <c r="D13" s="2456"/>
      <c r="E13" s="2456"/>
      <c r="F13" s="2456"/>
      <c r="G13" s="2456"/>
      <c r="H13" s="2456"/>
      <c r="I13" s="2456"/>
      <c r="J13" s="2448"/>
      <c r="K13" s="2447"/>
      <c r="L13" s="2447"/>
      <c r="M13" s="2443"/>
    </row>
    <row r="14" spans="1:15" ht="18.75" customHeight="1">
      <c r="A14" s="2436">
        <v>2019</v>
      </c>
      <c r="B14" s="2435"/>
      <c r="C14" s="2435"/>
      <c r="D14" s="2435"/>
      <c r="E14" s="2435"/>
      <c r="F14" s="2435"/>
      <c r="G14" s="2435"/>
      <c r="H14" s="2435"/>
      <c r="I14" s="2435"/>
      <c r="J14" s="2435"/>
      <c r="K14" s="2435"/>
      <c r="L14" s="2435"/>
      <c r="M14" s="2443"/>
    </row>
    <row r="15" spans="1:15" ht="18.75" customHeight="1">
      <c r="A15" s="2436" t="s">
        <v>215</v>
      </c>
      <c r="B15" s="2437">
        <v>-227.17197418212899</v>
      </c>
      <c r="C15" s="2437">
        <f>C16+C17</f>
        <v>-157</v>
      </c>
      <c r="D15" s="2438"/>
      <c r="E15" s="2439">
        <v>0.48868622549946722</v>
      </c>
      <c r="F15" s="2439">
        <v>0.41281540493227714</v>
      </c>
      <c r="G15" s="2440"/>
      <c r="H15" s="2439">
        <v>0.17381627781933534</v>
      </c>
      <c r="I15" s="2439">
        <v>9.3185291076375493E-2</v>
      </c>
      <c r="J15" s="2441"/>
      <c r="K15" s="2442">
        <v>1.2200000000000001E-2</v>
      </c>
      <c r="L15" s="2442">
        <v>9.5999999999999992E-3</v>
      </c>
      <c r="M15" s="2443"/>
    </row>
    <row r="16" spans="1:15" ht="18.75" customHeight="1">
      <c r="A16" s="2459" t="s">
        <v>825</v>
      </c>
      <c r="B16" s="2437">
        <v>-88.786628723144503</v>
      </c>
      <c r="C16" s="2437">
        <v>29</v>
      </c>
      <c r="D16" s="2438"/>
      <c r="E16" s="2439">
        <v>0.49044675867781967</v>
      </c>
      <c r="F16" s="2439">
        <v>0.45461660544628407</v>
      </c>
      <c r="G16" s="2440"/>
      <c r="H16" s="2439">
        <v>0.14848584758218902</v>
      </c>
      <c r="I16" s="2439">
        <v>7.2117600049650496E-2</v>
      </c>
      <c r="J16" s="2441"/>
      <c r="K16" s="2442">
        <v>7.7000000000000002E-3</v>
      </c>
      <c r="L16" s="2442">
        <v>5.4000000000000003E-3</v>
      </c>
      <c r="M16" s="2443"/>
    </row>
    <row r="17" spans="1:13" ht="18.75" customHeight="1">
      <c r="A17" s="2459" t="s">
        <v>509</v>
      </c>
      <c r="B17" s="2437">
        <v>-138.38534545898401</v>
      </c>
      <c r="C17" s="2437">
        <v>-186</v>
      </c>
      <c r="D17" s="2438"/>
      <c r="E17" s="2439">
        <v>0.48850944839003935</v>
      </c>
      <c r="F17" s="2439">
        <v>0.40861809954301209</v>
      </c>
      <c r="G17" s="2440"/>
      <c r="H17" s="2439">
        <v>0.29020194553116546</v>
      </c>
      <c r="I17" s="2439">
        <v>0.18998496105182536</v>
      </c>
      <c r="J17" s="2441"/>
      <c r="K17" s="2442">
        <v>1.32E-2</v>
      </c>
      <c r="L17" s="2442">
        <v>1.0500000000000001E-2</v>
      </c>
      <c r="M17" s="2443"/>
    </row>
    <row r="18" spans="1:13">
      <c r="A18" s="2436" t="s">
        <v>826</v>
      </c>
      <c r="B18" s="2437">
        <v>-323.84143066406301</v>
      </c>
      <c r="C18" s="2437">
        <v>-381</v>
      </c>
      <c r="D18" s="2438"/>
      <c r="E18" s="2439">
        <v>0.59771362598965105</v>
      </c>
      <c r="F18" s="2439">
        <v>0.47786676938158512</v>
      </c>
      <c r="G18" s="2440"/>
      <c r="H18" s="2439">
        <v>0.29603877172780935</v>
      </c>
      <c r="I18" s="2439">
        <v>0.13674246450767649</v>
      </c>
      <c r="J18" s="2441"/>
      <c r="K18" s="2442">
        <v>1.41E-2</v>
      </c>
      <c r="L18" s="2442">
        <v>1.2699999999999999E-2</v>
      </c>
      <c r="M18" s="2443"/>
    </row>
    <row r="19" spans="1:13">
      <c r="A19" s="2445" t="s">
        <v>521</v>
      </c>
      <c r="B19" s="2437">
        <v>-12.887346267700201</v>
      </c>
      <c r="C19" s="2437">
        <v>4</v>
      </c>
      <c r="D19" s="2438"/>
      <c r="E19" s="2441" t="s">
        <v>827</v>
      </c>
      <c r="F19" s="2441" t="s">
        <v>827</v>
      </c>
      <c r="G19" s="2446"/>
      <c r="H19" s="2441" t="s">
        <v>827</v>
      </c>
      <c r="I19" s="2441" t="s">
        <v>827</v>
      </c>
      <c r="J19" s="2441"/>
      <c r="K19" s="2441" t="s">
        <v>828</v>
      </c>
      <c r="L19" s="2441" t="s">
        <v>827</v>
      </c>
      <c r="M19" s="2443"/>
    </row>
    <row r="20" spans="1:13">
      <c r="A20" s="2436" t="s">
        <v>829</v>
      </c>
      <c r="B20" s="2441" t="s">
        <v>827</v>
      </c>
      <c r="C20" s="2437">
        <v>-1</v>
      </c>
      <c r="D20" s="2438"/>
      <c r="E20" s="2441" t="s">
        <v>827</v>
      </c>
      <c r="F20" s="2441" t="s">
        <v>827</v>
      </c>
      <c r="G20" s="2446"/>
      <c r="H20" s="2441" t="s">
        <v>827</v>
      </c>
      <c r="I20" s="2441" t="s">
        <v>827</v>
      </c>
      <c r="J20" s="2441"/>
      <c r="K20" s="2441" t="s">
        <v>827</v>
      </c>
      <c r="L20" s="2441" t="s">
        <v>827</v>
      </c>
      <c r="M20" s="2443"/>
    </row>
    <row r="21" spans="1:13" ht="16.5" thickBot="1">
      <c r="A21" s="2455"/>
      <c r="B21" s="2456"/>
      <c r="C21" s="2456"/>
      <c r="D21" s="2456"/>
      <c r="E21" s="2456"/>
      <c r="F21" s="2456"/>
      <c r="G21" s="2456"/>
      <c r="H21" s="2456"/>
      <c r="I21" s="2456"/>
      <c r="J21" s="2448"/>
      <c r="K21" s="2447"/>
      <c r="L21" s="2447"/>
      <c r="M21" s="2443"/>
    </row>
    <row r="22" spans="1:13">
      <c r="A22" s="2436">
        <v>2018</v>
      </c>
      <c r="B22" s="2435"/>
      <c r="C22" s="2435"/>
      <c r="D22" s="2435"/>
      <c r="E22" s="2435"/>
      <c r="F22" s="2435"/>
      <c r="G22" s="2435"/>
      <c r="H22" s="2435"/>
      <c r="I22" s="2435"/>
      <c r="J22" s="2441"/>
      <c r="K22" s="2449"/>
      <c r="L22" s="2449"/>
      <c r="M22" s="2443"/>
    </row>
    <row r="23" spans="1:13">
      <c r="A23" s="2436" t="s">
        <v>215</v>
      </c>
      <c r="B23" s="2437">
        <v>-245.07753510000001</v>
      </c>
      <c r="C23" s="2437">
        <v>-102</v>
      </c>
      <c r="D23" s="2441"/>
      <c r="E23" s="2439">
        <v>0.52197961528579162</v>
      </c>
      <c r="F23" s="2439">
        <v>0.44213829570323937</v>
      </c>
      <c r="G23" s="2439"/>
      <c r="H23" s="2439">
        <v>0.17551653253506527</v>
      </c>
      <c r="I23" s="2439">
        <v>9.7594213238089464E-2</v>
      </c>
      <c r="J23" s="2441"/>
      <c r="K23" s="2449"/>
      <c r="L23" s="2449"/>
      <c r="M23" s="2443"/>
    </row>
    <row r="24" spans="1:13">
      <c r="A24" s="2459" t="s">
        <v>825</v>
      </c>
      <c r="B24" s="2437">
        <v>-87.189630219999998</v>
      </c>
      <c r="C24" s="2437">
        <v>-28</v>
      </c>
      <c r="D24" s="2441"/>
      <c r="E24" s="2439">
        <v>0.40827799029385953</v>
      </c>
      <c r="F24" s="2439">
        <v>0.37807729231003245</v>
      </c>
      <c r="G24" s="2439"/>
      <c r="H24" s="2439">
        <v>0.14978655152027995</v>
      </c>
      <c r="I24" s="2439">
        <v>7.6443434130150478E-2</v>
      </c>
      <c r="J24" s="2441"/>
      <c r="K24" s="2442">
        <v>1.3899999999999999E-2</v>
      </c>
      <c r="L24" s="2442">
        <v>1.0670000000000001E-2</v>
      </c>
      <c r="M24" s="2443"/>
    </row>
    <row r="25" spans="1:13">
      <c r="A25" s="2459" t="s">
        <v>509</v>
      </c>
      <c r="B25" s="2437">
        <v>-157.88790488000001</v>
      </c>
      <c r="C25" s="2437">
        <v>-74</v>
      </c>
      <c r="D25" s="2441"/>
      <c r="E25" s="2439">
        <v>0.55098917396710101</v>
      </c>
      <c r="F25" s="2439">
        <v>0.45848266577931057</v>
      </c>
      <c r="G25" s="2439"/>
      <c r="H25" s="2439">
        <v>0.29054231689403043</v>
      </c>
      <c r="I25" s="2439">
        <v>0.19214869251640207</v>
      </c>
      <c r="J25" s="2441"/>
      <c r="K25" s="2442">
        <v>8.8900000000000003E-3</v>
      </c>
      <c r="L25" s="2442">
        <v>6.2700000000000004E-3</v>
      </c>
      <c r="M25" s="2443"/>
    </row>
    <row r="26" spans="1:13">
      <c r="A26" s="2436" t="s">
        <v>826</v>
      </c>
      <c r="B26" s="2437">
        <v>-287.22021416000001</v>
      </c>
      <c r="C26" s="2437">
        <v>-82</v>
      </c>
      <c r="D26" s="2441"/>
      <c r="E26" s="2439">
        <v>0.59721088833095015</v>
      </c>
      <c r="F26" s="2439">
        <v>0.51665096203881156</v>
      </c>
      <c r="G26" s="2439"/>
      <c r="H26" s="2439">
        <v>0.30124295951539037</v>
      </c>
      <c r="I26" s="2439">
        <v>0.14854748505686202</v>
      </c>
      <c r="J26" s="2441"/>
      <c r="K26" s="2442">
        <v>1.503E-2</v>
      </c>
      <c r="L26" s="2442">
        <v>1.1599999999999999E-2</v>
      </c>
      <c r="M26" s="2443"/>
    </row>
    <row r="27" spans="1:13">
      <c r="A27" s="2445" t="s">
        <v>521</v>
      </c>
      <c r="B27" s="2437">
        <v>-10.982856290000001</v>
      </c>
      <c r="C27" s="2437">
        <v>8</v>
      </c>
      <c r="D27" s="2441"/>
      <c r="E27" s="2441" t="s">
        <v>827</v>
      </c>
      <c r="F27" s="2441" t="s">
        <v>827</v>
      </c>
      <c r="G27" s="2446"/>
      <c r="H27" s="2441" t="s">
        <v>827</v>
      </c>
      <c r="I27" s="2441" t="s">
        <v>827</v>
      </c>
      <c r="J27" s="2446"/>
      <c r="K27" s="2442">
        <v>1.4500000000000001E-2</v>
      </c>
      <c r="L27" s="2442">
        <v>1.2699999999999999E-2</v>
      </c>
      <c r="M27" s="2443"/>
    </row>
    <row r="28" spans="1:13">
      <c r="A28" s="2436" t="s">
        <v>829</v>
      </c>
      <c r="B28" s="2437">
        <v>-5.6987558500000004</v>
      </c>
      <c r="C28" s="2437">
        <v>3</v>
      </c>
      <c r="D28" s="2441"/>
      <c r="E28" s="2441" t="s">
        <v>827</v>
      </c>
      <c r="F28" s="2441" t="s">
        <v>827</v>
      </c>
      <c r="G28" s="2446"/>
      <c r="H28" s="2441" t="s">
        <v>827</v>
      </c>
      <c r="I28" s="2441" t="s">
        <v>827</v>
      </c>
      <c r="J28" s="2441"/>
      <c r="K28" s="2449" t="s">
        <v>828</v>
      </c>
      <c r="L28" s="2449" t="s">
        <v>827</v>
      </c>
      <c r="M28" s="2443"/>
    </row>
    <row r="29" spans="1:13">
      <c r="A29" s="2455"/>
      <c r="B29" s="2456"/>
      <c r="C29" s="2456"/>
      <c r="D29" s="2456"/>
      <c r="E29" s="2456"/>
      <c r="F29" s="2456"/>
      <c r="G29" s="2456"/>
      <c r="H29" s="2456"/>
      <c r="I29" s="2456"/>
      <c r="J29" s="2441"/>
      <c r="K29" s="2449" t="s">
        <v>827</v>
      </c>
      <c r="L29" s="2449" t="s">
        <v>827</v>
      </c>
      <c r="M29" s="2443"/>
    </row>
    <row r="30" spans="1:13">
      <c r="A30" s="2457" t="s">
        <v>830</v>
      </c>
      <c r="B30" s="2445"/>
      <c r="C30" s="2450"/>
      <c r="D30" s="2450"/>
      <c r="E30" s="2450"/>
      <c r="F30" s="2450"/>
      <c r="G30" s="2441"/>
      <c r="H30" s="2441"/>
      <c r="I30" s="2441"/>
      <c r="J30" s="2441"/>
      <c r="K30" s="2435"/>
      <c r="L30" s="2435"/>
    </row>
    <row r="31" spans="1:13">
      <c r="A31" s="2445"/>
      <c r="B31" s="2445"/>
      <c r="C31" s="2451"/>
      <c r="D31" s="2451"/>
      <c r="E31" s="2450"/>
      <c r="F31" s="2450"/>
      <c r="G31" s="2441"/>
      <c r="H31" s="2441"/>
      <c r="I31" s="2441"/>
      <c r="J31" s="2441"/>
      <c r="K31" s="2435"/>
      <c r="L31" s="2435"/>
    </row>
  </sheetData>
  <mergeCells count="6">
    <mergeCell ref="A1:I2"/>
    <mergeCell ref="A3:L3"/>
    <mergeCell ref="B4:C4"/>
    <mergeCell ref="E4:F4"/>
    <mergeCell ref="H4:I4"/>
    <mergeCell ref="K4:L4"/>
  </mergeCells>
  <pageMargins left="0.33" right="0.75" top="0.37770833333333331" bottom="1" header="0.5" footer="0.5"/>
  <pageSetup paperSize="9" scale="79" orientation="landscape" r:id="rId1"/>
  <headerFooter alignWithMargins="0">
    <oddFooter>&amp;C&amp;1#&amp;"Calibri"&amp;10&amp;K000000Confidential</oddFooter>
  </headerFooter>
  <customProperties>
    <customPr name="_pios_id" r:id="rId2"/>
  </customPropertie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4EC0A1-61F8-4E00-AE54-C764FF12AA67}">
  <dimension ref="A1:AA110"/>
  <sheetViews>
    <sheetView showGridLines="0" showWhiteSpace="0" view="pageLayout" zoomScaleNormal="100" zoomScaleSheetLayoutView="142" workbookViewId="0">
      <selection sqref="A1:Q1"/>
    </sheetView>
  </sheetViews>
  <sheetFormatPr defaultColWidth="0" defaultRowHeight="12"/>
  <cols>
    <col min="1" max="1" width="20.140625" style="894" customWidth="1"/>
    <col min="2" max="2" width="4.7109375" style="1192" bestFit="1" customWidth="1"/>
    <col min="3" max="3" width="4.42578125" style="1192" bestFit="1" customWidth="1"/>
    <col min="4" max="4" width="4.7109375" style="1192" bestFit="1" customWidth="1"/>
    <col min="5" max="5" width="4.42578125" style="1192" bestFit="1" customWidth="1"/>
    <col min="6" max="6" width="4.7109375" style="1192" bestFit="1" customWidth="1"/>
    <col min="7" max="7" width="4.42578125" style="1192" bestFit="1" customWidth="1"/>
    <col min="8" max="8" width="4.7109375" style="1192" customWidth="1"/>
    <col min="9" max="9" width="4.42578125" style="1192" bestFit="1" customWidth="1"/>
    <col min="10" max="10" width="5.42578125" style="1192" bestFit="1" customWidth="1"/>
    <col min="11" max="11" width="4.42578125" style="1192" bestFit="1" customWidth="1"/>
    <col min="12" max="12" width="5.42578125" style="1192" bestFit="1" customWidth="1"/>
    <col min="13" max="13" width="4.42578125" style="1192" bestFit="1" customWidth="1"/>
    <col min="14" max="14" width="5.140625" style="1192" bestFit="1" customWidth="1"/>
    <col min="15" max="15" width="4.42578125" style="1192" bestFit="1" customWidth="1"/>
    <col min="16" max="16" width="5.42578125" style="1192" bestFit="1" customWidth="1"/>
    <col min="17" max="17" width="4.42578125" style="1192" bestFit="1" customWidth="1"/>
    <col min="18" max="18" width="66.28515625" style="894" hidden="1" customWidth="1"/>
    <col min="19" max="27" width="17.85546875" style="894" hidden="1" customWidth="1"/>
    <col min="28" max="16384" width="9.140625" style="894" hidden="1"/>
  </cols>
  <sheetData>
    <row r="1" spans="1:18" ht="62.25" customHeight="1">
      <c r="A1" s="3026" t="s">
        <v>831</v>
      </c>
      <c r="B1" s="3026"/>
      <c r="C1" s="3026"/>
      <c r="D1" s="3026"/>
      <c r="E1" s="3026"/>
      <c r="F1" s="3026"/>
      <c r="G1" s="3026"/>
      <c r="H1" s="3026"/>
      <c r="I1" s="3026"/>
      <c r="J1" s="3026"/>
      <c r="K1" s="3026"/>
      <c r="L1" s="3026"/>
      <c r="M1" s="3026"/>
      <c r="N1" s="3026"/>
      <c r="O1" s="3026"/>
      <c r="P1" s="3026"/>
      <c r="Q1" s="3026"/>
      <c r="R1" s="1505"/>
    </row>
    <row r="2" spans="1:18" ht="24" customHeight="1">
      <c r="A2" s="1549"/>
      <c r="B2" s="3027" t="s">
        <v>648</v>
      </c>
      <c r="C2" s="3027"/>
      <c r="D2" s="3027" t="s">
        <v>649</v>
      </c>
      <c r="E2" s="3027"/>
      <c r="F2" s="3027" t="s">
        <v>650</v>
      </c>
      <c r="G2" s="3027"/>
      <c r="H2" s="3027" t="s">
        <v>651</v>
      </c>
      <c r="I2" s="3027"/>
      <c r="J2" s="3027" t="s">
        <v>253</v>
      </c>
      <c r="K2" s="3027"/>
      <c r="L2" s="3027" t="s">
        <v>254</v>
      </c>
      <c r="M2" s="3027"/>
      <c r="N2" s="3027" t="s">
        <v>832</v>
      </c>
      <c r="O2" s="3027"/>
      <c r="P2" s="3027" t="s">
        <v>102</v>
      </c>
      <c r="Q2" s="3027"/>
    </row>
    <row r="3" spans="1:18">
      <c r="A3" s="1549"/>
      <c r="B3" s="1550"/>
      <c r="C3" s="1550"/>
      <c r="D3" s="1550"/>
      <c r="E3" s="1550"/>
      <c r="F3" s="1550"/>
      <c r="G3" s="1550"/>
      <c r="H3" s="1550"/>
      <c r="I3" s="1550"/>
      <c r="J3" s="1550"/>
      <c r="K3" s="1550"/>
      <c r="L3" s="1550"/>
      <c r="M3" s="1550"/>
      <c r="N3" s="1550"/>
      <c r="O3" s="1550"/>
      <c r="P3" s="1550"/>
      <c r="Q3" s="1550"/>
    </row>
    <row r="4" spans="1:18">
      <c r="A4" s="1551" t="s">
        <v>833</v>
      </c>
      <c r="B4" s="1552" t="s">
        <v>821</v>
      </c>
      <c r="C4" s="1552" t="s">
        <v>820</v>
      </c>
      <c r="D4" s="1552" t="s">
        <v>821</v>
      </c>
      <c r="E4" s="1552" t="s">
        <v>820</v>
      </c>
      <c r="F4" s="1552" t="s">
        <v>821</v>
      </c>
      <c r="G4" s="1552" t="s">
        <v>820</v>
      </c>
      <c r="H4" s="1552" t="s">
        <v>821</v>
      </c>
      <c r="I4" s="1552" t="s">
        <v>820</v>
      </c>
      <c r="J4" s="1552" t="s">
        <v>821</v>
      </c>
      <c r="K4" s="1552" t="s">
        <v>820</v>
      </c>
      <c r="L4" s="1552" t="s">
        <v>821</v>
      </c>
      <c r="M4" s="1552" t="s">
        <v>820</v>
      </c>
      <c r="N4" s="1552" t="s">
        <v>821</v>
      </c>
      <c r="O4" s="1552" t="s">
        <v>820</v>
      </c>
      <c r="P4" s="1552" t="s">
        <v>821</v>
      </c>
      <c r="Q4" s="1552" t="s">
        <v>820</v>
      </c>
    </row>
    <row r="5" spans="1:18">
      <c r="A5" s="1553" t="s">
        <v>519</v>
      </c>
      <c r="B5" s="1554" t="s">
        <v>44</v>
      </c>
      <c r="C5" s="1555" t="s">
        <v>44</v>
      </c>
      <c r="D5" s="1554" t="s">
        <v>44</v>
      </c>
      <c r="E5" s="1555" t="s">
        <v>44</v>
      </c>
      <c r="F5" s="1554" t="s">
        <v>44</v>
      </c>
      <c r="G5" s="1555" t="s">
        <v>44</v>
      </c>
      <c r="H5" s="1554" t="s">
        <v>44</v>
      </c>
      <c r="I5" s="1555" t="s">
        <v>44</v>
      </c>
      <c r="J5" s="1554" t="s">
        <v>44</v>
      </c>
      <c r="K5" s="1555" t="s">
        <v>44</v>
      </c>
      <c r="L5" s="1554" t="s">
        <v>44</v>
      </c>
      <c r="M5" s="1555" t="s">
        <v>44</v>
      </c>
      <c r="N5" s="1554" t="s">
        <v>44</v>
      </c>
      <c r="O5" s="1555" t="s">
        <v>44</v>
      </c>
      <c r="P5" s="1554" t="s">
        <v>44</v>
      </c>
      <c r="Q5" s="1555" t="s">
        <v>44</v>
      </c>
    </row>
    <row r="6" spans="1:18">
      <c r="A6" s="1556" t="s">
        <v>521</v>
      </c>
      <c r="B6" s="1554">
        <v>8.7168185789726258E-4</v>
      </c>
      <c r="C6" s="1555">
        <v>0.13765790970358299</v>
      </c>
      <c r="D6" s="1554">
        <v>4.1255565176048253E-2</v>
      </c>
      <c r="E6" s="1555">
        <v>0.31803951288215926</v>
      </c>
      <c r="F6" s="1554">
        <v>3.8516728653270707E-4</v>
      </c>
      <c r="G6" s="1555">
        <v>0.14103355425377928</v>
      </c>
      <c r="H6" s="1554">
        <v>7.4291244708530723E-4</v>
      </c>
      <c r="I6" s="1555">
        <v>0.1676627397988889</v>
      </c>
      <c r="J6" s="1554">
        <v>3.9082005968254013E-3</v>
      </c>
      <c r="K6" s="1555">
        <v>0.45000000005800339</v>
      </c>
      <c r="L6" s="1554" t="s">
        <v>44</v>
      </c>
      <c r="M6" s="1555" t="s">
        <v>44</v>
      </c>
      <c r="N6" s="1554">
        <v>3.5224603986947125E-3</v>
      </c>
      <c r="O6" s="1555">
        <v>0.45000000007839619</v>
      </c>
      <c r="P6" s="1554">
        <v>1.8585729804735218E-3</v>
      </c>
      <c r="Q6" s="1555">
        <v>0.4091884735980213</v>
      </c>
    </row>
    <row r="7" spans="1:18">
      <c r="A7" s="1556" t="s">
        <v>408</v>
      </c>
      <c r="B7" s="1554">
        <v>9.912237881595086E-3</v>
      </c>
      <c r="C7" s="1555">
        <v>0.27331267402122317</v>
      </c>
      <c r="D7" s="1554">
        <v>1.1540242786708328E-2</v>
      </c>
      <c r="E7" s="1555">
        <v>0.29663290815789828</v>
      </c>
      <c r="F7" s="1554">
        <v>1.3682045620935645E-2</v>
      </c>
      <c r="G7" s="1555">
        <v>0.27762052575858837</v>
      </c>
      <c r="H7" s="1554">
        <v>8.1407406106675569E-3</v>
      </c>
      <c r="I7" s="1555">
        <v>0.28360637917130355</v>
      </c>
      <c r="J7" s="1554">
        <v>6.9273734783288892E-3</v>
      </c>
      <c r="K7" s="1555">
        <v>0.35254746157929695</v>
      </c>
      <c r="L7" s="1554">
        <v>9.2087475067922121E-3</v>
      </c>
      <c r="M7" s="1555">
        <v>0.37238295980095243</v>
      </c>
      <c r="N7" s="1554">
        <v>3.6900814803812946E-3</v>
      </c>
      <c r="O7" s="1555">
        <v>0.32423678383646343</v>
      </c>
      <c r="P7" s="1554">
        <v>6.0926224951633615E-3</v>
      </c>
      <c r="Q7" s="1555">
        <v>0.33584697988301326</v>
      </c>
    </row>
    <row r="8" spans="1:18">
      <c r="A8" s="1556" t="s">
        <v>547</v>
      </c>
      <c r="B8" s="1554">
        <v>9.7518572352265093E-3</v>
      </c>
      <c r="C8" s="1555">
        <v>0.25713573398083467</v>
      </c>
      <c r="D8" s="1554">
        <v>1.0784049516954455E-2</v>
      </c>
      <c r="E8" s="1555">
        <v>0.27562191828675708</v>
      </c>
      <c r="F8" s="1554">
        <v>1.348193195546012E-2</v>
      </c>
      <c r="G8" s="1555">
        <v>0.2616111486289267</v>
      </c>
      <c r="H8" s="1554">
        <v>7.8106167205178167E-3</v>
      </c>
      <c r="I8" s="1555">
        <v>0.26605141849306863</v>
      </c>
      <c r="J8" s="1554">
        <v>1.0561031206540358E-2</v>
      </c>
      <c r="K8" s="1555">
        <v>0.31816800475081641</v>
      </c>
      <c r="L8" s="1554">
        <v>9.9716148911237184E-3</v>
      </c>
      <c r="M8" s="1555">
        <v>0.35065932664443944</v>
      </c>
      <c r="N8" s="1554">
        <v>3.6839301634256456E-3</v>
      </c>
      <c r="O8" s="1555">
        <v>0.32352968773464785</v>
      </c>
      <c r="P8" s="1554">
        <v>5.579686877683938E-3</v>
      </c>
      <c r="Q8" s="1555">
        <v>0.32316489211765737</v>
      </c>
    </row>
    <row r="9" spans="1:18">
      <c r="A9" s="1557" t="s">
        <v>834</v>
      </c>
      <c r="B9" s="1554">
        <v>1.1662715206778749E-2</v>
      </c>
      <c r="C9" s="1555">
        <v>0.449876164521683</v>
      </c>
      <c r="D9" s="1554">
        <v>1.5862022081580499E-2</v>
      </c>
      <c r="E9" s="1555">
        <v>0.41671445955734621</v>
      </c>
      <c r="F9" s="1554">
        <v>1.5677668286315151E-2</v>
      </c>
      <c r="G9" s="1555">
        <v>0.43727317008271344</v>
      </c>
      <c r="H9" s="1554">
        <v>1.1032054391642973E-2</v>
      </c>
      <c r="I9" s="1555">
        <v>0.43735744429548851</v>
      </c>
      <c r="J9" s="1554">
        <v>4.1054670796340535E-3</v>
      </c>
      <c r="K9" s="1555">
        <v>0.37924662161705153</v>
      </c>
      <c r="L9" s="1554">
        <v>6.4830750905467988E-3</v>
      </c>
      <c r="M9" s="1555">
        <v>0.44999999900263271</v>
      </c>
      <c r="N9" s="1554">
        <v>4.7715581219742184E-3</v>
      </c>
      <c r="O9" s="1555">
        <v>0.44855291369751482</v>
      </c>
      <c r="P9" s="1554">
        <v>1.0471904319575965E-2</v>
      </c>
      <c r="Q9" s="1555">
        <v>0.44412262804202485</v>
      </c>
    </row>
    <row r="10" spans="1:18">
      <c r="A10" s="1556" t="s">
        <v>215</v>
      </c>
      <c r="B10" s="1554">
        <v>5.9544453248422035E-3</v>
      </c>
      <c r="C10" s="1555">
        <v>0.20361971896903411</v>
      </c>
      <c r="D10" s="1554">
        <v>1.198029640893445E-2</v>
      </c>
      <c r="E10" s="1555">
        <v>0.17747087280293844</v>
      </c>
      <c r="F10" s="1554">
        <v>4.3023554882900706E-3</v>
      </c>
      <c r="G10" s="1555">
        <v>0.20237805424903768</v>
      </c>
      <c r="H10" s="1554">
        <v>2.5949287417170409E-3</v>
      </c>
      <c r="I10" s="1555">
        <v>0.11679709165942719</v>
      </c>
      <c r="J10" s="1554">
        <v>3.7468300194378565E-2</v>
      </c>
      <c r="K10" s="1555">
        <v>0.19829840701413862</v>
      </c>
      <c r="L10" s="1554">
        <v>1.4453073395078958E-2</v>
      </c>
      <c r="M10" s="1555">
        <v>0.17591459009070451</v>
      </c>
      <c r="N10" s="1554">
        <v>6.8398901507569464E-3</v>
      </c>
      <c r="O10" s="1555">
        <v>0.15159635599014551</v>
      </c>
      <c r="P10" s="1554">
        <v>1.1311106987172491E-2</v>
      </c>
      <c r="Q10" s="1555">
        <v>0.16092190211528581</v>
      </c>
    </row>
    <row r="11" spans="1:18" ht="19.5">
      <c r="A11" s="1557" t="s">
        <v>556</v>
      </c>
      <c r="B11" s="1554">
        <v>5.013241408175757E-3</v>
      </c>
      <c r="C11" s="1555">
        <v>0.17389445424028963</v>
      </c>
      <c r="D11" s="1554">
        <v>6.1551022316483203E-3</v>
      </c>
      <c r="E11" s="1555">
        <v>0.14607534824774504</v>
      </c>
      <c r="F11" s="1554">
        <v>1.910578538126181E-3</v>
      </c>
      <c r="G11" s="1555">
        <v>0.19282819445309621</v>
      </c>
      <c r="H11" s="1554">
        <v>2.0509764843419974E-3</v>
      </c>
      <c r="I11" s="1555">
        <v>9.9496599764294827E-2</v>
      </c>
      <c r="J11" s="1554">
        <v>5.8698351977479919E-3</v>
      </c>
      <c r="K11" s="1555">
        <v>0.13873555770909282</v>
      </c>
      <c r="L11" s="1554">
        <v>2.7696201941108684E-3</v>
      </c>
      <c r="M11" s="1555">
        <v>0.12934791751809074</v>
      </c>
      <c r="N11" s="1554">
        <v>4.1043517374764358E-3</v>
      </c>
      <c r="O11" s="1555">
        <v>0.1238828684134822</v>
      </c>
      <c r="P11" s="1554">
        <v>4.400479269293006E-3</v>
      </c>
      <c r="Q11" s="1555">
        <v>0.12933886562932448</v>
      </c>
    </row>
    <row r="12" spans="1:18" ht="14.25" customHeight="1">
      <c r="A12" s="1557" t="s">
        <v>557</v>
      </c>
      <c r="B12" s="1554">
        <v>1.0536432671859351E-2</v>
      </c>
      <c r="C12" s="1555">
        <v>0.36170871620952211</v>
      </c>
      <c r="D12" s="1554">
        <v>2.5662120124887184E-2</v>
      </c>
      <c r="E12" s="1555">
        <v>0.25748261695503227</v>
      </c>
      <c r="F12" s="1554">
        <v>1.6231925138213553E-2</v>
      </c>
      <c r="G12" s="1555">
        <v>0.25027220527604166</v>
      </c>
      <c r="H12" s="1554">
        <v>6.2582233675403734E-3</v>
      </c>
      <c r="I12" s="1555">
        <v>0.28828843140069788</v>
      </c>
      <c r="J12" s="1554">
        <v>2.5951223732801888E-2</v>
      </c>
      <c r="K12" s="1555">
        <v>0.25954889793113628</v>
      </c>
      <c r="L12" s="1554">
        <v>2.8210824312797242E-2</v>
      </c>
      <c r="M12" s="1555">
        <v>0.29739497204458798</v>
      </c>
      <c r="N12" s="1554">
        <v>1.5965091407135139E-2</v>
      </c>
      <c r="O12" s="1555">
        <v>0.30233029380162585</v>
      </c>
      <c r="P12" s="1554">
        <v>1.4931820667807495E-2</v>
      </c>
      <c r="Q12" s="1555">
        <v>0.27481664802202643</v>
      </c>
    </row>
    <row r="13" spans="1:18">
      <c r="A13" s="1557" t="s">
        <v>558</v>
      </c>
      <c r="B13" s="1554">
        <v>2.1386718393062703E-2</v>
      </c>
      <c r="C13" s="1555">
        <v>0.22069477200653359</v>
      </c>
      <c r="D13" s="1554">
        <v>2.7435431904488692E-2</v>
      </c>
      <c r="E13" s="1555">
        <v>0.22146429518133631</v>
      </c>
      <c r="F13" s="1554">
        <v>2.699709791136173E-2</v>
      </c>
      <c r="G13" s="1555">
        <v>0.2870034523412075</v>
      </c>
      <c r="H13" s="1554">
        <v>3.7800960100819E-2</v>
      </c>
      <c r="I13" s="1555">
        <v>0.2817788008110701</v>
      </c>
      <c r="J13" s="1554">
        <v>0.23074812668539951</v>
      </c>
      <c r="K13" s="1555">
        <v>0.35734709254204766</v>
      </c>
      <c r="L13" s="1554">
        <v>0.24031273397730027</v>
      </c>
      <c r="M13" s="1555">
        <v>0.34499994435700448</v>
      </c>
      <c r="N13" s="1554">
        <v>0.20160925309263208</v>
      </c>
      <c r="O13" s="1555">
        <v>0.34242164813490467</v>
      </c>
      <c r="P13" s="1554">
        <v>0.22278840812087347</v>
      </c>
      <c r="Q13" s="1555">
        <v>0.33565473698644377</v>
      </c>
    </row>
    <row r="14" spans="1:18" ht="19.5">
      <c r="A14" s="2567" t="s">
        <v>835</v>
      </c>
      <c r="B14" s="2568">
        <v>6.6264077347307935E-3</v>
      </c>
      <c r="C14" s="2569">
        <v>0.21864435076217642</v>
      </c>
      <c r="D14" s="2568">
        <v>1.19014421658087E-2</v>
      </c>
      <c r="E14" s="2569">
        <v>0.22375847120348583</v>
      </c>
      <c r="F14" s="2568">
        <v>8.0703702479952965E-3</v>
      </c>
      <c r="G14" s="2569">
        <v>0.23003277589128593</v>
      </c>
      <c r="H14" s="2568">
        <v>4.4924999580373149E-3</v>
      </c>
      <c r="I14" s="2569">
        <v>0.18210381105413653</v>
      </c>
      <c r="J14" s="2568">
        <v>7.5150127068104771E-3</v>
      </c>
      <c r="K14" s="2569">
        <v>0.36245436251349411</v>
      </c>
      <c r="L14" s="2568">
        <v>9.359402204525212E-3</v>
      </c>
      <c r="M14" s="2569">
        <v>0.36673897743156875</v>
      </c>
      <c r="N14" s="2568">
        <v>3.8819726966246096E-3</v>
      </c>
      <c r="O14" s="2569">
        <v>0.32543368118045701</v>
      </c>
      <c r="P14" s="2568">
        <v>5.6933328315389286E-3</v>
      </c>
      <c r="Q14" s="2569">
        <v>0.3367701858963752</v>
      </c>
    </row>
    <row r="15" spans="1:18" ht="19.5">
      <c r="A15" s="1558" t="s">
        <v>836</v>
      </c>
      <c r="B15" s="1559">
        <v>7.0755170834124418E-3</v>
      </c>
      <c r="C15" s="1560">
        <v>0.21569855128257248</v>
      </c>
      <c r="D15" s="1559">
        <v>1.1042467887700424E-2</v>
      </c>
      <c r="E15" s="1560">
        <v>0.22540982968979512</v>
      </c>
      <c r="F15" s="1559">
        <v>5.7584850609592158E-3</v>
      </c>
      <c r="G15" s="1560">
        <v>0.23360216784935314</v>
      </c>
      <c r="H15" s="1559">
        <v>3.4272072589178518E-3</v>
      </c>
      <c r="I15" s="1560">
        <v>0.18150249880863445</v>
      </c>
      <c r="J15" s="1559">
        <v>4.6129683094615478E-3</v>
      </c>
      <c r="K15" s="1560">
        <v>0.41764485151252406</v>
      </c>
      <c r="L15" s="1559">
        <v>2.3038923304883989E-3</v>
      </c>
      <c r="M15" s="1560">
        <v>0.4116835901271933</v>
      </c>
      <c r="N15" s="1559">
        <v>3.3819046072855207E-3</v>
      </c>
      <c r="O15" s="1560">
        <v>0.3321604431111943</v>
      </c>
      <c r="P15" s="1559">
        <v>5.0178732716781175E-3</v>
      </c>
      <c r="Q15" s="1560">
        <v>0.35003929410694073</v>
      </c>
    </row>
    <row r="16" spans="1:18">
      <c r="B16" s="1561"/>
      <c r="C16" s="1561"/>
      <c r="D16" s="1561"/>
      <c r="E16" s="1561"/>
      <c r="F16" s="1561"/>
      <c r="G16" s="1561"/>
      <c r="H16" s="1561"/>
      <c r="I16" s="1561"/>
      <c r="J16" s="1561"/>
      <c r="K16" s="1561"/>
      <c r="L16" s="1561"/>
      <c r="M16" s="1561"/>
      <c r="N16" s="1561"/>
      <c r="O16" s="1561"/>
      <c r="P16" s="1561"/>
      <c r="Q16" s="1561"/>
    </row>
    <row r="17" spans="2:17">
      <c r="B17" s="1562"/>
      <c r="C17" s="1562"/>
      <c r="E17" s="1562"/>
      <c r="O17" s="1562"/>
    </row>
    <row r="18" spans="2:17">
      <c r="B18" s="1562"/>
      <c r="C18" s="1562"/>
      <c r="D18" s="1562"/>
      <c r="E18" s="1562"/>
      <c r="F18" s="1562"/>
      <c r="G18" s="1562"/>
      <c r="H18" s="1562"/>
      <c r="I18" s="1562"/>
      <c r="J18" s="1562"/>
      <c r="K18" s="1562"/>
      <c r="L18" s="1562"/>
      <c r="M18" s="1562"/>
      <c r="N18" s="1562"/>
      <c r="O18" s="1562"/>
      <c r="P18" s="1562"/>
      <c r="Q18" s="1562"/>
    </row>
    <row r="25" spans="2:17">
      <c r="E25" s="894"/>
    </row>
    <row r="110" spans="7:7" ht="15">
      <c r="G110" s="1178"/>
    </row>
  </sheetData>
  <mergeCells count="9">
    <mergeCell ref="A1:Q1"/>
    <mergeCell ref="B2:C2"/>
    <mergeCell ref="D2:E2"/>
    <mergeCell ref="F2:G2"/>
    <mergeCell ref="H2:I2"/>
    <mergeCell ref="J2:K2"/>
    <mergeCell ref="L2:M2"/>
    <mergeCell ref="N2:O2"/>
    <mergeCell ref="P2:Q2"/>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67D31B-31F9-4DE8-9C62-F2CF119B22DC}">
  <sheetPr>
    <tabColor theme="5" tint="0.39997558519241921"/>
  </sheetPr>
  <dimension ref="A1"/>
  <sheetViews>
    <sheetView topLeftCell="B2" workbookViewId="0">
      <selection activeCell="B2" sqref="B2"/>
    </sheetView>
  </sheetViews>
  <sheetFormatPr defaultColWidth="9.140625" defaultRowHeight="15"/>
  <cols>
    <col min="1" max="16384" width="9.140625" style="796"/>
  </cols>
  <sheetData/>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DBB3A9-63FC-49A8-8CAA-90E6D19F4379}">
  <sheetPr>
    <pageSetUpPr autoPageBreaks="0"/>
  </sheetPr>
  <dimension ref="A1:H113"/>
  <sheetViews>
    <sheetView showGridLines="0" view="pageBreakPreview" topLeftCell="A6" zoomScale="126" zoomScaleNormal="130" zoomScaleSheetLayoutView="126" workbookViewId="0">
      <selection activeCell="A6" sqref="A6"/>
    </sheetView>
  </sheetViews>
  <sheetFormatPr defaultColWidth="0" defaultRowHeight="12"/>
  <cols>
    <col min="1" max="1" width="65.42578125" style="772" customWidth="1"/>
    <col min="2" max="2" width="12.7109375" style="743" customWidth="1"/>
    <col min="3" max="3" width="14.5703125" style="772" customWidth="1"/>
    <col min="4" max="8" width="14.42578125" style="743" hidden="1" customWidth="1"/>
    <col min="9" max="16384" width="8.5703125" style="743" hidden="1"/>
  </cols>
  <sheetData>
    <row r="1" spans="1:7" ht="15.75" customHeight="1">
      <c r="A1" s="2770" t="s">
        <v>2057</v>
      </c>
    </row>
    <row r="2" spans="1:7" ht="42" customHeight="1">
      <c r="A2" s="2794" t="s">
        <v>2058</v>
      </c>
      <c r="B2" s="2794"/>
      <c r="C2" s="2794"/>
    </row>
    <row r="3" spans="1:7" ht="22.5" customHeight="1">
      <c r="A3" s="744" t="s">
        <v>59</v>
      </c>
      <c r="B3" s="745" t="s">
        <v>60</v>
      </c>
      <c r="C3" s="2179" t="s">
        <v>61</v>
      </c>
    </row>
    <row r="4" spans="1:7" ht="14.1" customHeight="1">
      <c r="A4" s="744" t="s">
        <v>62</v>
      </c>
      <c r="B4" s="746"/>
      <c r="C4" s="747"/>
    </row>
    <row r="5" spans="1:7" ht="14.1" customHeight="1">
      <c r="A5" s="742" t="s">
        <v>63</v>
      </c>
      <c r="B5" s="748">
        <v>29099.838496091605</v>
      </c>
      <c r="C5" s="749">
        <v>28046.500525289597</v>
      </c>
      <c r="E5" s="750"/>
    </row>
    <row r="6" spans="1:7" ht="14.1" customHeight="1">
      <c r="A6" s="742" t="s">
        <v>64</v>
      </c>
      <c r="B6" s="748">
        <v>2287.7145646774411</v>
      </c>
      <c r="C6" s="749">
        <v>1665.1846898396161</v>
      </c>
    </row>
    <row r="7" spans="1:7" ht="14.1" customHeight="1">
      <c r="A7" s="742" t="s">
        <v>65</v>
      </c>
      <c r="B7" s="748">
        <v>-1585.4594337767369</v>
      </c>
      <c r="C7" s="749">
        <v>-1077.6518225873469</v>
      </c>
      <c r="E7" s="750"/>
      <c r="F7" s="750"/>
    </row>
    <row r="8" spans="1:7" ht="14.1" customHeight="1">
      <c r="A8" s="751" t="s">
        <v>66</v>
      </c>
      <c r="B8" s="752">
        <v>29802.093626992308</v>
      </c>
      <c r="C8" s="2180">
        <v>28634.033392541864</v>
      </c>
    </row>
    <row r="9" spans="1:7" ht="14.1" customHeight="1">
      <c r="A9" s="742" t="s">
        <v>67</v>
      </c>
      <c r="B9" s="748">
        <v>-252.36035992772801</v>
      </c>
      <c r="C9" s="749">
        <v>-173.12453552035498</v>
      </c>
    </row>
    <row r="10" spans="1:7" ht="14.1" customHeight="1">
      <c r="A10" s="742" t="s">
        <v>68</v>
      </c>
      <c r="B10" s="748">
        <v>-2635.4370877280626</v>
      </c>
      <c r="C10" s="749">
        <v>-3376.6499985660635</v>
      </c>
    </row>
    <row r="11" spans="1:7" ht="14.1" customHeight="1">
      <c r="A11" s="742" t="s">
        <v>69</v>
      </c>
      <c r="B11" s="748">
        <v>0</v>
      </c>
      <c r="C11" s="749">
        <v>0</v>
      </c>
    </row>
    <row r="12" spans="1:7" ht="14.1" customHeight="1">
      <c r="A12" s="753" t="s">
        <v>70</v>
      </c>
      <c r="B12" s="754"/>
      <c r="C12" s="755"/>
    </row>
    <row r="13" spans="1:7" ht="14.1" customHeight="1">
      <c r="A13" s="742" t="s">
        <v>71</v>
      </c>
      <c r="B13" s="748">
        <v>-107.77293490892323</v>
      </c>
      <c r="C13" s="749">
        <v>-55.568273915351114</v>
      </c>
      <c r="G13" s="750"/>
    </row>
    <row r="14" spans="1:7" ht="14.1" customHeight="1">
      <c r="A14" s="742" t="s">
        <v>72</v>
      </c>
      <c r="B14" s="748">
        <v>-253.08648159424004</v>
      </c>
      <c r="C14" s="755">
        <v>-272.60744054532478</v>
      </c>
      <c r="E14" s="750"/>
      <c r="F14" s="750"/>
    </row>
    <row r="15" spans="1:7" ht="14.1" customHeight="1">
      <c r="A15" s="756" t="s">
        <v>73</v>
      </c>
      <c r="B15" s="752">
        <v>-3248.6568641589538</v>
      </c>
      <c r="C15" s="2180">
        <v>-3877.9502485470944</v>
      </c>
      <c r="D15" s="750"/>
      <c r="E15" s="750"/>
      <c r="F15" s="750"/>
      <c r="G15" s="750"/>
    </row>
    <row r="16" spans="1:7" ht="14.1" customHeight="1">
      <c r="A16" s="756" t="s">
        <v>74</v>
      </c>
      <c r="B16" s="752">
        <v>26553.436762833353</v>
      </c>
      <c r="C16" s="2180">
        <v>24756.083143994769</v>
      </c>
    </row>
    <row r="17" spans="1:6" ht="14.1" customHeight="1">
      <c r="A17" s="742" t="s">
        <v>75</v>
      </c>
      <c r="B17" s="748">
        <v>2609.0744489131521</v>
      </c>
      <c r="C17" s="749">
        <v>2703.7877560925463</v>
      </c>
    </row>
    <row r="18" spans="1:6" ht="14.1" customHeight="1">
      <c r="A18" s="742" t="s">
        <v>76</v>
      </c>
      <c r="B18" s="748">
        <v>-21.445046443151721</v>
      </c>
      <c r="C18" s="749">
        <v>-25.64749809254613</v>
      </c>
      <c r="D18" s="750"/>
      <c r="E18" s="750"/>
      <c r="F18" s="750"/>
    </row>
    <row r="19" spans="1:6" ht="14.1" customHeight="1">
      <c r="A19" s="756" t="s">
        <v>77</v>
      </c>
      <c r="B19" s="752">
        <v>2587.6294024700005</v>
      </c>
      <c r="C19" s="2180">
        <v>2678.1402580000004</v>
      </c>
      <c r="E19" s="750"/>
      <c r="F19" s="750"/>
    </row>
    <row r="20" spans="1:6" ht="14.1" customHeight="1">
      <c r="A20" s="756" t="s">
        <v>78</v>
      </c>
      <c r="B20" s="752">
        <v>29141.066165303353</v>
      </c>
      <c r="C20" s="2180">
        <v>27434.223401994768</v>
      </c>
    </row>
    <row r="21" spans="1:6" ht="14.1" customHeight="1">
      <c r="A21" s="757" t="s">
        <v>79</v>
      </c>
      <c r="B21" s="758">
        <v>2745.0062090650813</v>
      </c>
      <c r="C21" s="759">
        <v>3669.172600370995</v>
      </c>
      <c r="D21" s="750"/>
    </row>
    <row r="22" spans="1:6" ht="14.1" customHeight="1">
      <c r="A22" s="742" t="s">
        <v>80</v>
      </c>
      <c r="B22" s="758">
        <v>628.45879265717997</v>
      </c>
      <c r="C22" s="759">
        <v>615.18583054752003</v>
      </c>
    </row>
    <row r="23" spans="1:6" ht="14.1" customHeight="1">
      <c r="A23" s="753" t="s">
        <v>70</v>
      </c>
      <c r="C23" s="760"/>
    </row>
    <row r="24" spans="1:6" ht="14.1" customHeight="1">
      <c r="A24" s="742" t="s">
        <v>81</v>
      </c>
      <c r="B24" s="761">
        <v>-650</v>
      </c>
      <c r="C24" s="759">
        <v>-1000</v>
      </c>
    </row>
    <row r="25" spans="1:6" ht="14.1" customHeight="1">
      <c r="A25" s="742" t="s">
        <v>71</v>
      </c>
      <c r="B25" s="758"/>
      <c r="C25" s="759"/>
    </row>
    <row r="26" spans="1:6" ht="14.1" customHeight="1">
      <c r="A26" s="742" t="s">
        <v>82</v>
      </c>
      <c r="B26" s="758">
        <v>-63.094016978411148</v>
      </c>
      <c r="C26" s="759">
        <v>-812.24052472467008</v>
      </c>
      <c r="E26" s="750"/>
      <c r="F26" s="750"/>
    </row>
    <row r="27" spans="1:6" ht="14.1" customHeight="1">
      <c r="A27" s="756" t="s">
        <v>83</v>
      </c>
      <c r="B27" s="752">
        <v>-84.635224321231178</v>
      </c>
      <c r="C27" s="2180">
        <v>-1197.0546941771499</v>
      </c>
      <c r="E27" s="750"/>
      <c r="F27" s="750"/>
    </row>
    <row r="28" spans="1:6" ht="14.1" customHeight="1">
      <c r="A28" s="756" t="s">
        <v>84</v>
      </c>
      <c r="B28" s="752">
        <v>2660.3709847438499</v>
      </c>
      <c r="C28" s="2180">
        <v>2472.1179061938451</v>
      </c>
      <c r="D28" s="750"/>
      <c r="E28" s="750"/>
      <c r="F28" s="750"/>
    </row>
    <row r="29" spans="1:6" ht="14.1" customHeight="1">
      <c r="A29" s="762" t="s">
        <v>85</v>
      </c>
      <c r="B29" s="763">
        <v>31801.437150047204</v>
      </c>
      <c r="C29" s="2181">
        <v>29906.341308188614</v>
      </c>
      <c r="D29" s="750"/>
      <c r="E29" s="750"/>
      <c r="F29" s="750"/>
    </row>
    <row r="30" spans="1:6">
      <c r="A30" s="764" t="s">
        <v>86</v>
      </c>
      <c r="B30" s="765">
        <v>-260.8095348512785</v>
      </c>
      <c r="C30" s="755">
        <v>-282.20182665490432</v>
      </c>
    </row>
    <row r="31" spans="1:6">
      <c r="A31" s="764"/>
      <c r="B31" s="750"/>
      <c r="C31" s="766"/>
    </row>
    <row r="32" spans="1:6">
      <c r="A32" s="764"/>
      <c r="C32" s="766"/>
    </row>
    <row r="33" spans="1:3">
      <c r="A33" s="767" t="s">
        <v>87</v>
      </c>
      <c r="B33" s="768"/>
      <c r="C33" s="769"/>
    </row>
    <row r="34" spans="1:3">
      <c r="A34" s="770" t="s">
        <v>59</v>
      </c>
      <c r="B34" s="745" t="s">
        <v>60</v>
      </c>
      <c r="C34" s="2179" t="s">
        <v>61</v>
      </c>
    </row>
    <row r="35" spans="1:3" ht="11.25" customHeight="1">
      <c r="A35" s="756" t="s">
        <v>88</v>
      </c>
      <c r="B35" s="752">
        <v>26430.991445927881</v>
      </c>
      <c r="C35" s="2200">
        <v>24557.613746996172</v>
      </c>
    </row>
    <row r="36" spans="1:3" s="771" customFormat="1" ht="14.1" customHeight="1">
      <c r="A36" s="756" t="s">
        <v>78</v>
      </c>
      <c r="B36" s="752">
        <v>29018.620848397881</v>
      </c>
      <c r="C36" s="2201">
        <v>27235.754004996172</v>
      </c>
    </row>
    <row r="37" spans="1:3" s="771" customFormat="1" ht="14.1" customHeight="1">
      <c r="A37" s="756" t="s">
        <v>89</v>
      </c>
      <c r="B37" s="752">
        <v>31678.991833141728</v>
      </c>
      <c r="C37" s="2201">
        <v>29707.871911190017</v>
      </c>
    </row>
    <row r="38" spans="1:3" s="771" customFormat="1" ht="14.1" customHeight="1">
      <c r="A38" s="772"/>
      <c r="B38" s="743"/>
      <c r="C38" s="772"/>
    </row>
    <row r="39" spans="1:3" ht="14.25">
      <c r="A39" s="770" t="s">
        <v>90</v>
      </c>
      <c r="B39" s="745" t="s">
        <v>60</v>
      </c>
      <c r="C39" s="2179" t="s">
        <v>61</v>
      </c>
    </row>
    <row r="40" spans="1:3">
      <c r="A40" s="773" t="s">
        <v>91</v>
      </c>
      <c r="B40" s="774" t="s">
        <v>92</v>
      </c>
      <c r="C40" s="774" t="s">
        <v>92</v>
      </c>
    </row>
    <row r="41" spans="1:3" ht="28.5" customHeight="1">
      <c r="A41" s="1387" t="s">
        <v>93</v>
      </c>
      <c r="B41" s="1155"/>
    </row>
    <row r="42" spans="1:3" ht="14.25">
      <c r="A42" s="2651"/>
    </row>
    <row r="43" spans="1:3">
      <c r="A43" s="775"/>
    </row>
    <row r="44" spans="1:3">
      <c r="A44" s="776"/>
    </row>
    <row r="113" spans="7:7" ht="15">
      <c r="G113" s="777"/>
    </row>
  </sheetData>
  <mergeCells count="1">
    <mergeCell ref="A2:C2"/>
  </mergeCells>
  <pageMargins left="0.43307086614173229" right="0.23622047244094491" top="1.0416666666666666E-2" bottom="0.74803149606299213" header="0.31496062992125984" footer="0.31496062992125984"/>
  <pageSetup paperSize="9" orientation="portrait" r:id="rId1"/>
  <headerFooter>
    <oddFooter>&amp;C&amp;1#&amp;"Calibri,Regular"&amp;10&amp;K000000Confidential</oddFooter>
  </headerFooter>
  <colBreaks count="1" manualBreakCount="1">
    <brk id="7" max="1048575" man="1"/>
  </colBreaks>
  <customProperties>
    <customPr name="_pios_id" r:id="rId2"/>
  </customPropertie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2B483A-C2EC-449A-AA79-3492BBB7BD24}">
  <dimension ref="A1:M111"/>
  <sheetViews>
    <sheetView showGridLines="0" view="pageBreakPreview" zoomScale="102" zoomScaleNormal="100" zoomScaleSheetLayoutView="102" workbookViewId="0">
      <selection activeCell="A3" sqref="A3"/>
    </sheetView>
  </sheetViews>
  <sheetFormatPr defaultColWidth="9.140625" defaultRowHeight="12"/>
  <cols>
    <col min="1" max="1" width="30.7109375" style="717" customWidth="1"/>
    <col min="2" max="7" width="9.140625" style="717" customWidth="1"/>
    <col min="8" max="16384" width="9.140625" style="717"/>
  </cols>
  <sheetData>
    <row r="1" spans="1:13" ht="97.9" customHeight="1">
      <c r="A1" s="3028" t="s">
        <v>2066</v>
      </c>
      <c r="B1" s="3029"/>
      <c r="C1" s="3029"/>
      <c r="D1" s="3029"/>
      <c r="E1" s="3029"/>
      <c r="F1" s="3029"/>
      <c r="G1" s="3029"/>
      <c r="H1" s="2837"/>
      <c r="I1" s="794"/>
    </row>
    <row r="2" spans="1:13" s="894" customFormat="1">
      <c r="A2" s="1226" t="s">
        <v>60</v>
      </c>
      <c r="B2" s="1896"/>
      <c r="C2" s="1896"/>
      <c r="D2" s="1897"/>
      <c r="E2" s="1896"/>
      <c r="F2" s="1898"/>
      <c r="G2" s="1896"/>
      <c r="H2" s="1899"/>
      <c r="I2" s="1348"/>
      <c r="J2" s="1345"/>
      <c r="K2" s="1349"/>
      <c r="L2" s="1345"/>
      <c r="M2" s="1345"/>
    </row>
    <row r="3" spans="1:13" ht="60">
      <c r="A3" s="2750" t="s">
        <v>59</v>
      </c>
      <c r="B3" s="2718" t="s">
        <v>837</v>
      </c>
      <c r="C3" s="2718" t="s">
        <v>838</v>
      </c>
      <c r="D3" s="2718" t="s">
        <v>839</v>
      </c>
      <c r="E3" s="2718" t="s">
        <v>840</v>
      </c>
      <c r="F3" s="2718" t="s">
        <v>841</v>
      </c>
      <c r="G3" s="2718" t="s">
        <v>842</v>
      </c>
      <c r="H3" s="2718" t="s">
        <v>37</v>
      </c>
    </row>
    <row r="4" spans="1:13">
      <c r="A4" s="1900" t="s">
        <v>843</v>
      </c>
      <c r="B4" s="1901"/>
      <c r="C4" s="1901">
        <v>349.26634722184252</v>
      </c>
      <c r="D4" s="1901">
        <v>930.25031816751243</v>
      </c>
      <c r="E4" s="1901"/>
      <c r="F4" s="1901"/>
      <c r="G4" s="1901">
        <v>1279.516665389355</v>
      </c>
      <c r="H4" s="1901">
        <v>474.23684105289334</v>
      </c>
    </row>
    <row r="5" spans="1:13">
      <c r="A5" s="1900" t="s">
        <v>423</v>
      </c>
      <c r="B5" s="1901">
        <v>0</v>
      </c>
      <c r="C5" s="1901"/>
      <c r="D5" s="1901"/>
      <c r="E5" s="1901"/>
      <c r="F5" s="1901"/>
      <c r="G5" s="1901">
        <v>0</v>
      </c>
      <c r="H5" s="1901">
        <v>0</v>
      </c>
    </row>
    <row r="6" spans="1:13">
      <c r="A6" s="1900" t="s">
        <v>222</v>
      </c>
      <c r="B6" s="1901"/>
      <c r="C6" s="1901">
        <v>0</v>
      </c>
      <c r="D6" s="1901"/>
      <c r="E6" s="1901"/>
      <c r="F6" s="1901">
        <v>0</v>
      </c>
      <c r="G6" s="1901">
        <v>0</v>
      </c>
      <c r="H6" s="1901">
        <v>0</v>
      </c>
    </row>
    <row r="7" spans="1:13" ht="24">
      <c r="A7" s="1900" t="s">
        <v>844</v>
      </c>
      <c r="B7" s="1901"/>
      <c r="C7" s="1901"/>
      <c r="D7" s="1901">
        <v>5692.3742948743893</v>
      </c>
      <c r="E7" s="1901">
        <v>8558.855212307597</v>
      </c>
      <c r="F7" s="1901">
        <v>1.4</v>
      </c>
      <c r="G7" s="1901">
        <v>11982.397297230635</v>
      </c>
      <c r="H7" s="1901">
        <v>4890.9874638270958</v>
      </c>
    </row>
    <row r="8" spans="1:13">
      <c r="A8" s="1900" t="s">
        <v>845</v>
      </c>
      <c r="B8" s="1901"/>
      <c r="C8" s="1901"/>
      <c r="D8" s="1901">
        <v>0</v>
      </c>
      <c r="E8" s="1901">
        <v>0</v>
      </c>
      <c r="F8" s="1901">
        <v>0</v>
      </c>
      <c r="G8" s="1901">
        <v>0</v>
      </c>
      <c r="H8" s="1901">
        <v>0</v>
      </c>
    </row>
    <row r="9" spans="1:13" ht="24">
      <c r="A9" s="1900" t="s">
        <v>846</v>
      </c>
      <c r="B9" s="1901"/>
      <c r="C9" s="1901"/>
      <c r="D9" s="1901">
        <v>5692.3742948743893</v>
      </c>
      <c r="E9" s="1901">
        <v>8558.855212307597</v>
      </c>
      <c r="F9" s="1901">
        <v>1.4</v>
      </c>
      <c r="G9" s="1901">
        <v>11982.397297230635</v>
      </c>
      <c r="H9" s="1901">
        <v>4890.9874638270958</v>
      </c>
    </row>
    <row r="10" spans="1:13" ht="12.75" customHeight="1">
      <c r="A10" s="1900" t="s">
        <v>847</v>
      </c>
      <c r="B10" s="1901"/>
      <c r="C10" s="1901"/>
      <c r="D10" s="1901">
        <v>0</v>
      </c>
      <c r="E10" s="1901">
        <v>0</v>
      </c>
      <c r="F10" s="1901">
        <v>0</v>
      </c>
      <c r="G10" s="1901">
        <v>0</v>
      </c>
      <c r="H10" s="1901">
        <v>0</v>
      </c>
    </row>
    <row r="11" spans="1:13" ht="24">
      <c r="A11" s="1900" t="s">
        <v>848</v>
      </c>
      <c r="B11" s="1901"/>
      <c r="C11" s="1901"/>
      <c r="D11" s="1901"/>
      <c r="E11" s="1901"/>
      <c r="F11" s="1901"/>
      <c r="G11" s="1901">
        <v>0</v>
      </c>
      <c r="H11" s="1901">
        <v>0</v>
      </c>
    </row>
    <row r="12" spans="1:13" ht="24">
      <c r="A12" s="1900" t="s">
        <v>849</v>
      </c>
      <c r="B12" s="1901"/>
      <c r="C12" s="1901"/>
      <c r="D12" s="1901"/>
      <c r="E12" s="1901"/>
      <c r="F12" s="1901"/>
      <c r="G12" s="1901">
        <v>1486.7831164100003</v>
      </c>
      <c r="H12" s="1901">
        <v>170.80270479000004</v>
      </c>
    </row>
    <row r="13" spans="1:13">
      <c r="A13" s="1900" t="s">
        <v>850</v>
      </c>
      <c r="B13" s="1901"/>
      <c r="C13" s="1901"/>
      <c r="D13" s="1901"/>
      <c r="E13" s="1901"/>
      <c r="F13" s="1901"/>
      <c r="G13" s="1901">
        <v>0</v>
      </c>
      <c r="H13" s="1901">
        <v>0</v>
      </c>
    </row>
    <row r="14" spans="1:13">
      <c r="A14" s="1902" t="s">
        <v>51</v>
      </c>
      <c r="B14" s="1903"/>
      <c r="C14" s="1903"/>
      <c r="D14" s="1903"/>
      <c r="E14" s="1903"/>
      <c r="F14" s="1903"/>
      <c r="G14" s="1903"/>
      <c r="H14" s="1903">
        <v>5536.0270096699896</v>
      </c>
    </row>
    <row r="15" spans="1:13">
      <c r="A15" s="1904"/>
      <c r="H15" s="784"/>
    </row>
    <row r="16" spans="1:13">
      <c r="A16" s="1685"/>
      <c r="L16" s="393"/>
    </row>
    <row r="17" spans="1:8">
      <c r="A17" s="1573" t="s">
        <v>851</v>
      </c>
      <c r="B17" s="1360"/>
      <c r="C17" s="1360"/>
      <c r="D17" s="1361"/>
      <c r="E17" s="1905"/>
      <c r="F17" s="1905"/>
      <c r="G17" s="1905"/>
      <c r="H17" s="1905"/>
    </row>
    <row r="18" spans="1:8" ht="60">
      <c r="A18" s="2751" t="s">
        <v>59</v>
      </c>
      <c r="B18" s="2720" t="s">
        <v>837</v>
      </c>
      <c r="C18" s="2720" t="s">
        <v>838</v>
      </c>
      <c r="D18" s="2720" t="s">
        <v>839</v>
      </c>
      <c r="E18" s="2720" t="s">
        <v>840</v>
      </c>
      <c r="F18" s="2720" t="s">
        <v>841</v>
      </c>
      <c r="G18" s="2720" t="s">
        <v>842</v>
      </c>
      <c r="H18" s="2720" t="s">
        <v>37</v>
      </c>
    </row>
    <row r="19" spans="1:8">
      <c r="A19" s="1900" t="s">
        <v>843</v>
      </c>
      <c r="B19" s="1830"/>
      <c r="C19" s="1830">
        <v>264.74475863488493</v>
      </c>
      <c r="D19" s="1830">
        <v>1164.2020669645565</v>
      </c>
      <c r="E19" s="1830"/>
      <c r="F19" s="1830"/>
      <c r="G19" s="1830">
        <v>1428.9468255994414</v>
      </c>
      <c r="H19" s="1830">
        <v>561.37695062011471</v>
      </c>
    </row>
    <row r="20" spans="1:8">
      <c r="A20" s="1900" t="s">
        <v>423</v>
      </c>
      <c r="B20" s="1830">
        <v>0</v>
      </c>
      <c r="C20" s="1830"/>
      <c r="D20" s="1830"/>
      <c r="E20" s="1830"/>
      <c r="F20" s="1830"/>
      <c r="G20" s="1830">
        <v>0</v>
      </c>
      <c r="H20" s="1830">
        <v>0</v>
      </c>
    </row>
    <row r="21" spans="1:8">
      <c r="A21" s="1900" t="s">
        <v>222</v>
      </c>
      <c r="B21" s="1830"/>
      <c r="C21" s="1830">
        <v>0</v>
      </c>
      <c r="D21" s="1830"/>
      <c r="E21" s="1830"/>
      <c r="F21" s="1830">
        <v>0</v>
      </c>
      <c r="G21" s="1830">
        <v>0</v>
      </c>
      <c r="H21" s="1830">
        <v>0</v>
      </c>
    </row>
    <row r="22" spans="1:8" ht="24">
      <c r="A22" s="1900" t="s">
        <v>844</v>
      </c>
      <c r="B22" s="1830"/>
      <c r="C22" s="1830"/>
      <c r="D22" s="1830">
        <v>7941.7130073599601</v>
      </c>
      <c r="E22" s="1830">
        <v>9630.4840375790027</v>
      </c>
      <c r="F22" s="1830">
        <v>1.4</v>
      </c>
      <c r="G22" s="1830">
        <v>13482.677652610604</v>
      </c>
      <c r="H22" s="1830">
        <v>5877.3347732798848</v>
      </c>
    </row>
    <row r="23" spans="1:8">
      <c r="A23" s="1900" t="s">
        <v>845</v>
      </c>
      <c r="B23" s="1830"/>
      <c r="C23" s="1830"/>
      <c r="D23" s="1830">
        <v>0</v>
      </c>
      <c r="E23" s="1830">
        <v>0</v>
      </c>
      <c r="F23" s="1830">
        <v>0</v>
      </c>
      <c r="G23" s="1830">
        <v>0</v>
      </c>
      <c r="H23" s="1830">
        <v>0</v>
      </c>
    </row>
    <row r="24" spans="1:8" ht="24">
      <c r="A24" s="1900" t="s">
        <v>846</v>
      </c>
      <c r="B24" s="1830"/>
      <c r="C24" s="1830"/>
      <c r="D24" s="1830">
        <v>7941.7130073599601</v>
      </c>
      <c r="E24" s="1830">
        <v>9630.4840375790027</v>
      </c>
      <c r="F24" s="1830">
        <v>1.4</v>
      </c>
      <c r="G24" s="1830">
        <v>13482.677652610604</v>
      </c>
      <c r="H24" s="1830">
        <v>5877.3347732798848</v>
      </c>
    </row>
    <row r="25" spans="1:8" ht="15" customHeight="1">
      <c r="A25" s="1900" t="s">
        <v>847</v>
      </c>
      <c r="B25" s="1830"/>
      <c r="C25" s="1830"/>
      <c r="D25" s="1830">
        <v>0</v>
      </c>
      <c r="E25" s="1830">
        <v>0</v>
      </c>
      <c r="F25" s="1830">
        <v>0</v>
      </c>
      <c r="G25" s="1830">
        <v>0</v>
      </c>
      <c r="H25" s="1830">
        <v>0</v>
      </c>
    </row>
    <row r="26" spans="1:8" ht="24">
      <c r="A26" s="1900" t="s">
        <v>848</v>
      </c>
      <c r="B26" s="1830"/>
      <c r="C26" s="1830"/>
      <c r="D26" s="1830"/>
      <c r="E26" s="1830"/>
      <c r="F26" s="1830"/>
      <c r="G26" s="1830">
        <v>0</v>
      </c>
      <c r="H26" s="1830">
        <v>0</v>
      </c>
    </row>
    <row r="27" spans="1:8" ht="24">
      <c r="A27" s="1900" t="s">
        <v>849</v>
      </c>
      <c r="B27" s="1830"/>
      <c r="C27" s="1830"/>
      <c r="D27" s="1830"/>
      <c r="E27" s="1830"/>
      <c r="F27" s="1830"/>
      <c r="G27" s="1830">
        <v>4099.1056163800004</v>
      </c>
      <c r="H27" s="1830">
        <v>414.65991828999995</v>
      </c>
    </row>
    <row r="28" spans="1:8">
      <c r="A28" s="1900" t="s">
        <v>850</v>
      </c>
      <c r="B28" s="1830"/>
      <c r="C28" s="1830"/>
      <c r="D28" s="1830"/>
      <c r="E28" s="1830"/>
      <c r="F28" s="1830"/>
      <c r="G28" s="1830">
        <v>0</v>
      </c>
      <c r="H28" s="1830">
        <v>0</v>
      </c>
    </row>
    <row r="29" spans="1:8">
      <c r="A29" s="1906" t="s">
        <v>51</v>
      </c>
      <c r="B29" s="1907"/>
      <c r="C29" s="1907"/>
      <c r="D29" s="1907"/>
      <c r="E29" s="1907"/>
      <c r="F29" s="1907"/>
      <c r="G29" s="1907"/>
      <c r="H29" s="1907">
        <v>6853.371642189999</v>
      </c>
    </row>
    <row r="30" spans="1:8">
      <c r="A30" s="1685"/>
    </row>
    <row r="111" spans="7:7" ht="15">
      <c r="G111" s="976"/>
    </row>
  </sheetData>
  <mergeCells count="1">
    <mergeCell ref="A1:H1"/>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rowBreaks count="1" manualBreakCount="1">
    <brk id="16" max="16383" man="1"/>
  </rowBreaks>
  <customProperties>
    <customPr name="_pios_id" r:id="rId2"/>
  </customPropertie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FF6EC8-8BAF-45E0-BA90-79CFA025F9FC}">
  <sheetPr>
    <tabColor theme="3" tint="0.89999084444715716"/>
  </sheetPr>
  <dimension ref="A1:H111"/>
  <sheetViews>
    <sheetView showGridLines="0" showWhiteSpace="0" view="pageLayout" zoomScale="107" zoomScaleNormal="100" zoomScalePageLayoutView="107" workbookViewId="0">
      <selection sqref="A1:D1"/>
    </sheetView>
  </sheetViews>
  <sheetFormatPr defaultColWidth="0" defaultRowHeight="12"/>
  <cols>
    <col min="1" max="1" width="55.7109375" style="717" customWidth="1"/>
    <col min="2" max="2" width="9.140625" style="717" customWidth="1"/>
    <col min="3" max="3" width="12" style="717" bestFit="1" customWidth="1"/>
    <col min="4" max="5" width="9.140625" style="717" customWidth="1"/>
    <col min="6" max="8" width="0" style="717" hidden="1" customWidth="1"/>
    <col min="9" max="16384" width="9.140625" style="717" hidden="1"/>
  </cols>
  <sheetData>
    <row r="1" spans="1:8" ht="195" customHeight="1">
      <c r="A1" s="3030" t="s">
        <v>852</v>
      </c>
      <c r="B1" s="3031"/>
      <c r="C1" s="3031"/>
      <c r="D1" s="3031"/>
    </row>
    <row r="2" spans="1:8" ht="12" customHeight="1">
      <c r="A2" s="2272" t="s">
        <v>60</v>
      </c>
      <c r="B2" s="2465"/>
      <c r="C2" s="2465"/>
      <c r="D2" s="2466"/>
      <c r="E2" s="1908"/>
      <c r="F2" s="1909"/>
      <c r="G2" s="1908"/>
      <c r="H2" s="1910"/>
    </row>
    <row r="3" spans="1:8" ht="24">
      <c r="A3" s="2750" t="s">
        <v>59</v>
      </c>
      <c r="B3" s="2718"/>
      <c r="C3" s="2718" t="s">
        <v>853</v>
      </c>
      <c r="D3" s="2718" t="s">
        <v>37</v>
      </c>
    </row>
    <row r="4" spans="1:8">
      <c r="A4" s="1900" t="s">
        <v>854</v>
      </c>
      <c r="B4" s="395"/>
      <c r="C4" s="1911">
        <v>1918.09547731625</v>
      </c>
      <c r="D4" s="1911">
        <v>404.17175724011793</v>
      </c>
    </row>
    <row r="5" spans="1:8">
      <c r="A5" s="1900" t="s">
        <v>855</v>
      </c>
      <c r="B5" s="395"/>
      <c r="C5" s="1911"/>
      <c r="D5" s="1911">
        <v>73.631672005871522</v>
      </c>
    </row>
    <row r="6" spans="1:8">
      <c r="A6" s="1900" t="s">
        <v>856</v>
      </c>
      <c r="B6" s="395"/>
      <c r="C6" s="1911"/>
      <c r="D6" s="1911">
        <v>330.54008523424642</v>
      </c>
    </row>
    <row r="7" spans="1:8">
      <c r="A7" s="1900" t="s">
        <v>857</v>
      </c>
      <c r="B7" s="395"/>
      <c r="C7" s="1911">
        <v>1150.2673786090818</v>
      </c>
      <c r="D7" s="1911">
        <v>243.408215136725</v>
      </c>
    </row>
    <row r="8" spans="1:8" ht="14.85" customHeight="1">
      <c r="A8" s="1900" t="s">
        <v>858</v>
      </c>
      <c r="B8" s="395"/>
      <c r="C8" s="1911"/>
      <c r="D8" s="1911"/>
    </row>
    <row r="9" spans="1:8">
      <c r="A9" s="1902" t="s">
        <v>859</v>
      </c>
      <c r="B9" s="454"/>
      <c r="C9" s="1912">
        <v>3068.362855925332</v>
      </c>
      <c r="D9" s="1912">
        <v>647.57997237684299</v>
      </c>
    </row>
    <row r="11" spans="1:8">
      <c r="A11" s="2463"/>
      <c r="B11" s="2464"/>
      <c r="C11" s="2464"/>
      <c r="D11" s="2464"/>
    </row>
    <row r="12" spans="1:8" ht="12" customHeight="1">
      <c r="A12" s="2460" t="s">
        <v>851</v>
      </c>
      <c r="B12" s="2461"/>
      <c r="C12" s="2461"/>
      <c r="D12" s="2462"/>
      <c r="G12" s="1908"/>
      <c r="H12" s="1910"/>
    </row>
    <row r="13" spans="1:8" ht="24">
      <c r="A13" s="2751" t="s">
        <v>59</v>
      </c>
      <c r="B13" s="2720"/>
      <c r="C13" s="2720" t="s">
        <v>853</v>
      </c>
      <c r="D13" s="2720" t="s">
        <v>37</v>
      </c>
    </row>
    <row r="14" spans="1:8">
      <c r="A14" s="1900" t="s">
        <v>854</v>
      </c>
      <c r="B14" s="395"/>
      <c r="C14" s="395">
        <v>1791.4553331428838</v>
      </c>
      <c r="D14" s="395">
        <v>673.65306290817284</v>
      </c>
    </row>
    <row r="15" spans="1:8">
      <c r="A15" s="1900" t="s">
        <v>855</v>
      </c>
      <c r="B15" s="395"/>
      <c r="C15" s="395"/>
      <c r="D15" s="395">
        <v>162.51245068953395</v>
      </c>
    </row>
    <row r="16" spans="1:8">
      <c r="A16" s="1900" t="s">
        <v>856</v>
      </c>
      <c r="B16" s="395"/>
      <c r="C16" s="395"/>
      <c r="D16" s="395">
        <v>511.14061221863886</v>
      </c>
    </row>
    <row r="17" spans="1:4">
      <c r="A17" s="1900" t="s">
        <v>857</v>
      </c>
      <c r="B17" s="395"/>
      <c r="C17" s="395">
        <v>1384.8931641151471</v>
      </c>
      <c r="D17" s="395">
        <v>259.91872184994503</v>
      </c>
    </row>
    <row r="18" spans="1:4" ht="14.85" customHeight="1">
      <c r="A18" s="1900" t="s">
        <v>858</v>
      </c>
      <c r="B18" s="395"/>
      <c r="C18" s="395"/>
      <c r="D18" s="395"/>
    </row>
    <row r="19" spans="1:4">
      <c r="A19" s="2049" t="s">
        <v>859</v>
      </c>
      <c r="B19" s="2050"/>
      <c r="C19" s="2050">
        <v>3176.3484972580309</v>
      </c>
      <c r="D19" s="2050">
        <v>933.57178475811793</v>
      </c>
    </row>
    <row r="22" spans="1:4">
      <c r="C22" s="393"/>
      <c r="D22" s="393"/>
    </row>
    <row r="23" spans="1:4">
      <c r="C23" s="1913"/>
    </row>
    <row r="24" spans="1:4">
      <c r="C24" s="1913"/>
    </row>
    <row r="25" spans="1:4">
      <c r="C25" s="1914"/>
    </row>
    <row r="27" spans="1:4">
      <c r="C27" s="1913"/>
    </row>
    <row r="28" spans="1:4">
      <c r="B28" s="1915"/>
      <c r="C28" s="1913"/>
    </row>
    <row r="29" spans="1:4">
      <c r="C29" s="1914"/>
    </row>
    <row r="111" spans="7:7" ht="15">
      <c r="G111" s="976"/>
    </row>
  </sheetData>
  <mergeCells count="1">
    <mergeCell ref="A1:D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FC756F-2979-4A98-8FAF-16DAB7D5B9FD}">
  <dimension ref="A1:AA118"/>
  <sheetViews>
    <sheetView showGridLines="0" showWhiteSpace="0" view="pageLayout" zoomScaleNormal="100" workbookViewId="0">
      <selection sqref="A1:N1"/>
    </sheetView>
  </sheetViews>
  <sheetFormatPr defaultColWidth="0" defaultRowHeight="12"/>
  <cols>
    <col min="1" max="1" width="22.85546875" style="894" customWidth="1"/>
    <col min="2" max="2" width="6.42578125" style="894" bestFit="1" customWidth="1"/>
    <col min="3" max="3" width="6.42578125" style="894" customWidth="1"/>
    <col min="4" max="5" width="4.7109375" style="894" customWidth="1"/>
    <col min="6" max="6" width="5.140625" style="894" bestFit="1" customWidth="1"/>
    <col min="7" max="10" width="4.7109375" style="894" customWidth="1"/>
    <col min="11" max="11" width="5.85546875" style="894" customWidth="1"/>
    <col min="12" max="12" width="6" style="894" customWidth="1"/>
    <col min="13" max="13" width="6.28515625" style="894" customWidth="1"/>
    <col min="14" max="14" width="8.28515625" style="894" customWidth="1"/>
    <col min="15" max="27" width="17.85546875" style="894" hidden="1" customWidth="1"/>
    <col min="28" max="16384" width="9.140625" style="894" hidden="1"/>
  </cols>
  <sheetData>
    <row r="1" spans="1:14" ht="120.75" customHeight="1">
      <c r="A1" s="3032" t="s">
        <v>860</v>
      </c>
      <c r="B1" s="3032"/>
      <c r="C1" s="3032"/>
      <c r="D1" s="3032"/>
      <c r="E1" s="3032"/>
      <c r="F1" s="3032"/>
      <c r="G1" s="3032"/>
      <c r="H1" s="3032"/>
      <c r="I1" s="3032"/>
      <c r="J1" s="3032"/>
      <c r="K1" s="3032"/>
      <c r="L1" s="3032"/>
      <c r="M1" s="3032"/>
      <c r="N1" s="3032"/>
    </row>
    <row r="2" spans="1:14" ht="12" customHeight="1">
      <c r="A2" s="2272" t="s">
        <v>133</v>
      </c>
      <c r="B2" s="2275"/>
      <c r="C2" s="2275"/>
      <c r="D2" s="2276"/>
      <c r="E2" s="2468"/>
      <c r="F2" s="2468"/>
      <c r="G2" s="2468"/>
      <c r="H2" s="2468"/>
      <c r="I2" s="2468"/>
      <c r="J2" s="2468"/>
      <c r="K2" s="2468"/>
      <c r="L2" s="2468"/>
      <c r="M2" s="2468"/>
      <c r="N2" s="2468"/>
    </row>
    <row r="3" spans="1:14" ht="24.75" customHeight="1">
      <c r="A3" s="1563" t="s">
        <v>413</v>
      </c>
      <c r="B3" s="3033" t="s">
        <v>414</v>
      </c>
      <c r="C3" s="3033"/>
      <c r="D3" s="3033"/>
      <c r="E3" s="3033"/>
      <c r="F3" s="3033"/>
      <c r="G3" s="3033"/>
      <c r="H3" s="3033"/>
      <c r="I3" s="3033"/>
      <c r="J3" s="3033"/>
      <c r="K3" s="3033"/>
      <c r="L3" s="3033"/>
      <c r="M3" s="3033"/>
      <c r="N3" s="1564"/>
    </row>
    <row r="4" spans="1:14">
      <c r="A4" s="1159" t="s">
        <v>861</v>
      </c>
      <c r="B4" s="1509">
        <v>0</v>
      </c>
      <c r="C4" s="1509">
        <v>0.02</v>
      </c>
      <c r="D4" s="1509">
        <v>0.04</v>
      </c>
      <c r="E4" s="1509">
        <v>0.1</v>
      </c>
      <c r="F4" s="1509">
        <v>0.2</v>
      </c>
      <c r="G4" s="1509">
        <v>0.35</v>
      </c>
      <c r="H4" s="1509">
        <v>0.5</v>
      </c>
      <c r="I4" s="1509">
        <v>0.7</v>
      </c>
      <c r="J4" s="1509">
        <v>0.75</v>
      </c>
      <c r="K4" s="1509">
        <v>1</v>
      </c>
      <c r="L4" s="1509">
        <v>1.5</v>
      </c>
      <c r="M4" s="1564" t="s">
        <v>102</v>
      </c>
      <c r="N4" s="1564" t="s">
        <v>51</v>
      </c>
    </row>
    <row r="5" spans="1:14" ht="24">
      <c r="A5" s="1565" t="s">
        <v>210</v>
      </c>
      <c r="B5" s="1566">
        <v>1534.9572643700001</v>
      </c>
      <c r="C5" s="1566">
        <v>0</v>
      </c>
      <c r="D5" s="1567">
        <v>0</v>
      </c>
      <c r="E5" s="1567">
        <v>0</v>
      </c>
      <c r="F5" s="1566">
        <v>14.287665609999999</v>
      </c>
      <c r="G5" s="1567">
        <v>0</v>
      </c>
      <c r="H5" s="1567">
        <v>0</v>
      </c>
      <c r="I5" s="1567">
        <v>0</v>
      </c>
      <c r="J5" s="1567">
        <v>0</v>
      </c>
      <c r="K5" s="1567">
        <v>0</v>
      </c>
      <c r="L5" s="1567">
        <v>0</v>
      </c>
      <c r="M5" s="1566">
        <v>0</v>
      </c>
      <c r="N5" s="1566">
        <v>1549.2449299800001</v>
      </c>
    </row>
    <row r="6" spans="1:14" ht="24">
      <c r="A6" s="1565" t="s">
        <v>223</v>
      </c>
      <c r="B6" s="1566">
        <v>1898.03300663</v>
      </c>
      <c r="C6" s="1566">
        <v>0</v>
      </c>
      <c r="D6" s="1567">
        <v>0</v>
      </c>
      <c r="E6" s="1567">
        <v>0</v>
      </c>
      <c r="F6" s="1566">
        <v>308.20658481999999</v>
      </c>
      <c r="G6" s="1567">
        <v>0</v>
      </c>
      <c r="H6" s="1567">
        <v>0</v>
      </c>
      <c r="I6" s="1567">
        <v>0</v>
      </c>
      <c r="J6" s="1567">
        <v>0</v>
      </c>
      <c r="K6" s="1567">
        <v>0</v>
      </c>
      <c r="L6" s="1567">
        <v>0</v>
      </c>
      <c r="M6" s="1566">
        <v>0</v>
      </c>
      <c r="N6" s="1566">
        <v>2206.2395914500003</v>
      </c>
    </row>
    <row r="7" spans="1:14">
      <c r="A7" s="1565" t="s">
        <v>224</v>
      </c>
      <c r="B7" s="1566">
        <v>0</v>
      </c>
      <c r="C7" s="1566">
        <v>0</v>
      </c>
      <c r="D7" s="1567">
        <v>0</v>
      </c>
      <c r="E7" s="1567">
        <v>0</v>
      </c>
      <c r="F7" s="1566">
        <v>0</v>
      </c>
      <c r="G7" s="1567">
        <v>0</v>
      </c>
      <c r="H7" s="1567">
        <v>0</v>
      </c>
      <c r="I7" s="1567">
        <v>0</v>
      </c>
      <c r="J7" s="1567">
        <v>0</v>
      </c>
      <c r="K7" s="1567">
        <v>0</v>
      </c>
      <c r="L7" s="1567">
        <v>0</v>
      </c>
      <c r="M7" s="1566">
        <v>0</v>
      </c>
      <c r="N7" s="1566">
        <v>0</v>
      </c>
    </row>
    <row r="8" spans="1:14" ht="24">
      <c r="A8" s="1565" t="s">
        <v>406</v>
      </c>
      <c r="B8" s="1566">
        <v>513.92641832000004</v>
      </c>
      <c r="C8" s="1566">
        <v>0</v>
      </c>
      <c r="D8" s="1567">
        <v>0</v>
      </c>
      <c r="E8" s="1567">
        <v>0</v>
      </c>
      <c r="F8" s="1566">
        <v>0</v>
      </c>
      <c r="G8" s="1567">
        <v>0</v>
      </c>
      <c r="H8" s="1567">
        <v>0</v>
      </c>
      <c r="I8" s="1567">
        <v>0</v>
      </c>
      <c r="J8" s="1567">
        <v>0</v>
      </c>
      <c r="K8" s="1567">
        <v>0</v>
      </c>
      <c r="L8" s="1567">
        <v>0</v>
      </c>
      <c r="M8" s="1566">
        <v>0</v>
      </c>
      <c r="N8" s="1566">
        <v>513.92641832000004</v>
      </c>
    </row>
    <row r="9" spans="1:14">
      <c r="A9" s="1565" t="s">
        <v>407</v>
      </c>
      <c r="B9" s="1566">
        <v>105.83516739000001</v>
      </c>
      <c r="C9" s="1566">
        <v>0</v>
      </c>
      <c r="D9" s="1567">
        <v>0</v>
      </c>
      <c r="E9" s="1567">
        <v>0</v>
      </c>
      <c r="F9" s="1566">
        <v>0</v>
      </c>
      <c r="G9" s="1567">
        <v>0</v>
      </c>
      <c r="H9" s="1567">
        <v>0</v>
      </c>
      <c r="I9" s="1567">
        <v>0</v>
      </c>
      <c r="J9" s="1567">
        <v>0</v>
      </c>
      <c r="K9" s="1567">
        <v>0</v>
      </c>
      <c r="L9" s="1567">
        <v>0</v>
      </c>
      <c r="M9" s="1566">
        <v>0</v>
      </c>
      <c r="N9" s="1566">
        <v>105.83516739000001</v>
      </c>
    </row>
    <row r="10" spans="1:14">
      <c r="A10" s="1565" t="s">
        <v>211</v>
      </c>
      <c r="B10" s="1566">
        <v>72.179989989999996</v>
      </c>
      <c r="C10" s="1566">
        <v>1450.60696708</v>
      </c>
      <c r="D10" s="1567">
        <v>0</v>
      </c>
      <c r="E10" s="1567">
        <v>0</v>
      </c>
      <c r="F10" s="1566">
        <v>24.589476180000002</v>
      </c>
      <c r="G10" s="1567">
        <v>0</v>
      </c>
      <c r="H10" s="1567">
        <v>16.321678089999999</v>
      </c>
      <c r="I10" s="1567">
        <v>0</v>
      </c>
      <c r="J10" s="1567">
        <v>0</v>
      </c>
      <c r="K10" s="1567">
        <v>0</v>
      </c>
      <c r="L10" s="1567">
        <v>0</v>
      </c>
      <c r="M10" s="1566">
        <v>108.15423050999993</v>
      </c>
      <c r="N10" s="1566">
        <v>1671.8523418499999</v>
      </c>
    </row>
    <row r="11" spans="1:14">
      <c r="A11" s="1568" t="s">
        <v>408</v>
      </c>
      <c r="B11" s="1566">
        <v>0</v>
      </c>
      <c r="C11" s="1567">
        <v>0</v>
      </c>
      <c r="D11" s="1567">
        <v>0</v>
      </c>
      <c r="E11" s="1567">
        <v>0</v>
      </c>
      <c r="F11" s="1567">
        <v>0</v>
      </c>
      <c r="G11" s="1567">
        <v>0</v>
      </c>
      <c r="H11" s="1567">
        <v>0</v>
      </c>
      <c r="I11" s="1567">
        <v>0</v>
      </c>
      <c r="J11" s="1567">
        <v>0</v>
      </c>
      <c r="K11" s="1566">
        <v>17.615175039999997</v>
      </c>
      <c r="L11" s="1566">
        <v>0</v>
      </c>
      <c r="M11" s="1567">
        <v>0</v>
      </c>
      <c r="N11" s="1566">
        <v>17.615175039999997</v>
      </c>
    </row>
    <row r="12" spans="1:14">
      <c r="A12" s="1568" t="s">
        <v>215</v>
      </c>
      <c r="B12" s="1567">
        <v>0</v>
      </c>
      <c r="C12" s="1567">
        <v>0</v>
      </c>
      <c r="D12" s="1567">
        <v>0</v>
      </c>
      <c r="E12" s="1567">
        <v>0</v>
      </c>
      <c r="F12" s="1567">
        <v>0</v>
      </c>
      <c r="G12" s="1567">
        <v>0</v>
      </c>
      <c r="H12" s="1567">
        <v>0</v>
      </c>
      <c r="I12" s="1567">
        <v>0</v>
      </c>
      <c r="J12" s="1566">
        <v>6.8342200000000002E-3</v>
      </c>
      <c r="K12" s="1567">
        <v>0</v>
      </c>
      <c r="L12" s="1567">
        <v>0</v>
      </c>
      <c r="M12" s="1567">
        <v>0</v>
      </c>
      <c r="N12" s="1566">
        <v>6.8342200000000002E-3</v>
      </c>
    </row>
    <row r="13" spans="1:14">
      <c r="A13" s="1568" t="s">
        <v>228</v>
      </c>
      <c r="B13" s="1567">
        <v>0</v>
      </c>
      <c r="C13" s="1567">
        <v>0</v>
      </c>
      <c r="D13" s="1567">
        <v>0</v>
      </c>
      <c r="E13" s="1567">
        <v>0</v>
      </c>
      <c r="F13" s="1567">
        <v>0</v>
      </c>
      <c r="G13" s="1567">
        <v>0</v>
      </c>
      <c r="H13" s="1567">
        <v>0</v>
      </c>
      <c r="I13" s="1567">
        <v>0</v>
      </c>
      <c r="J13" s="1566">
        <v>0</v>
      </c>
      <c r="K13" s="1567">
        <v>0</v>
      </c>
      <c r="L13" s="1567">
        <v>0</v>
      </c>
      <c r="M13" s="1567">
        <v>0</v>
      </c>
      <c r="N13" s="1566">
        <v>0</v>
      </c>
    </row>
    <row r="14" spans="1:14">
      <c r="A14" s="1569" t="s">
        <v>51</v>
      </c>
      <c r="B14" s="1570">
        <v>4124.9318467000003</v>
      </c>
      <c r="C14" s="1570">
        <v>1450.60696708</v>
      </c>
      <c r="D14" s="1571">
        <v>0</v>
      </c>
      <c r="E14" s="1571">
        <v>0</v>
      </c>
      <c r="F14" s="1570">
        <v>347.08372660999999</v>
      </c>
      <c r="G14" s="1571">
        <v>0</v>
      </c>
      <c r="H14" s="1571">
        <v>16.321678089999999</v>
      </c>
      <c r="I14" s="1571">
        <v>0</v>
      </c>
      <c r="J14" s="1570">
        <v>6.8342200000000002E-3</v>
      </c>
      <c r="K14" s="1570">
        <v>17.615175039999997</v>
      </c>
      <c r="L14" s="1570">
        <v>0</v>
      </c>
      <c r="M14" s="1570">
        <v>108.15423050999993</v>
      </c>
      <c r="N14" s="1570">
        <v>6064.7204582500008</v>
      </c>
    </row>
    <row r="15" spans="1:14">
      <c r="A15" s="1572"/>
      <c r="N15" s="895"/>
    </row>
    <row r="17" spans="1:14">
      <c r="A17" s="2419"/>
      <c r="B17" s="2419"/>
      <c r="C17" s="2419"/>
      <c r="D17" s="2419"/>
      <c r="E17" s="2419"/>
      <c r="F17" s="2419"/>
      <c r="G17" s="2419"/>
      <c r="H17" s="2419"/>
      <c r="I17" s="2419"/>
      <c r="J17" s="2419"/>
      <c r="K17" s="2419"/>
      <c r="L17" s="2419"/>
      <c r="M17" s="2419"/>
      <c r="N17" s="2419"/>
    </row>
    <row r="18" spans="1:14" ht="12" customHeight="1">
      <c r="A18" s="2460" t="s">
        <v>483</v>
      </c>
      <c r="B18" s="2417"/>
      <c r="C18" s="2417"/>
      <c r="D18" s="2418"/>
      <c r="E18" s="2467"/>
      <c r="F18" s="2467"/>
      <c r="G18" s="2467"/>
      <c r="H18" s="2467"/>
      <c r="I18" s="2467"/>
      <c r="J18" s="2467"/>
      <c r="K18" s="2467"/>
      <c r="L18" s="2467"/>
      <c r="M18" s="2467"/>
      <c r="N18" s="2467"/>
    </row>
    <row r="19" spans="1:14" ht="24.6" customHeight="1">
      <c r="A19" s="1574" t="s">
        <v>413</v>
      </c>
      <c r="B19" s="3034" t="s">
        <v>414</v>
      </c>
      <c r="C19" s="3034"/>
      <c r="D19" s="3034"/>
      <c r="E19" s="3034"/>
      <c r="F19" s="3034"/>
      <c r="G19" s="3034"/>
      <c r="H19" s="3034"/>
      <c r="I19" s="3034"/>
      <c r="J19" s="3034"/>
      <c r="K19" s="3034"/>
      <c r="L19" s="3034"/>
      <c r="M19" s="3034"/>
      <c r="N19" s="914"/>
    </row>
    <row r="20" spans="1:14" ht="18.95" customHeight="1">
      <c r="A20" s="912" t="s">
        <v>861</v>
      </c>
      <c r="B20" s="1575">
        <v>0</v>
      </c>
      <c r="C20" s="1575">
        <v>0.02</v>
      </c>
      <c r="D20" s="1575">
        <v>0.04</v>
      </c>
      <c r="E20" s="1575">
        <v>0.1</v>
      </c>
      <c r="F20" s="1575">
        <v>0.2</v>
      </c>
      <c r="G20" s="1575">
        <v>0.35</v>
      </c>
      <c r="H20" s="1575">
        <v>0.5</v>
      </c>
      <c r="I20" s="1575">
        <v>0.7</v>
      </c>
      <c r="J20" s="1575">
        <v>0.75</v>
      </c>
      <c r="K20" s="1575">
        <v>1</v>
      </c>
      <c r="L20" s="1575">
        <v>1.5</v>
      </c>
      <c r="M20" s="914" t="s">
        <v>102</v>
      </c>
      <c r="N20" s="914" t="s">
        <v>51</v>
      </c>
    </row>
    <row r="21" spans="1:14" ht="24">
      <c r="A21" s="1568" t="s">
        <v>210</v>
      </c>
      <c r="B21" s="1576">
        <v>1849.2392677</v>
      </c>
      <c r="C21" s="1576"/>
      <c r="D21" s="1577"/>
      <c r="E21" s="1577"/>
      <c r="F21" s="1576">
        <v>211.94512825999999</v>
      </c>
      <c r="G21" s="1577"/>
      <c r="H21" s="1577"/>
      <c r="I21" s="1577"/>
      <c r="J21" s="1577"/>
      <c r="K21" s="1577"/>
      <c r="L21" s="1577"/>
      <c r="M21" s="1576"/>
      <c r="N21" s="1576">
        <v>2061.1843959600001</v>
      </c>
    </row>
    <row r="22" spans="1:14" ht="24">
      <c r="A22" s="1568" t="s">
        <v>223</v>
      </c>
      <c r="B22" s="1576">
        <v>1951.1470132200002</v>
      </c>
      <c r="C22" s="1576"/>
      <c r="D22" s="1577"/>
      <c r="E22" s="1577"/>
      <c r="F22" s="1576">
        <v>383.80880212</v>
      </c>
      <c r="G22" s="1577"/>
      <c r="H22" s="1577"/>
      <c r="I22" s="1577"/>
      <c r="J22" s="1577"/>
      <c r="K22" s="1577"/>
      <c r="L22" s="1577"/>
      <c r="M22" s="1576"/>
      <c r="N22" s="1576">
        <v>2334.9558153400003</v>
      </c>
    </row>
    <row r="23" spans="1:14">
      <c r="A23" s="1578" t="s">
        <v>224</v>
      </c>
      <c r="B23" s="1576"/>
      <c r="C23" s="1576"/>
      <c r="D23" s="1577"/>
      <c r="E23" s="1577"/>
      <c r="F23" s="1576"/>
      <c r="G23" s="1577"/>
      <c r="H23" s="1577"/>
      <c r="I23" s="1577"/>
      <c r="J23" s="1577"/>
      <c r="K23" s="1577"/>
      <c r="L23" s="1577"/>
      <c r="M23" s="1576"/>
      <c r="N23" s="1576"/>
    </row>
    <row r="24" spans="1:14" ht="24">
      <c r="A24" s="1579" t="s">
        <v>406</v>
      </c>
      <c r="B24" s="1580">
        <v>1130.1442623999999</v>
      </c>
      <c r="C24" s="1580"/>
      <c r="D24" s="1581"/>
      <c r="E24" s="1581"/>
      <c r="F24" s="1580"/>
      <c r="G24" s="1581"/>
      <c r="H24" s="1581"/>
      <c r="I24" s="1581"/>
      <c r="J24" s="1580"/>
      <c r="K24" s="1580"/>
      <c r="L24" s="1580"/>
      <c r="M24" s="1580"/>
      <c r="N24" s="1580">
        <v>1130.1442623999999</v>
      </c>
    </row>
    <row r="25" spans="1:14">
      <c r="A25" s="1430" t="s">
        <v>407</v>
      </c>
      <c r="B25" s="1177">
        <v>184.59664230000001</v>
      </c>
      <c r="C25" s="1177"/>
      <c r="D25" s="1177"/>
      <c r="E25" s="1177"/>
      <c r="F25" s="1177"/>
      <c r="G25" s="1177"/>
      <c r="H25" s="1177"/>
      <c r="I25" s="1177"/>
      <c r="J25" s="1177"/>
      <c r="K25" s="1177"/>
      <c r="L25" s="1177"/>
      <c r="M25" s="1177"/>
      <c r="N25" s="1177">
        <v>184.59664230000001</v>
      </c>
    </row>
    <row r="26" spans="1:14">
      <c r="A26" s="1582" t="s">
        <v>211</v>
      </c>
      <c r="B26" s="1177">
        <v>82.850835990000007</v>
      </c>
      <c r="C26" s="1177">
        <v>2602.5084465600003</v>
      </c>
      <c r="D26" s="1177"/>
      <c r="E26" s="1177"/>
      <c r="F26" s="1177">
        <v>75.711724610000005</v>
      </c>
      <c r="G26" s="1177"/>
      <c r="H26" s="1177">
        <v>24.360154869999999</v>
      </c>
      <c r="I26" s="1177"/>
      <c r="J26" s="1177"/>
      <c r="K26" s="1177"/>
      <c r="L26" s="1177"/>
      <c r="M26" s="1177">
        <v>85.387407990000156</v>
      </c>
      <c r="N26" s="1177">
        <v>2870.8185700200006</v>
      </c>
    </row>
    <row r="27" spans="1:14">
      <c r="A27" s="894" t="s">
        <v>408</v>
      </c>
      <c r="B27" s="1177"/>
      <c r="C27" s="1177"/>
      <c r="D27" s="1177"/>
      <c r="E27" s="1177"/>
      <c r="F27" s="1177"/>
      <c r="G27" s="1177"/>
      <c r="H27" s="1177"/>
      <c r="I27" s="1177"/>
      <c r="J27" s="1177"/>
      <c r="K27" s="1177">
        <v>19.696529330000001</v>
      </c>
      <c r="L27" s="1177"/>
      <c r="M27" s="1177"/>
      <c r="N27" s="1177">
        <v>19.696529330000001</v>
      </c>
    </row>
    <row r="28" spans="1:14">
      <c r="A28" s="894" t="s">
        <v>215</v>
      </c>
      <c r="B28" s="1177"/>
      <c r="C28" s="1177"/>
      <c r="D28" s="1177"/>
      <c r="E28" s="1177"/>
      <c r="F28" s="1177"/>
      <c r="G28" s="1177"/>
      <c r="H28" s="1177"/>
      <c r="I28" s="1177"/>
      <c r="J28" s="1177">
        <v>4.0167209999999995E-2</v>
      </c>
      <c r="K28" s="1177"/>
      <c r="L28" s="1177"/>
      <c r="M28" s="1177"/>
      <c r="N28" s="1177">
        <v>4.0167209999999995E-2</v>
      </c>
    </row>
    <row r="29" spans="1:14">
      <c r="A29" s="894" t="s">
        <v>228</v>
      </c>
      <c r="B29" s="1177"/>
      <c r="C29" s="1177"/>
      <c r="D29" s="1177"/>
      <c r="E29" s="1177"/>
      <c r="F29" s="1177"/>
      <c r="G29" s="1177"/>
      <c r="H29" s="1177"/>
      <c r="I29" s="1177"/>
      <c r="J29" s="1177"/>
      <c r="K29" s="1177"/>
      <c r="L29" s="1177"/>
      <c r="M29" s="1177"/>
      <c r="N29" s="1177"/>
    </row>
    <row r="30" spans="1:14">
      <c r="A30" s="2047" t="s">
        <v>51</v>
      </c>
      <c r="B30" s="2048">
        <v>5197.9780216099998</v>
      </c>
      <c r="C30" s="2048">
        <v>2602.5084465600003</v>
      </c>
      <c r="D30" s="2048">
        <v>0</v>
      </c>
      <c r="E30" s="2048">
        <v>0</v>
      </c>
      <c r="F30" s="2048">
        <v>671.46565498999996</v>
      </c>
      <c r="G30" s="2048">
        <v>0</v>
      </c>
      <c r="H30" s="2048">
        <v>24.360154869999999</v>
      </c>
      <c r="I30" s="2048">
        <v>0</v>
      </c>
      <c r="J30" s="2048">
        <v>4.0167209999999995E-2</v>
      </c>
      <c r="K30" s="2048">
        <v>19.696529330000001</v>
      </c>
      <c r="L30" s="2048">
        <v>0</v>
      </c>
      <c r="M30" s="2048">
        <v>85.387407990000156</v>
      </c>
      <c r="N30" s="2048">
        <v>8601.4363825600012</v>
      </c>
    </row>
    <row r="118" spans="7:7" ht="15">
      <c r="G118" s="1178"/>
    </row>
  </sheetData>
  <mergeCells count="3">
    <mergeCell ref="A1:N1"/>
    <mergeCell ref="B3:M3"/>
    <mergeCell ref="B19:M19"/>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A5BC6A-FE7D-4B6E-A7F6-7AE4184FAAE0}">
  <dimension ref="A1:Q197"/>
  <sheetViews>
    <sheetView showGridLines="0" showWhiteSpace="0" view="pageLayout" zoomScale="80" zoomScaleNormal="90" zoomScalePageLayoutView="80" workbookViewId="0">
      <selection sqref="A1:H1"/>
    </sheetView>
  </sheetViews>
  <sheetFormatPr defaultColWidth="0" defaultRowHeight="12"/>
  <cols>
    <col min="1" max="1" width="16.5703125" style="841" customWidth="1"/>
    <col min="2" max="8" width="11.140625" style="841" customWidth="1"/>
    <col min="9" max="17" width="0" style="841" hidden="1" customWidth="1"/>
    <col min="18" max="16384" width="9.140625" style="841" hidden="1"/>
  </cols>
  <sheetData>
    <row r="1" spans="1:17" ht="86.25" customHeight="1">
      <c r="A1" s="3035" t="s">
        <v>862</v>
      </c>
      <c r="B1" s="3035"/>
      <c r="C1" s="3035"/>
      <c r="D1" s="3035"/>
      <c r="E1" s="3035"/>
      <c r="F1" s="3035"/>
      <c r="G1" s="3035"/>
      <c r="H1" s="3036"/>
    </row>
    <row r="2" spans="1:17" ht="12" customHeight="1">
      <c r="A2" s="2469" t="s">
        <v>444</v>
      </c>
      <c r="B2" s="2275" t="s">
        <v>204</v>
      </c>
      <c r="C2" s="2275" t="s">
        <v>205</v>
      </c>
      <c r="D2" s="2276" t="s">
        <v>239</v>
      </c>
      <c r="E2" s="2275" t="s">
        <v>240</v>
      </c>
      <c r="F2" s="2470" t="s">
        <v>241</v>
      </c>
      <c r="G2" s="2275" t="s">
        <v>242</v>
      </c>
      <c r="H2" s="2471" t="s">
        <v>243</v>
      </c>
    </row>
    <row r="3" spans="1:17" ht="36" customHeight="1">
      <c r="A3" s="1583" t="s">
        <v>422</v>
      </c>
      <c r="B3" s="1352" t="s">
        <v>863</v>
      </c>
      <c r="C3" s="1352" t="s">
        <v>427</v>
      </c>
      <c r="D3" s="1352" t="s">
        <v>498</v>
      </c>
      <c r="E3" s="1352" t="s">
        <v>429</v>
      </c>
      <c r="F3" s="1352" t="s">
        <v>430</v>
      </c>
      <c r="G3" s="1352" t="s">
        <v>37</v>
      </c>
      <c r="H3" s="1584" t="s">
        <v>405</v>
      </c>
    </row>
    <row r="4" spans="1:17" ht="12" customHeight="1">
      <c r="A4" s="1353" t="s">
        <v>864</v>
      </c>
      <c r="B4" s="1204"/>
      <c r="C4" s="1204"/>
      <c r="D4" s="1204"/>
      <c r="E4" s="1204"/>
      <c r="F4" s="1204"/>
      <c r="G4" s="1353"/>
      <c r="H4" s="1585"/>
      <c r="K4" s="1586"/>
      <c r="L4" s="1586"/>
      <c r="M4" s="1586"/>
      <c r="N4" s="1586"/>
      <c r="O4" s="1586"/>
      <c r="P4" s="1586"/>
      <c r="Q4" s="1586"/>
    </row>
    <row r="5" spans="1:17">
      <c r="A5" s="1355" t="s">
        <v>434</v>
      </c>
      <c r="B5" s="1587">
        <v>6271.06155623</v>
      </c>
      <c r="C5" s="1588">
        <v>7.2857351965569298E-4</v>
      </c>
      <c r="D5" s="1589">
        <v>1490</v>
      </c>
      <c r="E5" s="1590">
        <v>0.44991274066940801</v>
      </c>
      <c r="F5" s="1591">
        <v>2.2509331659328025</v>
      </c>
      <c r="G5" s="1589">
        <v>2078.9559420199998</v>
      </c>
      <c r="H5" s="1592">
        <v>0.33151579256221098</v>
      </c>
    </row>
    <row r="6" spans="1:17">
      <c r="A6" s="1355" t="s">
        <v>435</v>
      </c>
      <c r="B6" s="1589">
        <v>910.91240462999997</v>
      </c>
      <c r="C6" s="1588">
        <v>2.1319503940544298E-3</v>
      </c>
      <c r="D6" s="1589">
        <v>684</v>
      </c>
      <c r="E6" s="1590">
        <v>0.44966288867959298</v>
      </c>
      <c r="F6" s="1591">
        <v>2.4725089244713616</v>
      </c>
      <c r="G6" s="1589">
        <v>581.35494691999997</v>
      </c>
      <c r="H6" s="1592">
        <v>0.63821169188725502</v>
      </c>
    </row>
    <row r="7" spans="1:17">
      <c r="A7" s="1355" t="s">
        <v>436</v>
      </c>
      <c r="B7" s="1589">
        <v>1995.62114363</v>
      </c>
      <c r="C7" s="1593">
        <v>4.3304100367871504E-3</v>
      </c>
      <c r="D7" s="1589">
        <v>1483</v>
      </c>
      <c r="E7" s="1590">
        <v>0.44922452473585001</v>
      </c>
      <c r="F7" s="1591">
        <v>2.418394003746263</v>
      </c>
      <c r="G7" s="1589">
        <v>1659.40381069</v>
      </c>
      <c r="H7" s="1592">
        <v>0.83152246406428298</v>
      </c>
    </row>
    <row r="8" spans="1:17">
      <c r="A8" s="1355" t="s">
        <v>437</v>
      </c>
      <c r="B8" s="1589">
        <v>79.353172900000004</v>
      </c>
      <c r="C8" s="1593">
        <v>6.5493783172972499E-3</v>
      </c>
      <c r="D8" s="1589">
        <v>46</v>
      </c>
      <c r="E8" s="1590">
        <v>0.43856486966005098</v>
      </c>
      <c r="F8" s="1591">
        <v>2.4311713271181481</v>
      </c>
      <c r="G8" s="1589">
        <v>75.245925839999998</v>
      </c>
      <c r="H8" s="1592">
        <v>0.94824092207156097</v>
      </c>
    </row>
    <row r="9" spans="1:17">
      <c r="A9" s="1355" t="s">
        <v>438</v>
      </c>
      <c r="B9" s="1589">
        <v>882.41639752000003</v>
      </c>
      <c r="C9" s="1588">
        <v>1.1381343001133901E-2</v>
      </c>
      <c r="D9" s="1589">
        <v>1524</v>
      </c>
      <c r="E9" s="1590">
        <v>0.449335613270959</v>
      </c>
      <c r="F9" s="1591">
        <v>2.4272994996801889</v>
      </c>
      <c r="G9" s="1589">
        <v>810.17651869999997</v>
      </c>
      <c r="H9" s="1592">
        <v>0.91813402490816398</v>
      </c>
    </row>
    <row r="10" spans="1:17">
      <c r="A10" s="1355" t="s">
        <v>439</v>
      </c>
      <c r="B10" s="1589">
        <v>103.49366624999999</v>
      </c>
      <c r="C10" s="1588">
        <v>3.6177929004423501E-2</v>
      </c>
      <c r="D10" s="1589">
        <v>311</v>
      </c>
      <c r="E10" s="1590">
        <v>0.44799628982126199</v>
      </c>
      <c r="F10" s="1591">
        <v>2.4974086901376822</v>
      </c>
      <c r="G10" s="1589">
        <v>133.44565157</v>
      </c>
      <c r="H10" s="1592">
        <v>1.2894088730768101</v>
      </c>
    </row>
    <row r="11" spans="1:17">
      <c r="A11" s="1355" t="s">
        <v>440</v>
      </c>
      <c r="B11" s="1589">
        <v>51.600133489999997</v>
      </c>
      <c r="C11" s="1588">
        <v>0.20126689404810699</v>
      </c>
      <c r="D11" s="1589">
        <v>376</v>
      </c>
      <c r="E11" s="1590">
        <v>0.44510630722401301</v>
      </c>
      <c r="F11" s="1591">
        <v>2.5000000000501754</v>
      </c>
      <c r="G11" s="1589">
        <v>94.438187569999997</v>
      </c>
      <c r="H11" s="1592">
        <v>1.8301926987902499</v>
      </c>
    </row>
    <row r="12" spans="1:17">
      <c r="A12" s="1355" t="s">
        <v>441</v>
      </c>
      <c r="B12" s="1589">
        <v>44.6977166</v>
      </c>
      <c r="C12" s="1594">
        <v>1</v>
      </c>
      <c r="D12" s="1589">
        <v>119</v>
      </c>
      <c r="E12" s="1595">
        <v>0.44525140865920698</v>
      </c>
      <c r="F12" s="1591">
        <v>2.5000000000183888</v>
      </c>
      <c r="G12" s="1589">
        <v>16.60391096</v>
      </c>
      <c r="H12" s="1596">
        <v>0.37147112253157</v>
      </c>
    </row>
    <row r="13" spans="1:17">
      <c r="A13" s="1358" t="s">
        <v>864</v>
      </c>
      <c r="B13" s="1597">
        <v>10339.15619125</v>
      </c>
      <c r="C13" s="1598">
        <v>8.1769638707604002E-3</v>
      </c>
      <c r="D13" s="1597">
        <v>6033</v>
      </c>
      <c r="E13" s="1599">
        <v>0.44955821736435703</v>
      </c>
      <c r="F13" s="1600">
        <v>2.323999937809071</v>
      </c>
      <c r="G13" s="1597">
        <v>5449.6248942700004</v>
      </c>
      <c r="H13" s="1601">
        <v>0.52708604004667303</v>
      </c>
    </row>
    <row r="14" spans="1:17">
      <c r="A14" s="1602"/>
      <c r="B14" s="1603"/>
      <c r="C14" s="1604"/>
      <c r="D14" s="1604"/>
      <c r="E14" s="1604"/>
      <c r="F14" s="1604"/>
      <c r="G14" s="1605"/>
      <c r="H14" s="1606"/>
    </row>
    <row r="15" spans="1:17">
      <c r="A15" s="1353" t="s">
        <v>865</v>
      </c>
      <c r="B15" s="1607"/>
      <c r="C15" s="1607"/>
      <c r="D15" s="1607"/>
      <c r="E15" s="1607"/>
      <c r="F15" s="1607"/>
      <c r="G15" s="1607"/>
      <c r="H15" s="1608"/>
    </row>
    <row r="16" spans="1:17">
      <c r="A16" s="1355" t="s">
        <v>434</v>
      </c>
      <c r="B16" s="1589"/>
      <c r="C16" s="1588"/>
      <c r="D16" s="1589"/>
      <c r="E16" s="1590"/>
      <c r="F16" s="1591"/>
      <c r="G16" s="1589"/>
      <c r="H16" s="1592"/>
    </row>
    <row r="17" spans="1:10">
      <c r="A17" s="1355" t="s">
        <v>435</v>
      </c>
      <c r="B17" s="1589"/>
      <c r="C17" s="1588"/>
      <c r="D17" s="1589"/>
      <c r="E17" s="1590"/>
      <c r="F17" s="1591"/>
      <c r="G17" s="1589"/>
      <c r="H17" s="1592"/>
    </row>
    <row r="18" spans="1:10">
      <c r="A18" s="1355" t="s">
        <v>436</v>
      </c>
      <c r="B18" s="1589"/>
      <c r="C18" s="1588"/>
      <c r="D18" s="1589"/>
      <c r="E18" s="1590"/>
      <c r="F18" s="1591"/>
      <c r="G18" s="1589"/>
      <c r="H18" s="1592"/>
    </row>
    <row r="19" spans="1:10">
      <c r="A19" s="1355" t="s">
        <v>437</v>
      </c>
      <c r="B19" s="1589"/>
      <c r="C19" s="1588"/>
      <c r="D19" s="1589"/>
      <c r="E19" s="1590"/>
      <c r="F19" s="1591"/>
      <c r="G19" s="1589"/>
      <c r="H19" s="1592"/>
    </row>
    <row r="20" spans="1:10">
      <c r="A20" s="1355" t="s">
        <v>438</v>
      </c>
      <c r="B20" s="1589"/>
      <c r="C20" s="1588"/>
      <c r="D20" s="1589"/>
      <c r="E20" s="1590"/>
      <c r="F20" s="1591"/>
      <c r="G20" s="1589"/>
      <c r="H20" s="1592"/>
    </row>
    <row r="21" spans="1:10" ht="14.25">
      <c r="A21" s="1355" t="s">
        <v>439</v>
      </c>
      <c r="B21" s="1589"/>
      <c r="C21" s="1588"/>
      <c r="D21" s="1589"/>
      <c r="E21" s="1590"/>
      <c r="F21" s="1591"/>
      <c r="G21" s="1589"/>
      <c r="H21" s="1592"/>
      <c r="J21" s="1609"/>
    </row>
    <row r="22" spans="1:10">
      <c r="A22" s="1355" t="s">
        <v>440</v>
      </c>
      <c r="B22" s="1589"/>
      <c r="C22" s="1588"/>
      <c r="D22" s="1589"/>
      <c r="E22" s="1590"/>
      <c r="F22" s="1591"/>
      <c r="G22" s="1589"/>
      <c r="H22" s="1592"/>
    </row>
    <row r="23" spans="1:10">
      <c r="A23" s="1355" t="s">
        <v>441</v>
      </c>
      <c r="B23" s="1589"/>
      <c r="C23" s="1594"/>
      <c r="D23" s="1589"/>
      <c r="E23" s="1595"/>
      <c r="F23" s="1591"/>
      <c r="G23" s="1589"/>
      <c r="H23" s="1596"/>
    </row>
    <row r="24" spans="1:10">
      <c r="A24" s="1610" t="s">
        <v>866</v>
      </c>
      <c r="B24" s="1611"/>
      <c r="C24" s="1612"/>
      <c r="D24" s="1611"/>
      <c r="E24" s="1613"/>
      <c r="F24" s="1614"/>
      <c r="G24" s="1611"/>
      <c r="H24" s="1615"/>
    </row>
    <row r="25" spans="1:10">
      <c r="A25" s="1616"/>
      <c r="B25" s="1617"/>
      <c r="C25" s="1618"/>
      <c r="D25" s="1617"/>
      <c r="E25" s="1619"/>
      <c r="F25" s="1620"/>
      <c r="G25" s="1617"/>
      <c r="H25" s="1621"/>
    </row>
    <row r="26" spans="1:10">
      <c r="A26" s="1353" t="s">
        <v>867</v>
      </c>
      <c r="B26" s="1622"/>
      <c r="C26" s="1622"/>
      <c r="D26" s="1622"/>
      <c r="E26" s="1622"/>
      <c r="F26" s="1622"/>
      <c r="G26" s="1623"/>
      <c r="H26" s="1624"/>
    </row>
    <row r="27" spans="1:10" ht="36">
      <c r="A27" s="1583" t="s">
        <v>422</v>
      </c>
      <c r="B27" s="1625" t="s">
        <v>863</v>
      </c>
      <c r="C27" s="1625" t="s">
        <v>427</v>
      </c>
      <c r="D27" s="1625" t="s">
        <v>498</v>
      </c>
      <c r="E27" s="1625" t="s">
        <v>429</v>
      </c>
      <c r="F27" s="1625" t="s">
        <v>430</v>
      </c>
      <c r="G27" s="1625" t="s">
        <v>37</v>
      </c>
      <c r="H27" s="1626" t="s">
        <v>405</v>
      </c>
    </row>
    <row r="28" spans="1:10">
      <c r="A28" s="1355" t="s">
        <v>434</v>
      </c>
      <c r="B28" s="1589">
        <v>3024.2998781900001</v>
      </c>
      <c r="C28" s="1588">
        <v>7.3387411281724895E-4</v>
      </c>
      <c r="D28" s="1589">
        <v>140</v>
      </c>
      <c r="E28" s="1590">
        <v>0.45000000002132701</v>
      </c>
      <c r="F28" s="1591">
        <v>2.3030408273283864</v>
      </c>
      <c r="G28" s="1589">
        <v>982.14452404000008</v>
      </c>
      <c r="H28" s="1592">
        <v>0.32475103779318298</v>
      </c>
    </row>
    <row r="29" spans="1:10">
      <c r="A29" s="1355" t="s">
        <v>435</v>
      </c>
      <c r="B29" s="1589">
        <v>149.08643046999998</v>
      </c>
      <c r="C29" s="1588">
        <v>1.7400000736633101E-3</v>
      </c>
      <c r="D29" s="1589">
        <v>37</v>
      </c>
      <c r="E29" s="1590">
        <v>0.44999999978871302</v>
      </c>
      <c r="F29" s="1591">
        <v>2.4761242395534055</v>
      </c>
      <c r="G29" s="1589">
        <v>76.647850789999993</v>
      </c>
      <c r="H29" s="1592">
        <v>0.51411688205536299</v>
      </c>
    </row>
    <row r="30" spans="1:10">
      <c r="A30" s="1355" t="s">
        <v>436</v>
      </c>
      <c r="B30" s="1589">
        <v>130.98666297</v>
      </c>
      <c r="C30" s="1588">
        <v>3.7789244246444198E-3</v>
      </c>
      <c r="D30" s="1589">
        <v>54</v>
      </c>
      <c r="E30" s="1590">
        <v>0.45000000002672003</v>
      </c>
      <c r="F30" s="1591">
        <v>2.4998346518709122</v>
      </c>
      <c r="G30" s="1589">
        <v>94.108148759999992</v>
      </c>
      <c r="H30" s="1592">
        <v>0.71845596052442096</v>
      </c>
    </row>
    <row r="31" spans="1:10">
      <c r="A31" s="1355" t="s">
        <v>437</v>
      </c>
      <c r="B31" s="1589">
        <v>70.731567809999987</v>
      </c>
      <c r="C31" s="1588">
        <v>6.6199998741410604E-3</v>
      </c>
      <c r="D31" s="1589">
        <v>14</v>
      </c>
      <c r="E31" s="1590">
        <v>0.45000000007775898</v>
      </c>
      <c r="F31" s="1591">
        <v>2.4227816695004463</v>
      </c>
      <c r="G31" s="1589">
        <v>72.772378469999992</v>
      </c>
      <c r="H31" s="1592">
        <v>1.02885289727328</v>
      </c>
    </row>
    <row r="32" spans="1:10">
      <c r="A32" s="1355" t="s">
        <v>438</v>
      </c>
      <c r="B32" s="1589">
        <v>8.7603969300000006</v>
      </c>
      <c r="C32" s="1588">
        <v>1.0254534208645701E-2</v>
      </c>
      <c r="D32" s="1589">
        <v>5</v>
      </c>
      <c r="E32" s="1590">
        <v>0.45000000017122499</v>
      </c>
      <c r="F32" s="1591">
        <v>2.5000000000015645</v>
      </c>
      <c r="G32" s="1589">
        <v>9.25112208</v>
      </c>
      <c r="H32" s="1592">
        <v>1.05601631454843</v>
      </c>
    </row>
    <row r="33" spans="1:8">
      <c r="A33" s="1355" t="s">
        <v>439</v>
      </c>
      <c r="B33" s="1589"/>
      <c r="C33" s="1588"/>
      <c r="D33" s="1589"/>
      <c r="E33" s="1590"/>
      <c r="F33" s="1591"/>
      <c r="G33" s="1589"/>
      <c r="H33" s="1592"/>
    </row>
    <row r="34" spans="1:8">
      <c r="A34" s="1355" t="s">
        <v>440</v>
      </c>
      <c r="B34" s="1589"/>
      <c r="C34" s="1588"/>
      <c r="D34" s="1589"/>
      <c r="E34" s="1590"/>
      <c r="F34" s="1591"/>
      <c r="G34" s="1589"/>
      <c r="H34" s="1592"/>
    </row>
    <row r="35" spans="1:8">
      <c r="A35" s="1355" t="s">
        <v>441</v>
      </c>
      <c r="B35" s="1589"/>
      <c r="C35" s="1594"/>
      <c r="D35" s="1589"/>
      <c r="E35" s="1595"/>
      <c r="F35" s="1591"/>
      <c r="G35" s="1589"/>
      <c r="H35" s="1596"/>
    </row>
    <row r="36" spans="1:8">
      <c r="A36" s="1610" t="s">
        <v>867</v>
      </c>
      <c r="B36" s="1611">
        <v>3383.8649363699997</v>
      </c>
      <c r="C36" s="1612">
        <v>1.0437565672431501E-3</v>
      </c>
      <c r="D36" s="1611">
        <v>250</v>
      </c>
      <c r="E36" s="1613">
        <v>0.45000000001285501</v>
      </c>
      <c r="F36" s="1614">
        <v>2.3212970679476523</v>
      </c>
      <c r="G36" s="1611">
        <v>1234.92402414</v>
      </c>
      <c r="H36" s="1615">
        <v>0.36494483301238101</v>
      </c>
    </row>
    <row r="37" spans="1:8">
      <c r="A37" s="1602"/>
      <c r="B37" s="1604"/>
      <c r="C37" s="1604"/>
      <c r="D37" s="1604"/>
      <c r="E37" s="1604"/>
      <c r="F37" s="1604"/>
      <c r="G37" s="1605"/>
      <c r="H37" s="1606"/>
    </row>
    <row r="38" spans="1:8">
      <c r="A38" s="1353" t="s">
        <v>868</v>
      </c>
      <c r="B38" s="1622"/>
      <c r="C38" s="1622"/>
      <c r="D38" s="1622"/>
      <c r="E38" s="1622"/>
      <c r="F38" s="1622"/>
      <c r="G38" s="1623"/>
      <c r="H38" s="1624"/>
    </row>
    <row r="39" spans="1:8" ht="36">
      <c r="A39" s="1583" t="s">
        <v>422</v>
      </c>
      <c r="B39" s="1625" t="s">
        <v>863</v>
      </c>
      <c r="C39" s="1625" t="s">
        <v>427</v>
      </c>
      <c r="D39" s="1625" t="s">
        <v>498</v>
      </c>
      <c r="E39" s="1625" t="s">
        <v>429</v>
      </c>
      <c r="F39" s="1625" t="s">
        <v>430</v>
      </c>
      <c r="G39" s="1625" t="s">
        <v>37</v>
      </c>
      <c r="H39" s="1626" t="s">
        <v>405</v>
      </c>
    </row>
    <row r="40" spans="1:8">
      <c r="A40" s="1355" t="s">
        <v>434</v>
      </c>
      <c r="B40" s="1589">
        <v>5.1245357800000004</v>
      </c>
      <c r="C40" s="1588">
        <v>8.2304235565314003E-4</v>
      </c>
      <c r="D40" s="1589">
        <v>40</v>
      </c>
      <c r="E40" s="1590">
        <v>0.34321789046031398</v>
      </c>
      <c r="F40" s="1627">
        <v>2.500000000032077</v>
      </c>
      <c r="G40" s="1589">
        <v>0.40012038999999999</v>
      </c>
      <c r="H40" s="1592">
        <v>7.8079343608368795E-2</v>
      </c>
    </row>
    <row r="41" spans="1:8">
      <c r="A41" s="1355" t="s">
        <v>435</v>
      </c>
      <c r="B41" s="1589">
        <v>3.3265028400000003</v>
      </c>
      <c r="C41" s="1588">
        <v>1.90164575359268E-3</v>
      </c>
      <c r="D41" s="1589">
        <v>97</v>
      </c>
      <c r="E41" s="1590">
        <v>0.3576871619325</v>
      </c>
      <c r="F41" s="1627">
        <v>2.5000000001729563</v>
      </c>
      <c r="G41" s="1589">
        <v>0.46068666999999996</v>
      </c>
      <c r="H41" s="1592">
        <v>0.13848978707019499</v>
      </c>
    </row>
    <row r="42" spans="1:8">
      <c r="A42" s="1355" t="s">
        <v>436</v>
      </c>
      <c r="B42" s="1589">
        <v>14.80345949</v>
      </c>
      <c r="C42" s="1588">
        <v>4.1765912921750397E-3</v>
      </c>
      <c r="D42" s="1589">
        <v>88</v>
      </c>
      <c r="E42" s="1590">
        <v>0.34545988884926498</v>
      </c>
      <c r="F42" s="1627">
        <v>2.5000000000379394</v>
      </c>
      <c r="G42" s="1589">
        <v>3.4686445800000003</v>
      </c>
      <c r="H42" s="1592">
        <v>0.23431310649670301</v>
      </c>
    </row>
    <row r="43" spans="1:8">
      <c r="A43" s="1355" t="s">
        <v>437</v>
      </c>
      <c r="B43" s="1589">
        <v>8.6216050899999992</v>
      </c>
      <c r="C43" s="1588">
        <v>5.9699997231025996E-3</v>
      </c>
      <c r="D43" s="1589">
        <v>32</v>
      </c>
      <c r="E43" s="1590">
        <v>0.34475116628196201</v>
      </c>
      <c r="F43" s="1627">
        <v>2.5000000000270108</v>
      </c>
      <c r="G43" s="1589">
        <v>2.4735473699999999</v>
      </c>
      <c r="H43" s="1592">
        <v>0.28690102877351797</v>
      </c>
    </row>
    <row r="44" spans="1:8">
      <c r="A44" s="1355" t="s">
        <v>438</v>
      </c>
      <c r="B44" s="1589">
        <v>7.6386153100000005</v>
      </c>
      <c r="C44" s="1588">
        <v>1.3019495807022099E-2</v>
      </c>
      <c r="D44" s="1589">
        <v>273</v>
      </c>
      <c r="E44" s="1590">
        <v>0.37324973104320402</v>
      </c>
      <c r="F44" s="1627">
        <v>2.5000000002421014</v>
      </c>
      <c r="G44" s="1589">
        <v>2.9319888999999999</v>
      </c>
      <c r="H44" s="1592">
        <v>0.38383774820570199</v>
      </c>
    </row>
    <row r="45" spans="1:8">
      <c r="A45" s="1355" t="s">
        <v>439</v>
      </c>
      <c r="B45" s="1589">
        <v>2.8069478800000001</v>
      </c>
      <c r="C45" s="1588">
        <v>3.8614582327050499E-2</v>
      </c>
      <c r="D45" s="1589">
        <v>124</v>
      </c>
      <c r="E45" s="1590">
        <v>0.37612216725591602</v>
      </c>
      <c r="F45" s="1627">
        <v>2.4044570221017891</v>
      </c>
      <c r="G45" s="1589">
        <v>1.40551234</v>
      </c>
      <c r="H45" s="1592">
        <v>0.50072619802260099</v>
      </c>
    </row>
    <row r="46" spans="1:8">
      <c r="A46" s="1355" t="s">
        <v>440</v>
      </c>
      <c r="B46" s="1589">
        <v>3.4790234799999999</v>
      </c>
      <c r="C46" s="1588">
        <v>0.246501319962348</v>
      </c>
      <c r="D46" s="1589">
        <v>115</v>
      </c>
      <c r="E46" s="1590">
        <v>0.377417786211664</v>
      </c>
      <c r="F46" s="1627">
        <v>2.5000000002204987</v>
      </c>
      <c r="G46" s="1589">
        <v>3.0208193299999997</v>
      </c>
      <c r="H46" s="1592">
        <v>0.868295183221931</v>
      </c>
    </row>
    <row r="47" spans="1:8">
      <c r="A47" s="1355" t="s">
        <v>441</v>
      </c>
      <c r="B47" s="1589">
        <v>1.9905915199999999</v>
      </c>
      <c r="C47" s="1594">
        <v>1</v>
      </c>
      <c r="D47" s="1589">
        <v>24</v>
      </c>
      <c r="E47" s="1595">
        <v>0.34337278800424098</v>
      </c>
      <c r="F47" s="1627">
        <v>2.5000000001101066</v>
      </c>
      <c r="G47" s="1589">
        <v>8.5439371800000004</v>
      </c>
      <c r="H47" s="1596">
        <v>4.2921599404783999</v>
      </c>
    </row>
    <row r="48" spans="1:8">
      <c r="A48" s="1610" t="s">
        <v>868</v>
      </c>
      <c r="B48" s="1611">
        <v>47.791281389999995</v>
      </c>
      <c r="C48" s="1612">
        <v>6.6536361183765297E-2</v>
      </c>
      <c r="D48" s="1611">
        <v>793</v>
      </c>
      <c r="E48" s="1613">
        <v>0.35442482053942698</v>
      </c>
      <c r="F48" s="1628">
        <v>2.4943884292889753</v>
      </c>
      <c r="G48" s="1611">
        <v>22.705256760000001</v>
      </c>
      <c r="H48" s="1615">
        <v>0.47509202724057797</v>
      </c>
    </row>
    <row r="49" spans="1:8">
      <c r="A49" s="1616"/>
      <c r="B49" s="1629"/>
      <c r="C49" s="1630"/>
      <c r="D49" s="1629"/>
      <c r="E49" s="1631"/>
      <c r="F49" s="1632"/>
      <c r="G49" s="1629"/>
      <c r="H49" s="1633"/>
    </row>
    <row r="50" spans="1:8">
      <c r="A50" s="1353" t="s">
        <v>869</v>
      </c>
      <c r="B50" s="1622"/>
      <c r="C50" s="1622"/>
      <c r="D50" s="1622"/>
      <c r="E50" s="1622"/>
      <c r="F50" s="1622"/>
      <c r="G50" s="1623"/>
      <c r="H50" s="1624"/>
    </row>
    <row r="51" spans="1:8" ht="36">
      <c r="A51" s="1583" t="s">
        <v>422</v>
      </c>
      <c r="B51" s="1625" t="s">
        <v>863</v>
      </c>
      <c r="C51" s="1625" t="s">
        <v>427</v>
      </c>
      <c r="D51" s="1625" t="s">
        <v>498</v>
      </c>
      <c r="E51" s="1625" t="s">
        <v>429</v>
      </c>
      <c r="F51" s="1625" t="s">
        <v>430</v>
      </c>
      <c r="G51" s="1625" t="s">
        <v>37</v>
      </c>
      <c r="H51" s="1626" t="s">
        <v>405</v>
      </c>
    </row>
    <row r="52" spans="1:8">
      <c r="A52" s="1355" t="s">
        <v>434</v>
      </c>
      <c r="B52" s="1589">
        <v>3241.63714226</v>
      </c>
      <c r="C52" s="1588">
        <v>7.2347896666958103E-4</v>
      </c>
      <c r="D52" s="1589">
        <v>1310</v>
      </c>
      <c r="E52" s="1590">
        <v>0.45000000001326501</v>
      </c>
      <c r="F52" s="1591">
        <v>2.2019253532312137</v>
      </c>
      <c r="G52" s="1589">
        <v>1096.41129759</v>
      </c>
      <c r="H52" s="1592">
        <v>0.33822764531430699</v>
      </c>
    </row>
    <row r="53" spans="1:8">
      <c r="A53" s="1355" t="s">
        <v>435</v>
      </c>
      <c r="B53" s="1589">
        <v>758.49947132</v>
      </c>
      <c r="C53" s="1588">
        <v>2.2099999978679001E-3</v>
      </c>
      <c r="D53" s="1589">
        <v>550</v>
      </c>
      <c r="E53" s="1590">
        <v>0.45000000008701402</v>
      </c>
      <c r="F53" s="1591">
        <v>2.4716777524193807</v>
      </c>
      <c r="G53" s="1589">
        <v>504.24640946</v>
      </c>
      <c r="H53" s="1592">
        <v>0.66479467491581901</v>
      </c>
    </row>
    <row r="54" spans="1:8">
      <c r="A54" s="1355" t="s">
        <v>436</v>
      </c>
      <c r="B54" s="1589">
        <v>1849.83102117</v>
      </c>
      <c r="C54" s="1588">
        <v>4.3706917212828897E-3</v>
      </c>
      <c r="D54" s="1589">
        <v>1341</v>
      </c>
      <c r="E54" s="1590">
        <v>0.45000000025056303</v>
      </c>
      <c r="F54" s="1591">
        <v>2.4119741255777725</v>
      </c>
      <c r="G54" s="1589">
        <v>1561.82701735</v>
      </c>
      <c r="H54" s="1592">
        <v>0.84430793919877101</v>
      </c>
    </row>
    <row r="55" spans="1:8">
      <c r="A55" s="1355" t="s">
        <v>437</v>
      </c>
      <c r="B55" s="1589"/>
      <c r="C55" s="1588"/>
      <c r="D55" s="1589"/>
      <c r="E55" s="1590"/>
      <c r="F55" s="1591"/>
      <c r="G55" s="1589"/>
      <c r="H55" s="1592"/>
    </row>
    <row r="56" spans="1:8">
      <c r="A56" s="1355" t="s">
        <v>438</v>
      </c>
      <c r="B56" s="1589">
        <v>866.0173852800001</v>
      </c>
      <c r="C56" s="1588">
        <v>1.13782923385702E-2</v>
      </c>
      <c r="D56" s="1589">
        <v>1246</v>
      </c>
      <c r="E56" s="1590">
        <v>0.45000000003926</v>
      </c>
      <c r="F56" s="1591">
        <v>2.4259228340188219</v>
      </c>
      <c r="G56" s="1589">
        <v>797.99340772000005</v>
      </c>
      <c r="H56" s="1592">
        <v>0.92145194921461504</v>
      </c>
    </row>
    <row r="57" spans="1:8">
      <c r="A57" s="1355" t="s">
        <v>439</v>
      </c>
      <c r="B57" s="1589">
        <v>100.68671837000001</v>
      </c>
      <c r="C57" s="1588">
        <v>3.6109999897298302E-2</v>
      </c>
      <c r="D57" s="1589">
        <v>187</v>
      </c>
      <c r="E57" s="1590">
        <v>0.4499999991409</v>
      </c>
      <c r="F57" s="1591">
        <v>2.5000000000121099</v>
      </c>
      <c r="G57" s="1589">
        <v>132.04013922999999</v>
      </c>
      <c r="H57" s="1592">
        <v>1.31139579646229</v>
      </c>
    </row>
    <row r="58" spans="1:8">
      <c r="A58" s="1355" t="s">
        <v>440</v>
      </c>
      <c r="B58" s="1589">
        <v>48.121110009999995</v>
      </c>
      <c r="C58" s="1588">
        <v>0.19799656986341399</v>
      </c>
      <c r="D58" s="1589">
        <v>261</v>
      </c>
      <c r="E58" s="1590">
        <v>0.45000000052991301</v>
      </c>
      <c r="F58" s="1591">
        <v>2.5000000000378604</v>
      </c>
      <c r="G58" s="1589">
        <v>91.417368240000002</v>
      </c>
      <c r="H58" s="1592">
        <v>1.89973523513906</v>
      </c>
    </row>
    <row r="59" spans="1:8">
      <c r="A59" s="1355" t="s">
        <v>441</v>
      </c>
      <c r="B59" s="1589">
        <v>42.707125079999997</v>
      </c>
      <c r="C59" s="1594">
        <v>1</v>
      </c>
      <c r="D59" s="1589">
        <v>95</v>
      </c>
      <c r="E59" s="1595">
        <v>0.45000000079612001</v>
      </c>
      <c r="F59" s="1591">
        <v>2.5000000000141123</v>
      </c>
      <c r="G59" s="1589">
        <v>8.05997378</v>
      </c>
      <c r="H59" s="1596">
        <v>0.18872667651830599</v>
      </c>
    </row>
    <row r="60" spans="1:8">
      <c r="A60" s="1610" t="s">
        <v>869</v>
      </c>
      <c r="B60" s="1611">
        <v>6907.4999734899993</v>
      </c>
      <c r="C60" s="1612">
        <v>1.1267624714977199E-2</v>
      </c>
      <c r="D60" s="1611">
        <v>4990</v>
      </c>
      <c r="E60" s="1613">
        <v>0.45000000008389401</v>
      </c>
      <c r="F60" s="1614">
        <v>2.3241451513036111</v>
      </c>
      <c r="G60" s="1611">
        <v>4191.9956133699998</v>
      </c>
      <c r="H60" s="1615">
        <v>0.60687595069971501</v>
      </c>
    </row>
    <row r="61" spans="1:8">
      <c r="A61" s="1602"/>
      <c r="B61" s="1604"/>
      <c r="C61" s="1604"/>
      <c r="D61" s="1604"/>
      <c r="E61" s="1604"/>
      <c r="F61" s="1604"/>
      <c r="G61" s="1605"/>
      <c r="H61" s="1606"/>
    </row>
    <row r="62" spans="1:8">
      <c r="A62" s="1353" t="s">
        <v>870</v>
      </c>
      <c r="B62" s="1622"/>
      <c r="C62" s="1622"/>
      <c r="D62" s="1622"/>
      <c r="E62" s="1622"/>
      <c r="F62" s="1622"/>
      <c r="G62" s="1623"/>
      <c r="H62" s="1624"/>
    </row>
    <row r="63" spans="1:8" ht="36">
      <c r="A63" s="1583" t="s">
        <v>422</v>
      </c>
      <c r="B63" s="1625" t="s">
        <v>863</v>
      </c>
      <c r="C63" s="1625" t="s">
        <v>427</v>
      </c>
      <c r="D63" s="1625" t="s">
        <v>498</v>
      </c>
      <c r="E63" s="1625" t="s">
        <v>429</v>
      </c>
      <c r="F63" s="1625" t="s">
        <v>430</v>
      </c>
      <c r="G63" s="1625" t="s">
        <v>37</v>
      </c>
      <c r="H63" s="1626" t="s">
        <v>405</v>
      </c>
    </row>
    <row r="64" spans="1:8">
      <c r="A64" s="1355" t="s">
        <v>434</v>
      </c>
      <c r="B64" s="1589">
        <v>2736.2926396900002</v>
      </c>
      <c r="C64" s="1588">
        <v>7.1624389203562503E-4</v>
      </c>
      <c r="D64" s="1589">
        <v>751</v>
      </c>
      <c r="E64" s="1590">
        <v>0.449999999992508</v>
      </c>
      <c r="F64" s="1591">
        <v>2.151386566035137</v>
      </c>
      <c r="G64" s="1589">
        <v>903.64920268000003</v>
      </c>
      <c r="H64" s="1592">
        <v>0.33024581858407398</v>
      </c>
    </row>
    <row r="65" spans="1:8">
      <c r="A65" s="1355" t="s">
        <v>435</v>
      </c>
      <c r="B65" s="1589">
        <v>641.79830876999995</v>
      </c>
      <c r="C65" s="1588">
        <v>2.2100000274514601E-3</v>
      </c>
      <c r="D65" s="1589">
        <v>271</v>
      </c>
      <c r="E65" s="1590">
        <v>0.45000000000545298</v>
      </c>
      <c r="F65" s="1591">
        <v>2.4676747720042767</v>
      </c>
      <c r="G65" s="1589">
        <v>443.88685251999999</v>
      </c>
      <c r="H65" s="1592">
        <v>0.69162982584155597</v>
      </c>
    </row>
    <row r="66" spans="1:8">
      <c r="A66" s="1355" t="s">
        <v>436</v>
      </c>
      <c r="B66" s="1589">
        <v>1496.0922238799999</v>
      </c>
      <c r="C66" s="1588">
        <v>4.33910685209249E-3</v>
      </c>
      <c r="D66" s="1589">
        <v>618</v>
      </c>
      <c r="E66" s="1590">
        <v>0.45000000016977598</v>
      </c>
      <c r="F66" s="1591">
        <v>2.3913110659884462</v>
      </c>
      <c r="G66" s="1589">
        <v>1311.5524196599999</v>
      </c>
      <c r="H66" s="1592">
        <v>0.87665211991984704</v>
      </c>
    </row>
    <row r="67" spans="1:8">
      <c r="A67" s="1355" t="s">
        <v>437</v>
      </c>
      <c r="B67" s="1589"/>
      <c r="C67" s="1588"/>
      <c r="D67" s="1605"/>
      <c r="E67" s="1590"/>
      <c r="F67" s="1591"/>
      <c r="G67" s="1589"/>
      <c r="H67" s="1592"/>
    </row>
    <row r="68" spans="1:8">
      <c r="A68" s="1355" t="s">
        <v>438</v>
      </c>
      <c r="B68" s="1589">
        <v>569.66814826000007</v>
      </c>
      <c r="C68" s="1588">
        <v>1.1081845402946299E-2</v>
      </c>
      <c r="D68" s="1589">
        <v>455</v>
      </c>
      <c r="E68" s="1590">
        <v>0.45000000002281998</v>
      </c>
      <c r="F68" s="1591">
        <v>2.3873868693675946</v>
      </c>
      <c r="G68" s="1589">
        <v>568.55601124999998</v>
      </c>
      <c r="H68" s="1592">
        <v>0.99804774584396705</v>
      </c>
    </row>
    <row r="69" spans="1:8">
      <c r="A69" s="1355" t="s">
        <v>439</v>
      </c>
      <c r="B69" s="1589">
        <v>83.755585860000011</v>
      </c>
      <c r="C69" s="1588">
        <v>3.6110000174261803E-2</v>
      </c>
      <c r="D69" s="1589">
        <v>62</v>
      </c>
      <c r="E69" s="1590">
        <v>0.44999999979702798</v>
      </c>
      <c r="F69" s="1591">
        <v>2.5000000000039262</v>
      </c>
      <c r="G69" s="1589">
        <v>117.53618898000001</v>
      </c>
      <c r="H69" s="1592">
        <v>1.4033235846080201</v>
      </c>
    </row>
    <row r="70" spans="1:8">
      <c r="A70" s="1355" t="s">
        <v>440</v>
      </c>
      <c r="B70" s="1589">
        <v>26.70393078</v>
      </c>
      <c r="C70" s="1588">
        <v>0.24042251018746799</v>
      </c>
      <c r="D70" s="1589">
        <v>50</v>
      </c>
      <c r="E70" s="1590">
        <v>0.44999999996255202</v>
      </c>
      <c r="F70" s="1591">
        <v>2.5000000000112848</v>
      </c>
      <c r="G70" s="1589">
        <v>62.987402159999995</v>
      </c>
      <c r="H70" s="1592">
        <v>2.3587314796057899</v>
      </c>
    </row>
    <row r="71" spans="1:8">
      <c r="A71" s="1355" t="s">
        <v>441</v>
      </c>
      <c r="B71" s="1589">
        <v>19.899784670000003</v>
      </c>
      <c r="C71" s="1594">
        <v>1</v>
      </c>
      <c r="D71" s="1589">
        <v>17</v>
      </c>
      <c r="E71" s="1595">
        <v>0.45000000042714</v>
      </c>
      <c r="F71" s="1591">
        <v>2.5000000000061946</v>
      </c>
      <c r="G71" s="1589">
        <v>5.2654383500000002</v>
      </c>
      <c r="H71" s="1596">
        <v>0.26459775506706501</v>
      </c>
    </row>
    <row r="72" spans="1:8">
      <c r="A72" s="1634" t="s">
        <v>450</v>
      </c>
      <c r="B72" s="1611">
        <v>5574.2106219100006</v>
      </c>
      <c r="C72" s="1612">
        <v>8.1674937651351406E-3</v>
      </c>
      <c r="D72" s="1611">
        <v>2224</v>
      </c>
      <c r="E72" s="1613">
        <v>0.450000000043145</v>
      </c>
      <c r="F72" s="1614">
        <v>2.284468956378515</v>
      </c>
      <c r="G72" s="1611">
        <v>3413.4335156000002</v>
      </c>
      <c r="H72" s="1615">
        <v>0.61236177588682295</v>
      </c>
    </row>
    <row r="73" spans="1:8">
      <c r="A73" s="1602"/>
      <c r="B73" s="1604"/>
      <c r="C73" s="1604"/>
      <c r="D73" s="1604"/>
      <c r="E73" s="1604"/>
      <c r="F73" s="1604"/>
      <c r="G73" s="1605"/>
      <c r="H73" s="1606"/>
    </row>
    <row r="74" spans="1:8">
      <c r="A74" s="1635" t="s">
        <v>871</v>
      </c>
      <c r="B74" s="1622"/>
      <c r="C74" s="1622"/>
      <c r="D74" s="1622"/>
      <c r="E74" s="1622"/>
      <c r="F74" s="1622"/>
      <c r="G74" s="1623"/>
      <c r="H74" s="1624"/>
    </row>
    <row r="75" spans="1:8" ht="36">
      <c r="A75" s="1583" t="s">
        <v>422</v>
      </c>
      <c r="B75" s="1625" t="s">
        <v>863</v>
      </c>
      <c r="C75" s="1625" t="s">
        <v>427</v>
      </c>
      <c r="D75" s="1625" t="s">
        <v>498</v>
      </c>
      <c r="E75" s="1625" t="s">
        <v>429</v>
      </c>
      <c r="F75" s="1625" t="s">
        <v>430</v>
      </c>
      <c r="G75" s="1625" t="s">
        <v>37</v>
      </c>
      <c r="H75" s="1626" t="s">
        <v>405</v>
      </c>
    </row>
    <row r="76" spans="1:8">
      <c r="A76" s="1355" t="s">
        <v>434</v>
      </c>
      <c r="B76" s="1589">
        <v>505.34450257000003</v>
      </c>
      <c r="C76" s="1588">
        <v>7.6265477914566604E-4</v>
      </c>
      <c r="D76" s="1589">
        <v>559</v>
      </c>
      <c r="E76" s="1590">
        <v>0.450000000125657</v>
      </c>
      <c r="F76" s="1591">
        <v>2.4755781004565152</v>
      </c>
      <c r="G76" s="1589">
        <v>192.76209491</v>
      </c>
      <c r="H76" s="1592">
        <v>0.38144690192469</v>
      </c>
    </row>
    <row r="77" spans="1:8" ht="12" customHeight="1">
      <c r="A77" s="1355" t="s">
        <v>435</v>
      </c>
      <c r="B77" s="1589">
        <v>116.70116254999999</v>
      </c>
      <c r="C77" s="1588">
        <v>2.20999983517302E-3</v>
      </c>
      <c r="D77" s="1589">
        <v>279</v>
      </c>
      <c r="E77" s="1590">
        <v>0.450000000535556</v>
      </c>
      <c r="F77" s="1591">
        <v>2.4936921523132436</v>
      </c>
      <c r="G77" s="1589">
        <v>60.359556940000004</v>
      </c>
      <c r="H77" s="1592">
        <v>0.51721470138859404</v>
      </c>
    </row>
    <row r="78" spans="1:8">
      <c r="A78" s="1355" t="s">
        <v>436</v>
      </c>
      <c r="B78" s="1589">
        <v>353.73879729000004</v>
      </c>
      <c r="C78" s="1588">
        <v>4.5042758165250397E-3</v>
      </c>
      <c r="D78" s="1589">
        <v>723</v>
      </c>
      <c r="E78" s="1590">
        <v>0.45000000059224499</v>
      </c>
      <c r="F78" s="1591">
        <v>2.4993658479729262</v>
      </c>
      <c r="G78" s="1589">
        <v>250.27459769000001</v>
      </c>
      <c r="H78" s="1592">
        <v>0.70751243461943902</v>
      </c>
    </row>
    <row r="79" spans="1:8">
      <c r="A79" s="1355" t="s">
        <v>437</v>
      </c>
      <c r="B79" s="1589"/>
      <c r="C79" s="1588"/>
      <c r="D79" s="1589"/>
      <c r="E79" s="1590"/>
      <c r="F79" s="1591"/>
      <c r="G79" s="1589"/>
      <c r="H79" s="1592"/>
    </row>
    <row r="80" spans="1:8">
      <c r="A80" s="1355" t="s">
        <v>438</v>
      </c>
      <c r="B80" s="1589">
        <v>296.34923701999998</v>
      </c>
      <c r="C80" s="1588">
        <v>1.1948148291541E-2</v>
      </c>
      <c r="D80" s="1589">
        <v>791</v>
      </c>
      <c r="E80" s="1590">
        <v>0.45000000007086199</v>
      </c>
      <c r="F80" s="1591">
        <v>2.5000000000173808</v>
      </c>
      <c r="G80" s="1589">
        <v>229.43739647000001</v>
      </c>
      <c r="H80" s="1592">
        <v>0.77421288064431804</v>
      </c>
    </row>
    <row r="81" spans="1:10">
      <c r="A81" s="1355" t="s">
        <v>439</v>
      </c>
      <c r="B81" s="1589">
        <v>16.931132510000001</v>
      </c>
      <c r="C81" s="1588">
        <v>3.6109998527204201E-2</v>
      </c>
      <c r="D81" s="1589">
        <v>125</v>
      </c>
      <c r="E81" s="1590">
        <v>0.44999999589513601</v>
      </c>
      <c r="F81" s="1591">
        <v>2.500000000052589</v>
      </c>
      <c r="G81" s="1589">
        <v>14.503950249999999</v>
      </c>
      <c r="H81" s="1592">
        <v>0.85664383297653401</v>
      </c>
    </row>
    <row r="82" spans="1:10">
      <c r="A82" s="1355" t="s">
        <v>440</v>
      </c>
      <c r="B82" s="1589">
        <v>21.417179230000002</v>
      </c>
      <c r="C82" s="1588">
        <v>0.14509794294698999</v>
      </c>
      <c r="D82" s="1589">
        <v>211</v>
      </c>
      <c r="E82" s="1590">
        <v>0.45000000123732398</v>
      </c>
      <c r="F82" s="1591">
        <v>2.5000000000709974</v>
      </c>
      <c r="G82" s="1589">
        <v>28.42996608</v>
      </c>
      <c r="H82" s="1592">
        <v>1.3274374638550399</v>
      </c>
    </row>
    <row r="83" spans="1:10">
      <c r="A83" s="1355" t="s">
        <v>441</v>
      </c>
      <c r="B83" s="1589">
        <v>22.807340410000002</v>
      </c>
      <c r="C83" s="1594">
        <v>1</v>
      </c>
      <c r="D83" s="1589">
        <v>78</v>
      </c>
      <c r="E83" s="1595">
        <v>0.45000000111806099</v>
      </c>
      <c r="F83" s="1591">
        <v>2.5000000000210219</v>
      </c>
      <c r="G83" s="1589">
        <v>2.7945354299999998</v>
      </c>
      <c r="H83" s="1596">
        <v>0.122527895833691</v>
      </c>
    </row>
    <row r="84" spans="1:10">
      <c r="A84" s="1634" t="s">
        <v>450</v>
      </c>
      <c r="B84" s="1611">
        <v>1333.2893515800001</v>
      </c>
      <c r="C84" s="1612">
        <v>2.4228639403531399E-2</v>
      </c>
      <c r="D84" s="1611">
        <v>2766</v>
      </c>
      <c r="E84" s="1613">
        <v>0.45000000025425801</v>
      </c>
      <c r="F84" s="1614">
        <v>2.4900232234012822</v>
      </c>
      <c r="G84" s="1611">
        <v>778.56209777000004</v>
      </c>
      <c r="H84" s="1615">
        <v>0.58394083538383701</v>
      </c>
    </row>
    <row r="85" spans="1:10">
      <c r="B85" s="1028"/>
      <c r="C85" s="1028"/>
      <c r="D85" s="1028"/>
      <c r="E85" s="1028"/>
      <c r="F85" s="1028"/>
      <c r="G85" s="1028"/>
      <c r="H85" s="1028"/>
    </row>
    <row r="86" spans="1:10">
      <c r="A86" s="1635" t="s">
        <v>872</v>
      </c>
      <c r="B86" s="1622"/>
      <c r="C86" s="1622"/>
      <c r="D86" s="1622"/>
      <c r="E86" s="1622"/>
      <c r="F86" s="1622"/>
      <c r="G86" s="1623"/>
      <c r="H86" s="1624"/>
    </row>
    <row r="87" spans="1:10" ht="36">
      <c r="A87" s="1583" t="s">
        <v>422</v>
      </c>
      <c r="B87" s="1625" t="s">
        <v>863</v>
      </c>
      <c r="C87" s="1625" t="s">
        <v>427</v>
      </c>
      <c r="D87" s="1625" t="s">
        <v>498</v>
      </c>
      <c r="E87" s="1625" t="s">
        <v>429</v>
      </c>
      <c r="F87" s="1625" t="s">
        <v>430</v>
      </c>
      <c r="G87" s="1625" t="s">
        <v>37</v>
      </c>
      <c r="H87" s="1626" t="s">
        <v>405</v>
      </c>
    </row>
    <row r="88" spans="1:10">
      <c r="A88" s="1355" t="s">
        <v>434</v>
      </c>
      <c r="B88" s="1589"/>
      <c r="C88" s="1588"/>
      <c r="D88" s="1589"/>
      <c r="E88" s="1590"/>
      <c r="F88" s="1591"/>
      <c r="G88" s="1589"/>
      <c r="H88" s="1592"/>
    </row>
    <row r="89" spans="1:10">
      <c r="A89" s="1355" t="s">
        <v>435</v>
      </c>
      <c r="B89" s="1589"/>
      <c r="C89" s="1588"/>
      <c r="D89" s="1589"/>
      <c r="E89" s="1590"/>
      <c r="F89" s="1591"/>
      <c r="G89" s="1589"/>
      <c r="H89" s="1592"/>
    </row>
    <row r="90" spans="1:10">
      <c r="A90" s="1355" t="s">
        <v>436</v>
      </c>
      <c r="B90" s="1589"/>
      <c r="C90" s="1588"/>
      <c r="D90" s="1589"/>
      <c r="E90" s="1590"/>
      <c r="F90" s="1591"/>
      <c r="G90" s="1589"/>
      <c r="H90" s="1592"/>
    </row>
    <row r="91" spans="1:10">
      <c r="A91" s="1355" t="s">
        <v>437</v>
      </c>
      <c r="B91" s="1589"/>
      <c r="C91" s="1588"/>
      <c r="D91" s="1589"/>
      <c r="E91" s="1590"/>
      <c r="F91" s="1591"/>
      <c r="G91" s="1589"/>
      <c r="H91" s="1592"/>
    </row>
    <row r="92" spans="1:10">
      <c r="A92" s="1355" t="s">
        <v>438</v>
      </c>
      <c r="B92" s="1589"/>
      <c r="C92" s="1588"/>
      <c r="D92" s="1589"/>
      <c r="E92" s="1590"/>
      <c r="F92" s="1591"/>
      <c r="G92" s="1589"/>
      <c r="H92" s="1592"/>
    </row>
    <row r="93" spans="1:10">
      <c r="A93" s="1355" t="s">
        <v>439</v>
      </c>
      <c r="B93" s="1589"/>
      <c r="C93" s="1588"/>
      <c r="D93" s="1589"/>
      <c r="E93" s="1590"/>
      <c r="F93" s="1591"/>
      <c r="G93" s="1589"/>
      <c r="H93" s="1592"/>
    </row>
    <row r="94" spans="1:10" ht="14.25">
      <c r="A94" s="1355" t="s">
        <v>440</v>
      </c>
      <c r="B94" s="1589"/>
      <c r="C94" s="1588"/>
      <c r="D94" s="1589"/>
      <c r="E94" s="1590"/>
      <c r="F94" s="1591"/>
      <c r="G94" s="1589"/>
      <c r="H94" s="1592"/>
      <c r="J94" s="1609"/>
    </row>
    <row r="95" spans="1:10">
      <c r="A95" s="1355" t="s">
        <v>441</v>
      </c>
      <c r="B95" s="1589"/>
      <c r="C95" s="1594"/>
      <c r="D95" s="1589"/>
      <c r="E95" s="1595"/>
      <c r="F95" s="1591"/>
      <c r="G95" s="1589"/>
      <c r="H95" s="1596"/>
    </row>
    <row r="96" spans="1:10">
      <c r="A96" s="1634" t="s">
        <v>450</v>
      </c>
      <c r="B96" s="1611"/>
      <c r="C96" s="1612"/>
      <c r="D96" s="1611"/>
      <c r="E96" s="1613"/>
      <c r="F96" s="1614"/>
      <c r="G96" s="1611"/>
      <c r="H96" s="1615"/>
    </row>
    <row r="97" spans="1:8">
      <c r="B97" s="1028"/>
      <c r="C97" s="1028"/>
      <c r="D97" s="1028"/>
      <c r="E97" s="1028"/>
      <c r="F97" s="1028"/>
      <c r="G97" s="1028"/>
      <c r="H97" s="1028"/>
    </row>
    <row r="98" spans="1:8">
      <c r="B98" s="1028"/>
      <c r="C98" s="1028"/>
      <c r="D98" s="1028"/>
      <c r="E98" s="1028"/>
      <c r="F98" s="1028"/>
      <c r="G98" s="1028"/>
      <c r="H98" s="1028"/>
    </row>
    <row r="99" spans="1:8">
      <c r="A99" s="1359" t="s">
        <v>873</v>
      </c>
      <c r="B99" s="1636"/>
      <c r="C99" s="1636"/>
      <c r="D99" s="1637"/>
      <c r="E99" s="1636"/>
      <c r="F99" s="1638"/>
      <c r="G99" s="1636"/>
      <c r="H99" s="1639"/>
    </row>
    <row r="100" spans="1:8">
      <c r="A100" s="1365" t="s">
        <v>864</v>
      </c>
      <c r="B100" s="1640"/>
      <c r="C100" s="1640"/>
      <c r="D100" s="1640"/>
      <c r="E100" s="1640"/>
      <c r="F100" s="1640"/>
      <c r="G100" s="1641"/>
      <c r="H100" s="1642"/>
    </row>
    <row r="101" spans="1:8" ht="36">
      <c r="A101" s="1643" t="s">
        <v>422</v>
      </c>
      <c r="B101" s="1644" t="s">
        <v>863</v>
      </c>
      <c r="C101" s="1644" t="s">
        <v>427</v>
      </c>
      <c r="D101" s="1644" t="s">
        <v>498</v>
      </c>
      <c r="E101" s="1644" t="s">
        <v>429</v>
      </c>
      <c r="F101" s="1644" t="s">
        <v>430</v>
      </c>
      <c r="G101" s="1644" t="s">
        <v>37</v>
      </c>
      <c r="H101" s="1645" t="s">
        <v>405</v>
      </c>
    </row>
    <row r="102" spans="1:8">
      <c r="A102" s="1355" t="s">
        <v>434</v>
      </c>
      <c r="B102" s="1646">
        <v>7900.7563850200004</v>
      </c>
      <c r="C102" s="1647">
        <v>7.3507973755670996E-4</v>
      </c>
      <c r="D102" s="1646">
        <v>1512</v>
      </c>
      <c r="E102" s="1648">
        <v>0.44991836024456799</v>
      </c>
      <c r="F102" s="1649">
        <v>1.9632025411932001</v>
      </c>
      <c r="G102" s="1646">
        <v>2364.4564810900001</v>
      </c>
      <c r="H102" s="1650">
        <v>0.29926963519253202</v>
      </c>
    </row>
    <row r="103" spans="1:8">
      <c r="A103" s="1355" t="s">
        <v>435</v>
      </c>
      <c r="B103" s="1646">
        <v>1087.64775545</v>
      </c>
      <c r="C103" s="1647">
        <v>2.1427896010650501E-3</v>
      </c>
      <c r="D103" s="1646">
        <v>704</v>
      </c>
      <c r="E103" s="1648">
        <v>0.44966145652335099</v>
      </c>
      <c r="F103" s="1649">
        <v>2.2899165312572083</v>
      </c>
      <c r="G103" s="1646">
        <v>654.95197198000005</v>
      </c>
      <c r="H103" s="1650">
        <v>0.60217287140819098</v>
      </c>
    </row>
    <row r="104" spans="1:8">
      <c r="A104" s="1355" t="s">
        <v>436</v>
      </c>
      <c r="B104" s="1646">
        <v>2279.1116921000003</v>
      </c>
      <c r="C104" s="1647">
        <v>4.3123395768919501E-3</v>
      </c>
      <c r="D104" s="1646">
        <v>1522</v>
      </c>
      <c r="E104" s="1648">
        <v>0.449270423068442</v>
      </c>
      <c r="F104" s="1649">
        <v>2.4245491325036714</v>
      </c>
      <c r="G104" s="1646">
        <v>1909.14320219</v>
      </c>
      <c r="H104" s="1650">
        <v>0.83766987322630704</v>
      </c>
    </row>
    <row r="105" spans="1:8">
      <c r="A105" s="1355" t="s">
        <v>437</v>
      </c>
      <c r="B105" s="1646">
        <v>89.493389070000006</v>
      </c>
      <c r="C105" s="1647">
        <v>6.6034036272529803E-3</v>
      </c>
      <c r="D105" s="1646">
        <v>57</v>
      </c>
      <c r="E105" s="1648">
        <v>0.44751257412627599</v>
      </c>
      <c r="F105" s="1649">
        <v>2.4719898226485837</v>
      </c>
      <c r="G105" s="1646">
        <v>93.570435110000005</v>
      </c>
      <c r="H105" s="1650">
        <v>1.0455569521097401</v>
      </c>
    </row>
    <row r="106" spans="1:8">
      <c r="A106" s="1355" t="s">
        <v>438</v>
      </c>
      <c r="B106" s="1646">
        <v>1042.1397159000001</v>
      </c>
      <c r="C106" s="1647">
        <v>1.07267673704825E-2</v>
      </c>
      <c r="D106" s="1646">
        <v>1603</v>
      </c>
      <c r="E106" s="1648">
        <v>0.44846797171181502</v>
      </c>
      <c r="F106" s="1649">
        <v>2.382315841821649</v>
      </c>
      <c r="G106" s="1646">
        <v>945.90658345000008</v>
      </c>
      <c r="H106" s="1650">
        <v>0.90765812780976995</v>
      </c>
    </row>
    <row r="107" spans="1:8">
      <c r="A107" s="1355" t="s">
        <v>439</v>
      </c>
      <c r="B107" s="1646">
        <v>151.47724374999999</v>
      </c>
      <c r="C107" s="1647">
        <v>3.6456603931308298E-2</v>
      </c>
      <c r="D107" s="1646">
        <v>334</v>
      </c>
      <c r="E107" s="1648">
        <v>0.44801249758678702</v>
      </c>
      <c r="F107" s="1649">
        <v>2.4919718953954026</v>
      </c>
      <c r="G107" s="1646">
        <v>200.44900096000001</v>
      </c>
      <c r="H107" s="1650">
        <v>1.3232944830368301</v>
      </c>
    </row>
    <row r="108" spans="1:8">
      <c r="A108" s="1355" t="s">
        <v>440</v>
      </c>
      <c r="B108" s="1646">
        <v>50.456134899999995</v>
      </c>
      <c r="C108" s="1647">
        <v>0.19140067999937099</v>
      </c>
      <c r="D108" s="1646">
        <v>404</v>
      </c>
      <c r="E108" s="1648">
        <v>0.43975462179129399</v>
      </c>
      <c r="F108" s="1649">
        <v>2.1899335974050658</v>
      </c>
      <c r="G108" s="1646">
        <v>82.82000506</v>
      </c>
      <c r="H108" s="1650">
        <v>1.64142586871037</v>
      </c>
    </row>
    <row r="109" spans="1:8">
      <c r="A109" s="1355" t="s">
        <v>441</v>
      </c>
      <c r="B109" s="1646">
        <v>40.841028230000006</v>
      </c>
      <c r="C109" s="1647">
        <v>1</v>
      </c>
      <c r="D109" s="1646">
        <v>128</v>
      </c>
      <c r="E109" s="1648">
        <v>0.44479498649488303</v>
      </c>
      <c r="F109" s="1649">
        <v>2.5000000000218026</v>
      </c>
      <c r="G109" s="1646">
        <v>17.153153109999998</v>
      </c>
      <c r="H109" s="1650">
        <v>0.41999807187518501</v>
      </c>
    </row>
    <row r="110" spans="1:8">
      <c r="A110" s="2472" t="s">
        <v>864</v>
      </c>
      <c r="B110" s="2473">
        <v>12641.923344420002</v>
      </c>
      <c r="C110" s="2474">
        <v>6.7835448257050398E-3</v>
      </c>
      <c r="D110" s="2473">
        <v>6264</v>
      </c>
      <c r="E110" s="2475">
        <v>0.44956289906144398</v>
      </c>
      <c r="F110" s="2476">
        <v>2.1216102189837311</v>
      </c>
      <c r="G110" s="2473">
        <v>6268.4508329499995</v>
      </c>
      <c r="H110" s="2477">
        <v>0.49584629349274001</v>
      </c>
    </row>
    <row r="111" spans="1:8" ht="15">
      <c r="A111" s="1602"/>
      <c r="B111" s="1604"/>
      <c r="C111" s="1604"/>
      <c r="D111" s="1604"/>
      <c r="E111" s="1604"/>
      <c r="F111" s="1604"/>
      <c r="G111" s="1651"/>
      <c r="H111" s="1606"/>
    </row>
    <row r="112" spans="1:8">
      <c r="A112" s="1365" t="s">
        <v>865</v>
      </c>
      <c r="B112" s="1640"/>
      <c r="C112" s="1640"/>
      <c r="D112" s="1640"/>
      <c r="E112" s="1640"/>
      <c r="F112" s="1640"/>
      <c r="G112" s="1641"/>
      <c r="H112" s="1642"/>
    </row>
    <row r="113" spans="1:8" ht="36">
      <c r="A113" s="1643" t="s">
        <v>422</v>
      </c>
      <c r="B113" s="1644" t="s">
        <v>863</v>
      </c>
      <c r="C113" s="1644" t="s">
        <v>427</v>
      </c>
      <c r="D113" s="1644" t="s">
        <v>498</v>
      </c>
      <c r="E113" s="1644" t="s">
        <v>429</v>
      </c>
      <c r="F113" s="1644" t="s">
        <v>430</v>
      </c>
      <c r="G113" s="1644" t="s">
        <v>37</v>
      </c>
      <c r="H113" s="1645" t="s">
        <v>405</v>
      </c>
    </row>
    <row r="114" spans="1:8">
      <c r="A114" s="1355" t="s">
        <v>434</v>
      </c>
      <c r="B114" s="1646"/>
      <c r="C114" s="1647"/>
      <c r="D114" s="1646"/>
      <c r="E114" s="1648"/>
      <c r="F114" s="1649"/>
      <c r="G114" s="1646"/>
      <c r="H114" s="1650"/>
    </row>
    <row r="115" spans="1:8">
      <c r="A115" s="1355" t="s">
        <v>435</v>
      </c>
      <c r="B115" s="1589"/>
      <c r="C115" s="1652"/>
      <c r="D115" s="1589"/>
      <c r="E115" s="1653"/>
      <c r="F115" s="1591"/>
      <c r="G115" s="1589"/>
      <c r="H115" s="1654"/>
    </row>
    <row r="116" spans="1:8">
      <c r="A116" s="1355" t="s">
        <v>436</v>
      </c>
      <c r="B116" s="1589"/>
      <c r="C116" s="1652"/>
      <c r="D116" s="1589"/>
      <c r="E116" s="1653"/>
      <c r="F116" s="1591"/>
      <c r="G116" s="1589"/>
      <c r="H116" s="1654"/>
    </row>
    <row r="117" spans="1:8">
      <c r="A117" s="1355" t="s">
        <v>437</v>
      </c>
      <c r="B117" s="1589"/>
      <c r="C117" s="1652"/>
      <c r="D117" s="1589"/>
      <c r="E117" s="1653"/>
      <c r="F117" s="1591"/>
      <c r="G117" s="1589"/>
      <c r="H117" s="1654"/>
    </row>
    <row r="118" spans="1:8">
      <c r="A118" s="1355" t="s">
        <v>438</v>
      </c>
      <c r="B118" s="1589"/>
      <c r="C118" s="1652"/>
      <c r="D118" s="1589"/>
      <c r="E118" s="1653"/>
      <c r="F118" s="1591"/>
      <c r="G118" s="1589"/>
      <c r="H118" s="1654"/>
    </row>
    <row r="119" spans="1:8">
      <c r="A119" s="1355" t="s">
        <v>439</v>
      </c>
      <c r="B119" s="1589"/>
      <c r="C119" s="1652"/>
      <c r="D119" s="1589"/>
      <c r="E119" s="1653"/>
      <c r="F119" s="1591"/>
      <c r="G119" s="1589"/>
      <c r="H119" s="1654"/>
    </row>
    <row r="120" spans="1:8">
      <c r="A120" s="1355" t="s">
        <v>440</v>
      </c>
      <c r="B120" s="1589"/>
      <c r="C120" s="1652"/>
      <c r="D120" s="1589"/>
      <c r="E120" s="1653"/>
      <c r="F120" s="1591"/>
      <c r="G120" s="1589"/>
      <c r="H120" s="1654"/>
    </row>
    <row r="121" spans="1:8">
      <c r="A121" s="1355" t="s">
        <v>441</v>
      </c>
      <c r="B121" s="1589"/>
      <c r="C121" s="1655"/>
      <c r="D121" s="1589"/>
      <c r="E121" s="1656"/>
      <c r="F121" s="1591"/>
      <c r="G121" s="1589"/>
      <c r="H121" s="1657"/>
    </row>
    <row r="122" spans="1:8">
      <c r="A122" s="2051" t="s">
        <v>865</v>
      </c>
      <c r="B122" s="2052"/>
      <c r="C122" s="2053"/>
      <c r="D122" s="2052"/>
      <c r="E122" s="2056"/>
      <c r="F122" s="2054"/>
      <c r="G122" s="2052"/>
      <c r="H122" s="2055"/>
    </row>
    <row r="123" spans="1:8">
      <c r="A123" s="1616"/>
      <c r="B123" s="1617"/>
      <c r="C123" s="1618"/>
      <c r="D123" s="1617"/>
      <c r="E123" s="1619"/>
      <c r="F123" s="1620"/>
      <c r="G123" s="1617"/>
      <c r="H123" s="1621"/>
    </row>
    <row r="124" spans="1:8">
      <c r="A124" s="1365" t="s">
        <v>867</v>
      </c>
      <c r="B124" s="1640"/>
      <c r="C124" s="1640"/>
      <c r="D124" s="1640"/>
      <c r="E124" s="1640"/>
      <c r="F124" s="1640"/>
      <c r="G124" s="1641"/>
      <c r="H124" s="1642"/>
    </row>
    <row r="125" spans="1:8" ht="36">
      <c r="A125" s="1643" t="s">
        <v>422</v>
      </c>
      <c r="B125" s="1644" t="s">
        <v>863</v>
      </c>
      <c r="C125" s="1644" t="s">
        <v>427</v>
      </c>
      <c r="D125" s="1644" t="s">
        <v>498</v>
      </c>
      <c r="E125" s="1644" t="s">
        <v>429</v>
      </c>
      <c r="F125" s="1644" t="s">
        <v>430</v>
      </c>
      <c r="G125" s="1644" t="s">
        <v>37</v>
      </c>
      <c r="H125" s="1645" t="s">
        <v>405</v>
      </c>
    </row>
    <row r="126" spans="1:8">
      <c r="A126" s="1355" t="s">
        <v>434</v>
      </c>
      <c r="B126" s="1589">
        <v>3713.6627197299999</v>
      </c>
      <c r="C126" s="1652">
        <v>7.5789605099211405E-4</v>
      </c>
      <c r="D126" s="1589">
        <v>140</v>
      </c>
      <c r="E126" s="1653">
        <v>0.45000000001117502</v>
      </c>
      <c r="F126" s="1591">
        <v>1.9590029970021177</v>
      </c>
      <c r="G126" s="1589">
        <v>1109.89370512</v>
      </c>
      <c r="H126" s="1654">
        <v>0.29886766485909999</v>
      </c>
    </row>
    <row r="127" spans="1:8">
      <c r="A127" s="1355" t="s">
        <v>435</v>
      </c>
      <c r="B127" s="1589">
        <v>151.77112144</v>
      </c>
      <c r="C127" s="1652">
        <v>1.73999999139757E-3</v>
      </c>
      <c r="D127" s="1589">
        <v>40</v>
      </c>
      <c r="E127" s="1653">
        <v>0.45000000007906599</v>
      </c>
      <c r="F127" s="1591">
        <v>2.2225710444767039</v>
      </c>
      <c r="G127" s="1589">
        <v>74.06196933999999</v>
      </c>
      <c r="H127" s="1654">
        <v>0.48798459573403802</v>
      </c>
    </row>
    <row r="128" spans="1:8">
      <c r="A128" s="1355" t="s">
        <v>436</v>
      </c>
      <c r="B128" s="1589">
        <v>143.34393455</v>
      </c>
      <c r="C128" s="1652">
        <v>3.7820836417106702E-3</v>
      </c>
      <c r="D128" s="1589">
        <v>56</v>
      </c>
      <c r="E128" s="1653">
        <v>0.44999999994767798</v>
      </c>
      <c r="F128" s="1591">
        <v>2.4163906273592985</v>
      </c>
      <c r="G128" s="1589">
        <v>101.6777369</v>
      </c>
      <c r="H128" s="1654">
        <v>0.70932709653322401</v>
      </c>
    </row>
    <row r="129" spans="1:8">
      <c r="A129" s="1355" t="s">
        <v>437</v>
      </c>
      <c r="B129" s="1589">
        <v>87.208370729999999</v>
      </c>
      <c r="C129" s="1652">
        <v>6.6200000661335596E-3</v>
      </c>
      <c r="D129" s="1589">
        <v>14</v>
      </c>
      <c r="E129" s="1653">
        <v>0.44999999990253198</v>
      </c>
      <c r="F129" s="1591">
        <v>2.4712559049215015</v>
      </c>
      <c r="G129" s="1589">
        <v>92.924911559999998</v>
      </c>
      <c r="H129" s="1654">
        <v>1.0655503684124401</v>
      </c>
    </row>
    <row r="130" spans="1:8">
      <c r="A130" s="1355" t="s">
        <v>438</v>
      </c>
      <c r="B130" s="1589">
        <v>4.86266833</v>
      </c>
      <c r="C130" s="1652">
        <v>1.14151894048673E-2</v>
      </c>
      <c r="D130" s="1589">
        <v>3</v>
      </c>
      <c r="E130" s="1653">
        <v>0.45000000030847298</v>
      </c>
      <c r="F130" s="1591">
        <v>2.5000000000028164</v>
      </c>
      <c r="G130" s="1589">
        <v>4.9494160699999998</v>
      </c>
      <c r="H130" s="1654">
        <v>1.0178395346161699</v>
      </c>
    </row>
    <row r="131" spans="1:8">
      <c r="A131" s="1355" t="s">
        <v>439</v>
      </c>
      <c r="B131" s="1589">
        <v>0.89311296000000007</v>
      </c>
      <c r="C131" s="1652">
        <v>8.4620001483350998E-2</v>
      </c>
      <c r="D131" s="1589">
        <v>1</v>
      </c>
      <c r="E131" s="1653">
        <v>0.44999999776064198</v>
      </c>
      <c r="F131" s="1591">
        <v>2.5</v>
      </c>
      <c r="G131" s="1589">
        <v>1.7169830199999998</v>
      </c>
      <c r="H131" s="1654">
        <v>1.9224701654760401</v>
      </c>
    </row>
    <row r="132" spans="1:8">
      <c r="A132" s="1355" t="s">
        <v>440</v>
      </c>
      <c r="B132" s="1589">
        <v>1.67410718</v>
      </c>
      <c r="C132" s="1652">
        <v>3.3999615245661901E-4</v>
      </c>
      <c r="D132" s="1589">
        <v>0</v>
      </c>
      <c r="E132" s="1653">
        <v>0.449999993429334</v>
      </c>
      <c r="F132" s="1591">
        <v>2.5</v>
      </c>
      <c r="G132" s="1589">
        <v>0.27640775000000001</v>
      </c>
      <c r="H132" s="1654">
        <v>0.16510755900348001</v>
      </c>
    </row>
    <row r="133" spans="1:8">
      <c r="A133" s="1355" t="s">
        <v>441</v>
      </c>
      <c r="B133" s="1589"/>
      <c r="C133" s="1655"/>
      <c r="D133" s="1589"/>
      <c r="E133" s="1656"/>
      <c r="F133" s="1591"/>
      <c r="G133" s="1589"/>
      <c r="H133" s="1657"/>
    </row>
    <row r="134" spans="1:8">
      <c r="A134" s="2051" t="s">
        <v>445</v>
      </c>
      <c r="B134" s="2052">
        <v>4103.4160349200001</v>
      </c>
      <c r="C134" s="2053">
        <v>1.05516059867042E-3</v>
      </c>
      <c r="D134" s="2052">
        <v>254</v>
      </c>
      <c r="E134" s="2056">
        <v>0.450000000006336</v>
      </c>
      <c r="F134" s="2054">
        <v>1.9965955901670271</v>
      </c>
      <c r="G134" s="2052">
        <v>1385.5011297599999</v>
      </c>
      <c r="H134" s="2055">
        <v>0.337645785357714</v>
      </c>
    </row>
    <row r="135" spans="1:8">
      <c r="A135" s="1658"/>
      <c r="B135" s="1659"/>
      <c r="C135" s="1660"/>
      <c r="D135" s="1659"/>
      <c r="E135" s="1661"/>
      <c r="F135" s="1662"/>
      <c r="G135" s="1659"/>
      <c r="H135" s="1663"/>
    </row>
    <row r="136" spans="1:8">
      <c r="A136" s="1365" t="s">
        <v>868</v>
      </c>
      <c r="B136" s="1640"/>
      <c r="C136" s="1640"/>
      <c r="D136" s="1640"/>
      <c r="E136" s="1640"/>
      <c r="F136" s="1640"/>
      <c r="G136" s="1641"/>
      <c r="H136" s="1642"/>
    </row>
    <row r="137" spans="1:8" ht="36">
      <c r="A137" s="1643" t="s">
        <v>422</v>
      </c>
      <c r="B137" s="1644" t="s">
        <v>863</v>
      </c>
      <c r="C137" s="1644" t="s">
        <v>427</v>
      </c>
      <c r="D137" s="1644" t="s">
        <v>498</v>
      </c>
      <c r="E137" s="1644" t="s">
        <v>429</v>
      </c>
      <c r="F137" s="1644" t="s">
        <v>430</v>
      </c>
      <c r="G137" s="1644" t="s">
        <v>37</v>
      </c>
      <c r="H137" s="1645" t="s">
        <v>405</v>
      </c>
    </row>
    <row r="138" spans="1:8">
      <c r="A138" s="1355" t="s">
        <v>434</v>
      </c>
      <c r="B138" s="1589">
        <v>6.0918891400000001</v>
      </c>
      <c r="C138" s="1664">
        <v>8.3110507818597598E-4</v>
      </c>
      <c r="D138" s="1589">
        <v>39</v>
      </c>
      <c r="E138" s="1665">
        <v>0.34411889675326601</v>
      </c>
      <c r="F138" s="1627">
        <v>2.5000000000449725</v>
      </c>
      <c r="G138" s="1589">
        <v>0.47602474</v>
      </c>
      <c r="H138" s="1666">
        <v>7.81407423970292E-2</v>
      </c>
    </row>
    <row r="139" spans="1:8">
      <c r="A139" s="1355" t="s">
        <v>435</v>
      </c>
      <c r="B139" s="1589">
        <v>3.8273956099999999</v>
      </c>
      <c r="C139" s="1664">
        <v>1.7478621709554601E-3</v>
      </c>
      <c r="D139" s="1589">
        <v>93</v>
      </c>
      <c r="E139" s="1665">
        <v>0.35379457416475402</v>
      </c>
      <c r="F139" s="1627">
        <v>2.5000000001825344</v>
      </c>
      <c r="G139" s="1589">
        <v>0.50018708000000001</v>
      </c>
      <c r="H139" s="1666">
        <v>0.13068601497403101</v>
      </c>
    </row>
    <row r="140" spans="1:8">
      <c r="A140" s="1355" t="s">
        <v>436</v>
      </c>
      <c r="B140" s="1589">
        <v>16.121484949999999</v>
      </c>
      <c r="C140" s="1664">
        <v>4.0947431458539397E-3</v>
      </c>
      <c r="D140" s="1589">
        <v>85</v>
      </c>
      <c r="E140" s="1665">
        <v>0.346858913266547</v>
      </c>
      <c r="F140" s="1627">
        <v>2.5000000000348384</v>
      </c>
      <c r="G140" s="1589">
        <v>3.6996308500000001</v>
      </c>
      <c r="H140" s="1666">
        <v>0.229484496091658</v>
      </c>
    </row>
    <row r="141" spans="1:8">
      <c r="A141" s="1355" t="s">
        <v>437</v>
      </c>
      <c r="B141" s="1589">
        <v>2.2850183400000001</v>
      </c>
      <c r="C141" s="1664">
        <v>5.9699958469479897E-3</v>
      </c>
      <c r="D141" s="1589">
        <v>43</v>
      </c>
      <c r="E141" s="1665">
        <v>0.35257926638785803</v>
      </c>
      <c r="F141" s="1627">
        <v>2.5000000001198983</v>
      </c>
      <c r="G141" s="1589">
        <v>0.64552354999999995</v>
      </c>
      <c r="H141" s="1666">
        <v>0.28250256844765598</v>
      </c>
    </row>
    <row r="142" spans="1:8">
      <c r="A142" s="1355" t="s">
        <v>438</v>
      </c>
      <c r="B142" s="1589">
        <v>17.772260230000001</v>
      </c>
      <c r="C142" s="1664">
        <v>1.23599180496582E-2</v>
      </c>
      <c r="D142" s="1589">
        <v>285</v>
      </c>
      <c r="E142" s="1665">
        <v>0.36016406451189997</v>
      </c>
      <c r="F142" s="1627">
        <v>2.5000000001148464</v>
      </c>
      <c r="G142" s="1589">
        <v>6.9824484800000004</v>
      </c>
      <c r="H142" s="1666">
        <v>0.39288466349448697</v>
      </c>
    </row>
    <row r="143" spans="1:8">
      <c r="A143" s="1355" t="s">
        <v>439</v>
      </c>
      <c r="B143" s="1589">
        <v>3.86686036</v>
      </c>
      <c r="C143" s="1664">
        <v>3.8483430004180398E-2</v>
      </c>
      <c r="D143" s="1589">
        <v>131</v>
      </c>
      <c r="E143" s="1665">
        <v>0.37214318491707798</v>
      </c>
      <c r="F143" s="1627">
        <v>2.4544170922296549</v>
      </c>
      <c r="G143" s="1589">
        <v>1.94749529</v>
      </c>
      <c r="H143" s="1666">
        <v>0.50363734624231404</v>
      </c>
    </row>
    <row r="144" spans="1:8">
      <c r="A144" s="1355" t="s">
        <v>440</v>
      </c>
      <c r="B144" s="1589">
        <v>6.3391458300000005</v>
      </c>
      <c r="C144" s="1664">
        <v>0.24049542649502401</v>
      </c>
      <c r="D144" s="1589">
        <v>137</v>
      </c>
      <c r="E144" s="1665">
        <v>0.368452391321624</v>
      </c>
      <c r="F144" s="1627">
        <v>1.9230382203959204</v>
      </c>
      <c r="G144" s="1589">
        <v>5.6181284699999994</v>
      </c>
      <c r="H144" s="1666">
        <v>0.88625954042770505</v>
      </c>
    </row>
    <row r="145" spans="1:8">
      <c r="A145" s="1355" t="s">
        <v>441</v>
      </c>
      <c r="B145" s="1589">
        <v>1.99735325</v>
      </c>
      <c r="C145" s="1667">
        <v>1</v>
      </c>
      <c r="D145" s="1589">
        <v>24</v>
      </c>
      <c r="E145" s="1668">
        <v>0.34357008205734302</v>
      </c>
      <c r="F145" s="1627">
        <v>2.500000000075441</v>
      </c>
      <c r="G145" s="1589">
        <v>8.5778850599999998</v>
      </c>
      <c r="H145" s="1669">
        <v>4.2946259305909003</v>
      </c>
    </row>
    <row r="146" spans="1:8">
      <c r="A146" s="2051" t="s">
        <v>874</v>
      </c>
      <c r="B146" s="2052">
        <v>58.301407709999999</v>
      </c>
      <c r="C146" s="2053">
        <v>6.8296296202759399E-2</v>
      </c>
      <c r="D146" s="2052">
        <v>837</v>
      </c>
      <c r="E146" s="2056">
        <v>0.35522017552327101</v>
      </c>
      <c r="F146" s="2057">
        <v>2.4342433099820382</v>
      </c>
      <c r="G146" s="2052">
        <v>28.447323520000001</v>
      </c>
      <c r="H146" s="2055">
        <v>0.48793544851440401</v>
      </c>
    </row>
    <row r="147" spans="1:8" s="1216" customFormat="1" ht="31.5" customHeight="1">
      <c r="A147" s="2058"/>
      <c r="B147" s="2059"/>
      <c r="C147" s="2060"/>
      <c r="D147" s="2059"/>
      <c r="E147" s="2061"/>
      <c r="F147" s="2062"/>
      <c r="G147" s="2059"/>
      <c r="H147" s="2063"/>
    </row>
    <row r="148" spans="1:8" s="1216" customFormat="1" ht="14.25" customHeight="1">
      <c r="A148" s="2058"/>
      <c r="B148" s="2059"/>
      <c r="C148" s="2060"/>
      <c r="D148" s="2059"/>
      <c r="E148" s="2061"/>
      <c r="F148" s="2062"/>
      <c r="G148" s="2059"/>
      <c r="H148" s="2063"/>
    </row>
    <row r="149" spans="1:8" s="1216" customFormat="1" ht="32.25" customHeight="1">
      <c r="A149" s="2058"/>
      <c r="B149" s="2059"/>
      <c r="C149" s="2060"/>
      <c r="D149" s="2059"/>
      <c r="E149" s="2061"/>
      <c r="F149" s="2062"/>
      <c r="G149" s="2059"/>
      <c r="H149" s="2063"/>
    </row>
    <row r="150" spans="1:8">
      <c r="A150" s="1602"/>
      <c r="B150" s="1604"/>
      <c r="C150" s="1604"/>
      <c r="D150" s="1604"/>
      <c r="E150" s="1604"/>
      <c r="F150" s="1604"/>
      <c r="G150" s="1605"/>
      <c r="H150" s="1606"/>
    </row>
    <row r="151" spans="1:8">
      <c r="A151" s="1365" t="s">
        <v>869</v>
      </c>
      <c r="B151" s="1640"/>
      <c r="C151" s="1640"/>
      <c r="D151" s="1640"/>
      <c r="E151" s="1640"/>
      <c r="F151" s="1640"/>
      <c r="G151" s="1641"/>
      <c r="H151" s="1642"/>
    </row>
    <row r="152" spans="1:8" ht="36">
      <c r="A152" s="1643" t="s">
        <v>422</v>
      </c>
      <c r="B152" s="1644" t="s">
        <v>863</v>
      </c>
      <c r="C152" s="1644" t="s">
        <v>427</v>
      </c>
      <c r="D152" s="1644" t="s">
        <v>498</v>
      </c>
      <c r="E152" s="1644" t="s">
        <v>429</v>
      </c>
      <c r="F152" s="1644" t="s">
        <v>430</v>
      </c>
      <c r="G152" s="1644" t="s">
        <v>37</v>
      </c>
      <c r="H152" s="1645" t="s">
        <v>405</v>
      </c>
    </row>
    <row r="153" spans="1:8">
      <c r="A153" s="1355" t="s">
        <v>434</v>
      </c>
      <c r="B153" s="1589">
        <v>4181.0017761499994</v>
      </c>
      <c r="C153" s="1664">
        <v>7.1467384612103498E-4</v>
      </c>
      <c r="D153" s="1589">
        <v>1333</v>
      </c>
      <c r="E153" s="1665">
        <v>0.450000000019732</v>
      </c>
      <c r="F153" s="1591">
        <v>1.9661505380495121</v>
      </c>
      <c r="G153" s="1589">
        <v>1254.0867512300001</v>
      </c>
      <c r="H153" s="1666">
        <v>0.29994886832715101</v>
      </c>
    </row>
    <row r="154" spans="1:8">
      <c r="A154" s="1355" t="s">
        <v>435</v>
      </c>
      <c r="B154" s="1589">
        <v>932.04923840000004</v>
      </c>
      <c r="C154" s="1664">
        <v>2.2099999711774898E-3</v>
      </c>
      <c r="D154" s="1589">
        <v>571</v>
      </c>
      <c r="E154" s="1665">
        <v>0.45000000017166503</v>
      </c>
      <c r="F154" s="1591">
        <v>2.3000201042423312</v>
      </c>
      <c r="G154" s="1589">
        <v>580.38981555999999</v>
      </c>
      <c r="H154" s="1666">
        <v>0.62270295564676903</v>
      </c>
    </row>
    <row r="155" spans="1:8">
      <c r="A155" s="1355" t="s">
        <v>436</v>
      </c>
      <c r="B155" s="1589">
        <v>2119.6462726</v>
      </c>
      <c r="C155" s="1664">
        <v>4.3498538313613902E-3</v>
      </c>
      <c r="D155" s="1589">
        <v>1381</v>
      </c>
      <c r="E155" s="1665">
        <v>0.45000000008020202</v>
      </c>
      <c r="F155" s="1591">
        <v>2.4245270024914438</v>
      </c>
      <c r="G155" s="1589">
        <v>1803.7658344399999</v>
      </c>
      <c r="H155" s="1666">
        <v>0.85097492810791697</v>
      </c>
    </row>
    <row r="156" spans="1:8">
      <c r="A156" s="1355" t="s">
        <v>437</v>
      </c>
      <c r="B156" s="1589"/>
      <c r="C156" s="1664"/>
      <c r="D156" s="1589"/>
      <c r="E156" s="1665"/>
      <c r="F156" s="1591"/>
      <c r="G156" s="1589"/>
      <c r="H156" s="1666"/>
    </row>
    <row r="157" spans="1:8">
      <c r="A157" s="1355" t="s">
        <v>438</v>
      </c>
      <c r="B157" s="1589">
        <v>1019.50478734</v>
      </c>
      <c r="C157" s="1664">
        <v>1.0695014359323201E-2</v>
      </c>
      <c r="D157" s="1589">
        <v>1315</v>
      </c>
      <c r="E157" s="1665">
        <v>0.45000000009514401</v>
      </c>
      <c r="F157" s="1591">
        <v>2.3797030316140413</v>
      </c>
      <c r="G157" s="1589">
        <v>933.97471889999997</v>
      </c>
      <c r="H157" s="1666">
        <v>0.91610626109647098</v>
      </c>
    </row>
    <row r="158" spans="1:8">
      <c r="A158" s="1355" t="s">
        <v>439</v>
      </c>
      <c r="B158" s="1589">
        <v>146.71727043000001</v>
      </c>
      <c r="C158" s="1664">
        <v>3.6109999828055003E-2</v>
      </c>
      <c r="D158" s="1589">
        <v>202</v>
      </c>
      <c r="E158" s="1665">
        <v>0.45000000031693599</v>
      </c>
      <c r="F158" s="1591">
        <v>2.4929128151318327</v>
      </c>
      <c r="G158" s="1589">
        <v>196.78452264999999</v>
      </c>
      <c r="H158" s="1666">
        <v>1.34124988880493</v>
      </c>
    </row>
    <row r="159" spans="1:8">
      <c r="A159" s="1355" t="s">
        <v>440</v>
      </c>
      <c r="B159" s="1589">
        <v>42.442881889999995</v>
      </c>
      <c r="C159" s="1664">
        <v>0.19160418420870801</v>
      </c>
      <c r="D159" s="1589">
        <v>267</v>
      </c>
      <c r="E159" s="1665">
        <v>0.45000000022383002</v>
      </c>
      <c r="F159" s="1591">
        <v>2.2175661301909506</v>
      </c>
      <c r="G159" s="1589">
        <v>76.925468840000008</v>
      </c>
      <c r="H159" s="1666">
        <v>1.81244687953493</v>
      </c>
    </row>
    <row r="160" spans="1:8">
      <c r="A160" s="1355" t="s">
        <v>441</v>
      </c>
      <c r="B160" s="1589">
        <v>38.843674980000003</v>
      </c>
      <c r="C160" s="1667">
        <v>1</v>
      </c>
      <c r="D160" s="1589">
        <v>104</v>
      </c>
      <c r="E160" s="1668">
        <v>0.45000000100402399</v>
      </c>
      <c r="F160" s="1591">
        <v>2.5000000000190439</v>
      </c>
      <c r="G160" s="1589">
        <v>8.57526805</v>
      </c>
      <c r="H160" s="1669">
        <v>0.22076356200630501</v>
      </c>
    </row>
    <row r="161" spans="1:8">
      <c r="A161" s="2051" t="s">
        <v>869</v>
      </c>
      <c r="B161" s="2052">
        <v>8480.205901790001</v>
      </c>
      <c r="C161" s="2053">
        <v>9.1325047359584501E-3</v>
      </c>
      <c r="D161" s="2052">
        <v>5173</v>
      </c>
      <c r="E161" s="2056">
        <v>0.45000000007128399</v>
      </c>
      <c r="F161" s="2054">
        <v>2.1799531517985669</v>
      </c>
      <c r="G161" s="2052">
        <v>4854.5023796699998</v>
      </c>
      <c r="H161" s="2055">
        <v>0.57245100365373403</v>
      </c>
    </row>
    <row r="162" spans="1:8">
      <c r="A162" s="1616"/>
      <c r="B162" s="1629"/>
      <c r="C162" s="1630"/>
      <c r="D162" s="1629"/>
      <c r="E162" s="1631"/>
      <c r="F162" s="1670"/>
      <c r="G162" s="1629"/>
      <c r="H162" s="1633"/>
    </row>
    <row r="163" spans="1:8">
      <c r="A163" s="1671" t="s">
        <v>870</v>
      </c>
      <c r="B163" s="1640"/>
      <c r="C163" s="1640"/>
      <c r="D163" s="1640"/>
      <c r="E163" s="1640"/>
      <c r="F163" s="1640"/>
      <c r="G163" s="1641"/>
      <c r="H163" s="1642"/>
    </row>
    <row r="164" spans="1:8" ht="36">
      <c r="A164" s="1643" t="s">
        <v>422</v>
      </c>
      <c r="B164" s="1644" t="s">
        <v>863</v>
      </c>
      <c r="C164" s="1644" t="s">
        <v>427</v>
      </c>
      <c r="D164" s="1644" t="s">
        <v>498</v>
      </c>
      <c r="E164" s="1644" t="s">
        <v>429</v>
      </c>
      <c r="F164" s="1644" t="s">
        <v>430</v>
      </c>
      <c r="G164" s="1644" t="s">
        <v>37</v>
      </c>
      <c r="H164" s="1645" t="s">
        <v>405</v>
      </c>
    </row>
    <row r="165" spans="1:8">
      <c r="A165" s="1355" t="s">
        <v>434</v>
      </c>
      <c r="B165" s="1589">
        <v>3581.8802867299996</v>
      </c>
      <c r="C165" s="1652">
        <v>7.0113954654043599E-4</v>
      </c>
      <c r="D165" s="1589">
        <v>751</v>
      </c>
      <c r="E165" s="1654">
        <v>0.449999999989251</v>
      </c>
      <c r="F165" s="1591">
        <v>1.876856463661178</v>
      </c>
      <c r="G165" s="1589">
        <v>1028.1347398100002</v>
      </c>
      <c r="H165" s="1654">
        <v>0.28703771692733299</v>
      </c>
    </row>
    <row r="166" spans="1:8">
      <c r="A166" s="1355" t="s">
        <v>435</v>
      </c>
      <c r="B166" s="1589">
        <v>817.67905166999992</v>
      </c>
      <c r="C166" s="1652">
        <v>2.20999998264515E-3</v>
      </c>
      <c r="D166" s="1589">
        <v>272</v>
      </c>
      <c r="E166" s="1654">
        <v>0.45000000010823299</v>
      </c>
      <c r="F166" s="1591">
        <v>2.2720485694754959</v>
      </c>
      <c r="G166" s="1589">
        <v>515.28680595000003</v>
      </c>
      <c r="H166" s="1654">
        <v>0.63018222724135597</v>
      </c>
    </row>
    <row r="167" spans="1:8">
      <c r="A167" s="1355" t="s">
        <v>436</v>
      </c>
      <c r="B167" s="1589">
        <v>1724.23468024</v>
      </c>
      <c r="C167" s="1652">
        <v>4.3190466502874402E-3</v>
      </c>
      <c r="D167" s="1589">
        <v>641</v>
      </c>
      <c r="E167" s="1654">
        <v>0.450000000018559</v>
      </c>
      <c r="F167" s="1591">
        <v>2.4072190928015975</v>
      </c>
      <c r="G167" s="1589">
        <v>1527.28531</v>
      </c>
      <c r="H167" s="1654">
        <v>0.88577577490055703</v>
      </c>
    </row>
    <row r="168" spans="1:8">
      <c r="A168" s="1355" t="s">
        <v>437</v>
      </c>
      <c r="B168" s="1589"/>
      <c r="C168" s="1652"/>
      <c r="D168" s="1589"/>
      <c r="E168" s="1654"/>
      <c r="F168" s="1591"/>
      <c r="G168" s="1589"/>
      <c r="H168" s="1654"/>
    </row>
    <row r="169" spans="1:8">
      <c r="A169" s="1355" t="s">
        <v>438</v>
      </c>
      <c r="B169" s="1589">
        <v>658.01476058000003</v>
      </c>
      <c r="C169" s="1652">
        <v>1.06807598112315E-2</v>
      </c>
      <c r="D169" s="1589">
        <v>467</v>
      </c>
      <c r="E169" s="1654">
        <v>0.44999999999848</v>
      </c>
      <c r="F169" s="1591">
        <v>2.3136161336729342</v>
      </c>
      <c r="G169" s="1589">
        <v>651.49551784999994</v>
      </c>
      <c r="H169" s="1654">
        <v>0.99009255852520095</v>
      </c>
    </row>
    <row r="170" spans="1:8">
      <c r="A170" s="1355" t="s">
        <v>439</v>
      </c>
      <c r="B170" s="1589">
        <v>122.46625148999999</v>
      </c>
      <c r="C170" s="1652">
        <v>3.6109999826042703E-2</v>
      </c>
      <c r="D170" s="1589">
        <v>60</v>
      </c>
      <c r="E170" s="1654">
        <v>0.45000000007757202</v>
      </c>
      <c r="F170" s="1591">
        <v>2.4915093962050245</v>
      </c>
      <c r="G170" s="1589">
        <v>175.35041386</v>
      </c>
      <c r="H170" s="1654">
        <v>1.43182641524974</v>
      </c>
    </row>
    <row r="171" spans="1:8">
      <c r="A171" s="1355" t="s">
        <v>440</v>
      </c>
      <c r="B171" s="1589">
        <v>20.6478596</v>
      </c>
      <c r="C171" s="1652">
        <v>0.24811174180979001</v>
      </c>
      <c r="D171" s="1589">
        <v>50</v>
      </c>
      <c r="E171" s="1654">
        <v>0.45</v>
      </c>
      <c r="F171" s="1591">
        <v>1.9194406775404247</v>
      </c>
      <c r="G171" s="1589">
        <v>48.811033040000005</v>
      </c>
      <c r="H171" s="1654">
        <v>2.3639754427621198</v>
      </c>
    </row>
    <row r="172" spans="1:8">
      <c r="A172" s="1355" t="s">
        <v>441</v>
      </c>
      <c r="B172" s="1589">
        <v>13.68260029</v>
      </c>
      <c r="C172" s="1655">
        <v>1</v>
      </c>
      <c r="D172" s="1589">
        <v>18</v>
      </c>
      <c r="E172" s="1657">
        <v>0.45000000142516799</v>
      </c>
      <c r="F172" s="1591">
        <v>2.5000000000110134</v>
      </c>
      <c r="G172" s="1589">
        <v>5.6925221499999994</v>
      </c>
      <c r="H172" s="1657">
        <v>0.41604095927295398</v>
      </c>
    </row>
    <row r="173" spans="1:8">
      <c r="A173" s="2064" t="s">
        <v>450</v>
      </c>
      <c r="B173" s="2052">
        <v>6938.6054905999999</v>
      </c>
      <c r="C173" s="2053">
        <v>6.0561807868927103E-3</v>
      </c>
      <c r="D173" s="2052">
        <v>2259</v>
      </c>
      <c r="E173" s="2055">
        <v>0.450000000015853</v>
      </c>
      <c r="F173" s="2054">
        <v>2.1088460174508961</v>
      </c>
      <c r="G173" s="2052">
        <v>3952.0563426600002</v>
      </c>
      <c r="H173" s="2055">
        <v>0.569575017345201</v>
      </c>
    </row>
    <row r="174" spans="1:8">
      <c r="A174" s="1602"/>
      <c r="B174" s="1604"/>
      <c r="C174" s="1604"/>
      <c r="D174" s="1604"/>
      <c r="E174" s="1604"/>
      <c r="F174" s="1604"/>
      <c r="G174" s="1605"/>
      <c r="H174" s="1606"/>
    </row>
    <row r="175" spans="1:8">
      <c r="A175" s="1671" t="s">
        <v>871</v>
      </c>
      <c r="B175" s="1640"/>
      <c r="C175" s="1640"/>
      <c r="D175" s="1640"/>
      <c r="E175" s="1640"/>
      <c r="F175" s="1640"/>
      <c r="G175" s="1641"/>
      <c r="H175" s="1642"/>
    </row>
    <row r="176" spans="1:8" ht="36">
      <c r="A176" s="1643" t="s">
        <v>422</v>
      </c>
      <c r="B176" s="1644" t="s">
        <v>863</v>
      </c>
      <c r="C176" s="1644" t="s">
        <v>427</v>
      </c>
      <c r="D176" s="1644" t="s">
        <v>498</v>
      </c>
      <c r="E176" s="1644" t="s">
        <v>429</v>
      </c>
      <c r="F176" s="1644" t="s">
        <v>430</v>
      </c>
      <c r="G176" s="1644" t="s">
        <v>37</v>
      </c>
      <c r="H176" s="1645" t="s">
        <v>405</v>
      </c>
    </row>
    <row r="177" spans="1:8">
      <c r="A177" s="1355" t="s">
        <v>434</v>
      </c>
      <c r="B177" s="1589">
        <v>599.12148941999999</v>
      </c>
      <c r="C177" s="1652">
        <v>7.9558938949334304E-4</v>
      </c>
      <c r="D177" s="1589">
        <v>582</v>
      </c>
      <c r="E177" s="1653">
        <v>0.45000000020196201</v>
      </c>
      <c r="F177" s="1591">
        <v>2.5000000000058988</v>
      </c>
      <c r="G177" s="1589">
        <v>225.95201141999999</v>
      </c>
      <c r="H177" s="1654">
        <v>0.377138886536586</v>
      </c>
    </row>
    <row r="178" spans="1:8">
      <c r="A178" s="1355" t="s">
        <v>435</v>
      </c>
      <c r="B178" s="1589">
        <v>114.37018673</v>
      </c>
      <c r="C178" s="1652">
        <v>2.2099998891905301E-3</v>
      </c>
      <c r="D178" s="1589">
        <v>299</v>
      </c>
      <c r="E178" s="1653">
        <v>0.45000000062516299</v>
      </c>
      <c r="F178" s="1591">
        <v>2.5000000000161702</v>
      </c>
      <c r="G178" s="1589">
        <v>65.103009610000001</v>
      </c>
      <c r="H178" s="1654">
        <v>0.56923059646385199</v>
      </c>
    </row>
    <row r="179" spans="1:8">
      <c r="A179" s="1355" t="s">
        <v>436</v>
      </c>
      <c r="B179" s="1589">
        <v>395.41159235999999</v>
      </c>
      <c r="C179" s="1652">
        <v>4.4841918503635897E-3</v>
      </c>
      <c r="D179" s="1589">
        <v>740</v>
      </c>
      <c r="E179" s="1653">
        <v>0.450000000349003</v>
      </c>
      <c r="F179" s="1591">
        <v>2.5000000000117781</v>
      </c>
      <c r="G179" s="1589">
        <v>276.48052444000001</v>
      </c>
      <c r="H179" s="1654">
        <v>0.69922210117775196</v>
      </c>
    </row>
    <row r="180" spans="1:8">
      <c r="A180" s="1355" t="s">
        <v>437</v>
      </c>
      <c r="B180" s="1589"/>
      <c r="C180" s="1652"/>
      <c r="D180" s="1589"/>
      <c r="E180" s="1653"/>
      <c r="F180" s="1591"/>
      <c r="G180" s="1589"/>
      <c r="H180" s="1654"/>
    </row>
    <row r="181" spans="1:8">
      <c r="A181" s="1355" t="s">
        <v>438</v>
      </c>
      <c r="B181" s="1589">
        <v>361.49002675999998</v>
      </c>
      <c r="C181" s="1652">
        <v>1.07209616949489E-2</v>
      </c>
      <c r="D181" s="1589">
        <v>848</v>
      </c>
      <c r="E181" s="1653">
        <v>0.45000000027109999</v>
      </c>
      <c r="F181" s="1591">
        <v>2.5000000000144</v>
      </c>
      <c r="G181" s="1589">
        <v>282.47920104999997</v>
      </c>
      <c r="H181" s="1654">
        <v>0.78143013676430795</v>
      </c>
    </row>
    <row r="182" spans="1:8">
      <c r="A182" s="1355" t="s">
        <v>439</v>
      </c>
      <c r="B182" s="1589">
        <v>24.251018940000002</v>
      </c>
      <c r="C182" s="1652">
        <v>3.6109999838217097E-2</v>
      </c>
      <c r="D182" s="1589">
        <v>142</v>
      </c>
      <c r="E182" s="1653">
        <v>0.45000000152570901</v>
      </c>
      <c r="F182" s="1591">
        <v>2.5000000000316329</v>
      </c>
      <c r="G182" s="1589">
        <v>21.43410879</v>
      </c>
      <c r="H182" s="1654">
        <v>0.88384363737584004</v>
      </c>
    </row>
    <row r="183" spans="1:8">
      <c r="A183" s="1355" t="s">
        <v>440</v>
      </c>
      <c r="B183" s="1589">
        <v>21.795022290000002</v>
      </c>
      <c r="C183" s="1652">
        <v>0.13807085443453301</v>
      </c>
      <c r="D183" s="1589">
        <v>217</v>
      </c>
      <c r="E183" s="1653">
        <v>0.45000000043587901</v>
      </c>
      <c r="F183" s="1591">
        <v>2.5000000000722795</v>
      </c>
      <c r="G183" s="1589">
        <v>28.114435799999999</v>
      </c>
      <c r="H183" s="1654">
        <v>1.2899475589386999</v>
      </c>
    </row>
    <row r="184" spans="1:8">
      <c r="A184" s="1355" t="s">
        <v>441</v>
      </c>
      <c r="B184" s="1589">
        <v>25.16107469</v>
      </c>
      <c r="C184" s="1655">
        <v>1</v>
      </c>
      <c r="D184" s="1589">
        <v>86</v>
      </c>
      <c r="E184" s="1656">
        <v>0.45000000077500701</v>
      </c>
      <c r="F184" s="1591">
        <v>2.5000000000234111</v>
      </c>
      <c r="G184" s="1589">
        <v>2.8827458999999998</v>
      </c>
      <c r="H184" s="1657">
        <v>0.114571652265144</v>
      </c>
    </row>
    <row r="185" spans="1:8">
      <c r="A185" s="2064" t="s">
        <v>450</v>
      </c>
      <c r="B185" s="2052">
        <v>1541.6004111899999</v>
      </c>
      <c r="C185" s="2053">
        <v>2.2978763525792801E-2</v>
      </c>
      <c r="D185" s="2052">
        <v>2914</v>
      </c>
      <c r="E185" s="2056">
        <v>0.45000000032077098</v>
      </c>
      <c r="F185" s="2054">
        <v>2.5000000000117915</v>
      </c>
      <c r="G185" s="2052">
        <v>902.44603700999994</v>
      </c>
      <c r="H185" s="2055">
        <v>0.58539556065204901</v>
      </c>
    </row>
    <row r="186" spans="1:8">
      <c r="A186" s="1225"/>
      <c r="B186" s="1672"/>
      <c r="C186" s="1672"/>
      <c r="D186" s="1672"/>
      <c r="E186" s="1672"/>
      <c r="F186" s="1672"/>
      <c r="G186" s="1672"/>
      <c r="H186" s="1672"/>
    </row>
    <row r="187" spans="1:8">
      <c r="A187" s="1671" t="s">
        <v>872</v>
      </c>
      <c r="B187" s="1640"/>
      <c r="C187" s="1640"/>
      <c r="D187" s="1640"/>
      <c r="E187" s="1640"/>
      <c r="F187" s="1640"/>
      <c r="G187" s="1641"/>
      <c r="H187" s="1642"/>
    </row>
    <row r="188" spans="1:8" ht="36">
      <c r="A188" s="1643" t="s">
        <v>422</v>
      </c>
      <c r="B188" s="1644" t="s">
        <v>863</v>
      </c>
      <c r="C188" s="1644" t="s">
        <v>427</v>
      </c>
      <c r="D188" s="1644" t="s">
        <v>498</v>
      </c>
      <c r="E188" s="1644" t="s">
        <v>429</v>
      </c>
      <c r="F188" s="1644" t="s">
        <v>430</v>
      </c>
      <c r="G188" s="1644" t="s">
        <v>37</v>
      </c>
      <c r="H188" s="1645" t="s">
        <v>405</v>
      </c>
    </row>
    <row r="189" spans="1:8">
      <c r="A189" s="1355" t="s">
        <v>434</v>
      </c>
      <c r="B189" s="1589"/>
      <c r="C189" s="1664"/>
      <c r="D189" s="1589"/>
      <c r="E189" s="1665"/>
      <c r="F189" s="1591"/>
      <c r="G189" s="1589"/>
      <c r="H189" s="1666"/>
    </row>
    <row r="190" spans="1:8">
      <c r="A190" s="1355" t="s">
        <v>435</v>
      </c>
      <c r="B190" s="1589"/>
      <c r="C190" s="1664"/>
      <c r="D190" s="1589"/>
      <c r="E190" s="1665"/>
      <c r="F190" s="1591"/>
      <c r="G190" s="1589"/>
      <c r="H190" s="1666"/>
    </row>
    <row r="191" spans="1:8">
      <c r="A191" s="1355" t="s">
        <v>436</v>
      </c>
      <c r="B191" s="1589"/>
      <c r="C191" s="1664"/>
      <c r="D191" s="1589"/>
      <c r="E191" s="1665"/>
      <c r="F191" s="1591"/>
      <c r="G191" s="1589"/>
      <c r="H191" s="1666"/>
    </row>
    <row r="192" spans="1:8">
      <c r="A192" s="1355" t="s">
        <v>437</v>
      </c>
      <c r="B192" s="1589"/>
      <c r="C192" s="1664"/>
      <c r="D192" s="1589"/>
      <c r="E192" s="1665"/>
      <c r="F192" s="1591"/>
      <c r="G192" s="1589"/>
      <c r="H192" s="1666"/>
    </row>
    <row r="193" spans="1:10">
      <c r="A193" s="1355" t="s">
        <v>438</v>
      </c>
      <c r="B193" s="1589"/>
      <c r="C193" s="1664"/>
      <c r="D193" s="1589"/>
      <c r="E193" s="1665"/>
      <c r="F193" s="1591"/>
      <c r="G193" s="1589"/>
      <c r="H193" s="1666"/>
    </row>
    <row r="194" spans="1:10">
      <c r="A194" s="1355" t="s">
        <v>439</v>
      </c>
      <c r="B194" s="1589"/>
      <c r="C194" s="1664"/>
      <c r="D194" s="1589"/>
      <c r="E194" s="1665"/>
      <c r="F194" s="1591"/>
      <c r="G194" s="1589"/>
      <c r="H194" s="1666"/>
    </row>
    <row r="195" spans="1:10" ht="14.25">
      <c r="A195" s="1355" t="s">
        <v>440</v>
      </c>
      <c r="B195" s="1589"/>
      <c r="C195" s="1664"/>
      <c r="D195" s="1589"/>
      <c r="E195" s="1665"/>
      <c r="F195" s="1591"/>
      <c r="G195" s="1589"/>
      <c r="H195" s="1666"/>
      <c r="J195" s="1609"/>
    </row>
    <row r="196" spans="1:10">
      <c r="A196" s="1355" t="s">
        <v>441</v>
      </c>
      <c r="B196" s="1589"/>
      <c r="C196" s="1667"/>
      <c r="D196" s="1589"/>
      <c r="E196" s="1668"/>
      <c r="F196" s="1591"/>
      <c r="G196" s="1589"/>
      <c r="H196" s="1669"/>
    </row>
    <row r="197" spans="1:10">
      <c r="A197" s="2064" t="s">
        <v>450</v>
      </c>
      <c r="B197" s="2052"/>
      <c r="C197" s="2053"/>
      <c r="D197" s="2052"/>
      <c r="E197" s="2056"/>
      <c r="F197" s="2054"/>
      <c r="G197" s="2052"/>
      <c r="H197" s="2055"/>
    </row>
  </sheetData>
  <mergeCells count="1">
    <mergeCell ref="A1:H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2" manualBreakCount="2">
    <brk id="49" max="7" man="1"/>
    <brk id="97" max="7" man="1"/>
  </rowBreaks>
  <colBreaks count="1" manualBreakCount="1">
    <brk id="8" max="1048575" man="1"/>
  </colBreaks>
  <customProperties>
    <customPr name="_pios_id" r:id="rId2"/>
  </customPropertie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2CC703-A231-4C26-8A65-7A1ECC3F5572}">
  <sheetPr>
    <tabColor theme="2"/>
  </sheetPr>
  <dimension ref="A1:G111"/>
  <sheetViews>
    <sheetView showGridLines="0" showWhiteSpace="0" view="pageLayout" zoomScaleNormal="145" workbookViewId="0">
      <selection sqref="A1:F1"/>
    </sheetView>
  </sheetViews>
  <sheetFormatPr defaultColWidth="0" defaultRowHeight="12"/>
  <cols>
    <col min="1" max="1" width="27.85546875" style="393" customWidth="1"/>
    <col min="2" max="6" width="13.5703125" style="393" customWidth="1"/>
    <col min="7" max="7" width="0" style="393" hidden="1" customWidth="1"/>
    <col min="8" max="16384" width="9.140625" style="393" hidden="1"/>
  </cols>
  <sheetData>
    <row r="1" spans="1:6" ht="118.9" customHeight="1">
      <c r="A1" s="3037" t="s">
        <v>875</v>
      </c>
      <c r="B1" s="3038"/>
      <c r="C1" s="3038"/>
      <c r="D1" s="3038"/>
      <c r="E1" s="3038"/>
      <c r="F1" s="3038"/>
    </row>
    <row r="2" spans="1:6" ht="12" customHeight="1">
      <c r="A2" s="2272" t="s">
        <v>876</v>
      </c>
      <c r="B2" s="2465"/>
      <c r="C2" s="2465"/>
      <c r="D2" s="2466"/>
      <c r="E2" s="2750"/>
      <c r="F2" s="2750"/>
    </row>
    <row r="3" spans="1:6" ht="60" customHeight="1">
      <c r="A3" s="424" t="s">
        <v>59</v>
      </c>
      <c r="B3" s="2717" t="s">
        <v>877</v>
      </c>
      <c r="C3" s="2717" t="s">
        <v>878</v>
      </c>
      <c r="D3" s="2717" t="s">
        <v>879</v>
      </c>
      <c r="E3" s="2717" t="s">
        <v>880</v>
      </c>
      <c r="F3" s="2717" t="s">
        <v>881</v>
      </c>
    </row>
    <row r="4" spans="1:6">
      <c r="A4" s="393" t="s">
        <v>882</v>
      </c>
      <c r="B4" s="1108">
        <v>133430.84796099999</v>
      </c>
      <c r="C4" s="1108">
        <v>117049.84881401535</v>
      </c>
      <c r="D4" s="1108">
        <v>16380.999146984641</v>
      </c>
      <c r="E4" s="1108">
        <v>9327.2942789846311</v>
      </c>
      <c r="F4" s="1108">
        <v>7053.7048680000098</v>
      </c>
    </row>
    <row r="5" spans="1:6">
      <c r="A5" s="393" t="s">
        <v>845</v>
      </c>
      <c r="B5" s="1108">
        <v>26664.556732901401</v>
      </c>
      <c r="C5" s="1108">
        <v>17148.29965774966</v>
      </c>
      <c r="D5" s="1108">
        <v>9516.2570751517396</v>
      </c>
      <c r="E5" s="1108">
        <v>9241.339201151739</v>
      </c>
      <c r="F5" s="1108">
        <v>274.91787399999998</v>
      </c>
    </row>
    <row r="6" spans="1:6">
      <c r="A6" s="393" t="s">
        <v>883</v>
      </c>
      <c r="B6" s="1108">
        <v>0</v>
      </c>
      <c r="C6" s="1108">
        <v>0</v>
      </c>
      <c r="D6" s="1108">
        <v>0</v>
      </c>
      <c r="E6" s="1108">
        <v>0</v>
      </c>
      <c r="F6" s="1108">
        <v>0</v>
      </c>
    </row>
    <row r="7" spans="1:6">
      <c r="A7" s="2127" t="s">
        <v>51</v>
      </c>
      <c r="B7" s="2478">
        <v>160095.40469390139</v>
      </c>
      <c r="C7" s="2478">
        <v>134198.14847176502</v>
      </c>
      <c r="D7" s="2478">
        <v>25897.256222136381</v>
      </c>
      <c r="E7" s="2478">
        <v>18568.63348013637</v>
      </c>
      <c r="F7" s="2478">
        <v>7328.6227420000096</v>
      </c>
    </row>
    <row r="8" spans="1:6">
      <c r="A8" s="1904"/>
    </row>
    <row r="10" spans="1:6">
      <c r="A10" s="1573" t="s">
        <v>851</v>
      </c>
      <c r="B10" s="1916"/>
      <c r="C10" s="1916"/>
      <c r="D10" s="1917"/>
      <c r="E10" s="1918"/>
      <c r="F10" s="1918"/>
    </row>
    <row r="11" spans="1:6" ht="45.75" customHeight="1">
      <c r="A11" s="1919" t="s">
        <v>59</v>
      </c>
      <c r="B11" s="2719" t="s">
        <v>877</v>
      </c>
      <c r="C11" s="2719" t="s">
        <v>878</v>
      </c>
      <c r="D11" s="2719" t="s">
        <v>879</v>
      </c>
      <c r="E11" s="2719" t="s">
        <v>880</v>
      </c>
      <c r="F11" s="2719" t="s">
        <v>881</v>
      </c>
    </row>
    <row r="12" spans="1:6">
      <c r="A12" s="393" t="s">
        <v>882</v>
      </c>
      <c r="B12" s="393">
        <v>142934.363106</v>
      </c>
      <c r="C12" s="393">
        <v>126217.53650562484</v>
      </c>
      <c r="D12" s="393">
        <v>16716.826600375163</v>
      </c>
      <c r="E12" s="393">
        <v>8847.5893243751543</v>
      </c>
      <c r="F12" s="393">
        <v>7869.2372760000089</v>
      </c>
    </row>
    <row r="13" spans="1:6">
      <c r="A13" s="393" t="s">
        <v>845</v>
      </c>
      <c r="B13" s="393">
        <v>55805.453378756305</v>
      </c>
      <c r="C13" s="393">
        <v>25061.169855200107</v>
      </c>
      <c r="D13" s="393">
        <v>30744.283523556198</v>
      </c>
      <c r="E13" s="393">
        <v>29652.353874556196</v>
      </c>
      <c r="F13" s="393">
        <v>1091.9296489999999</v>
      </c>
    </row>
    <row r="14" spans="1:6">
      <c r="A14" s="393" t="s">
        <v>883</v>
      </c>
      <c r="B14" s="393">
        <v>0</v>
      </c>
      <c r="C14" s="393">
        <v>0</v>
      </c>
      <c r="D14" s="393">
        <v>0</v>
      </c>
      <c r="E14" s="393">
        <v>0</v>
      </c>
      <c r="F14" s="393">
        <v>0</v>
      </c>
    </row>
    <row r="15" spans="1:6">
      <c r="A15" s="2479" t="s">
        <v>51</v>
      </c>
      <c r="B15" s="2479">
        <v>198739.8164847563</v>
      </c>
      <c r="C15" s="2479">
        <v>151278.70636082496</v>
      </c>
      <c r="D15" s="2479">
        <v>47461.110123931358</v>
      </c>
      <c r="E15" s="2479">
        <v>38499.943198931353</v>
      </c>
      <c r="F15" s="2479">
        <v>8961.1669250000086</v>
      </c>
    </row>
    <row r="16" spans="1:6">
      <c r="A16" s="1685"/>
    </row>
    <row r="111" spans="7:7" ht="15">
      <c r="G111" s="398"/>
    </row>
  </sheetData>
  <mergeCells count="1">
    <mergeCell ref="A1:F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E5A29-E143-4C02-BAB2-72F64D5346F8}">
  <sheetPr>
    <tabColor theme="2"/>
  </sheetPr>
  <dimension ref="A1:G111"/>
  <sheetViews>
    <sheetView showGridLines="0" showWhiteSpace="0" view="pageLayout" zoomScaleNormal="110" workbookViewId="0">
      <selection sqref="A1:G1"/>
    </sheetView>
  </sheetViews>
  <sheetFormatPr defaultColWidth="0" defaultRowHeight="12"/>
  <cols>
    <col min="1" max="1" width="22.85546875" style="393" customWidth="1"/>
    <col min="2" max="7" width="12.140625" style="393" customWidth="1"/>
    <col min="8" max="16384" width="9.140625" style="393" hidden="1"/>
  </cols>
  <sheetData>
    <row r="1" spans="1:7" ht="97.15" customHeight="1">
      <c r="A1" s="3037" t="s">
        <v>884</v>
      </c>
      <c r="B1" s="3038"/>
      <c r="C1" s="3038"/>
      <c r="D1" s="3038"/>
      <c r="E1" s="3038"/>
      <c r="F1" s="3038"/>
      <c r="G1" s="3038"/>
    </row>
    <row r="2" spans="1:7" ht="12" customHeight="1">
      <c r="A2" s="2480" t="s">
        <v>60</v>
      </c>
      <c r="B2" s="2750"/>
      <c r="C2" s="2750"/>
      <c r="D2" s="2750"/>
      <c r="E2" s="2750"/>
      <c r="F2" s="2750"/>
      <c r="G2" s="2750"/>
    </row>
    <row r="3" spans="1:7" ht="26.25" customHeight="1">
      <c r="A3" s="1920"/>
      <c r="B3" s="3045" t="s">
        <v>885</v>
      </c>
      <c r="C3" s="3046"/>
      <c r="D3" s="3046"/>
      <c r="E3" s="3046"/>
      <c r="F3" s="3045" t="s">
        <v>886</v>
      </c>
      <c r="G3" s="3046"/>
    </row>
    <row r="4" spans="1:7" ht="35.450000000000003" customHeight="1">
      <c r="A4" s="1921"/>
      <c r="B4" s="3047" t="s">
        <v>887</v>
      </c>
      <c r="C4" s="3048"/>
      <c r="D4" s="3047" t="s">
        <v>888</v>
      </c>
      <c r="E4" s="3048"/>
      <c r="F4" s="3049" t="s">
        <v>887</v>
      </c>
      <c r="G4" s="3049" t="s">
        <v>888</v>
      </c>
    </row>
    <row r="5" spans="1:7">
      <c r="A5" s="1922" t="s">
        <v>59</v>
      </c>
      <c r="B5" s="1923" t="s">
        <v>889</v>
      </c>
      <c r="C5" s="1923" t="s">
        <v>890</v>
      </c>
      <c r="D5" s="1923" t="s">
        <v>889</v>
      </c>
      <c r="E5" s="1923" t="s">
        <v>890</v>
      </c>
      <c r="F5" s="3046"/>
      <c r="G5" s="3046"/>
    </row>
    <row r="6" spans="1:7">
      <c r="A6" s="1924" t="s">
        <v>891</v>
      </c>
      <c r="B6" s="1924">
        <v>0</v>
      </c>
      <c r="C6" s="1925">
        <v>9274.3219279999994</v>
      </c>
      <c r="D6" s="1925">
        <v>0</v>
      </c>
      <c r="E6" s="1925">
        <v>10951.041106000001</v>
      </c>
      <c r="F6" s="1925">
        <v>29337.748767000001</v>
      </c>
      <c r="G6" s="1925">
        <v>43365.984493999997</v>
      </c>
    </row>
    <row r="7" spans="1:7">
      <c r="A7" s="393" t="s">
        <v>892</v>
      </c>
      <c r="B7" s="393">
        <v>0</v>
      </c>
      <c r="C7" s="1108">
        <v>696.24901997268944</v>
      </c>
      <c r="D7" s="1108">
        <v>47.371837850419425</v>
      </c>
      <c r="E7" s="1108">
        <v>2325.4413942682977</v>
      </c>
      <c r="F7" s="1108">
        <v>19984.866404684031</v>
      </c>
      <c r="G7" s="1108">
        <v>17785.229943999999</v>
      </c>
    </row>
    <row r="8" spans="1:7">
      <c r="A8" s="393" t="s">
        <v>893</v>
      </c>
      <c r="B8" s="393">
        <v>0</v>
      </c>
      <c r="C8" s="1108">
        <v>160.35021028291445</v>
      </c>
      <c r="D8" s="1108">
        <v>0</v>
      </c>
      <c r="E8" s="1108">
        <v>867.01886356196826</v>
      </c>
      <c r="F8" s="1108">
        <v>17701.5441159486</v>
      </c>
      <c r="G8" s="1108">
        <v>10016.459454031356</v>
      </c>
    </row>
    <row r="9" spans="1:7">
      <c r="A9" s="393" t="s">
        <v>894</v>
      </c>
      <c r="B9" s="393">
        <v>0</v>
      </c>
      <c r="C9" s="1108">
        <v>147.67824297217564</v>
      </c>
      <c r="D9" s="1108">
        <v>1.6483263724285886</v>
      </c>
      <c r="E9" s="1108">
        <v>36.795654760225041</v>
      </c>
      <c r="F9" s="1108">
        <v>5770.7250248755372</v>
      </c>
      <c r="G9" s="1108">
        <v>1106.3855510000001</v>
      </c>
    </row>
    <row r="10" spans="1:7">
      <c r="A10" s="393" t="s">
        <v>219</v>
      </c>
      <c r="B10" s="393">
        <v>0</v>
      </c>
      <c r="C10" s="1108">
        <v>0</v>
      </c>
      <c r="D10" s="1108">
        <v>0</v>
      </c>
      <c r="E10" s="1108">
        <v>0</v>
      </c>
      <c r="F10" s="1108">
        <v>7399.2388544951764</v>
      </c>
      <c r="G10" s="1108">
        <v>445.44838437859033</v>
      </c>
    </row>
    <row r="11" spans="1:7">
      <c r="A11" s="393" t="s">
        <v>102</v>
      </c>
      <c r="B11" s="393">
        <v>0</v>
      </c>
      <c r="C11" s="1108">
        <v>0</v>
      </c>
      <c r="D11" s="1108">
        <v>0</v>
      </c>
      <c r="E11" s="1108">
        <v>0</v>
      </c>
      <c r="F11" s="1108">
        <v>2046.3211359999998</v>
      </c>
      <c r="G11" s="1108">
        <v>860.91053999999997</v>
      </c>
    </row>
    <row r="12" spans="1:7">
      <c r="A12" s="2127" t="s">
        <v>51</v>
      </c>
      <c r="B12" s="2127">
        <v>0</v>
      </c>
      <c r="C12" s="2478">
        <v>10278.599401227779</v>
      </c>
      <c r="D12" s="2478">
        <v>49.020164222848017</v>
      </c>
      <c r="E12" s="2478">
        <v>14180.297018590492</v>
      </c>
      <c r="F12" s="2478">
        <v>82240.444303003344</v>
      </c>
      <c r="G12" s="2478">
        <v>73580.418367409933</v>
      </c>
    </row>
    <row r="13" spans="1:7">
      <c r="A13" s="3039"/>
      <c r="B13" s="3039"/>
      <c r="C13" s="3039"/>
      <c r="D13" s="3039"/>
      <c r="E13" s="3039"/>
      <c r="F13" s="3039"/>
      <c r="G13" s="3039"/>
    </row>
    <row r="14" spans="1:7">
      <c r="A14" s="3039"/>
      <c r="B14" s="3039"/>
      <c r="C14" s="3039"/>
      <c r="D14" s="3039"/>
      <c r="E14" s="3039"/>
      <c r="F14" s="3039"/>
      <c r="G14" s="3039"/>
    </row>
    <row r="15" spans="1:7">
      <c r="A15" s="1573" t="s">
        <v>851</v>
      </c>
      <c r="B15" s="1918"/>
      <c r="C15" s="1918"/>
      <c r="D15" s="1918"/>
      <c r="E15" s="1918"/>
      <c r="F15" s="1918"/>
      <c r="G15" s="1918"/>
    </row>
    <row r="16" spans="1:7">
      <c r="A16" s="1926"/>
      <c r="B16" s="3040" t="s">
        <v>885</v>
      </c>
      <c r="C16" s="3041"/>
      <c r="D16" s="3041"/>
      <c r="E16" s="3041"/>
      <c r="F16" s="3040" t="s">
        <v>886</v>
      </c>
      <c r="G16" s="3041"/>
    </row>
    <row r="17" spans="1:7" ht="31.35" customHeight="1">
      <c r="A17" s="1927"/>
      <c r="B17" s="3042" t="s">
        <v>887</v>
      </c>
      <c r="C17" s="3043"/>
      <c r="D17" s="3042" t="s">
        <v>888</v>
      </c>
      <c r="E17" s="3043"/>
      <c r="F17" s="3044" t="s">
        <v>887</v>
      </c>
      <c r="G17" s="3044" t="s">
        <v>888</v>
      </c>
    </row>
    <row r="18" spans="1:7">
      <c r="A18" s="1928" t="s">
        <v>59</v>
      </c>
      <c r="B18" s="1929" t="s">
        <v>889</v>
      </c>
      <c r="C18" s="1929" t="s">
        <v>890</v>
      </c>
      <c r="D18" s="1929" t="s">
        <v>889</v>
      </c>
      <c r="E18" s="1929" t="s">
        <v>890</v>
      </c>
      <c r="F18" s="3041"/>
      <c r="G18" s="3041"/>
    </row>
    <row r="19" spans="1:7">
      <c r="A19" s="1924" t="s">
        <v>891</v>
      </c>
      <c r="B19" s="1924">
        <v>0</v>
      </c>
      <c r="C19" s="1924">
        <v>8762.0990020000008</v>
      </c>
      <c r="D19" s="1924">
        <v>0</v>
      </c>
      <c r="E19" s="1924">
        <v>12083.840106</v>
      </c>
      <c r="F19" s="1924">
        <v>56371.502245000003</v>
      </c>
      <c r="G19" s="1924">
        <v>70536.927867999999</v>
      </c>
    </row>
    <row r="20" spans="1:7">
      <c r="A20" s="393" t="s">
        <v>892</v>
      </c>
      <c r="B20" s="393">
        <v>0</v>
      </c>
      <c r="C20" s="393">
        <v>889.09300811607875</v>
      </c>
      <c r="D20" s="393">
        <v>54.030705115493774</v>
      </c>
      <c r="E20" s="393">
        <v>2156.9356536851537</v>
      </c>
      <c r="F20" s="393">
        <v>41630.65086654124</v>
      </c>
      <c r="G20" s="393">
        <v>42319.580601000001</v>
      </c>
    </row>
    <row r="21" spans="1:7">
      <c r="A21" s="393" t="s">
        <v>893</v>
      </c>
      <c r="B21" s="393">
        <v>0</v>
      </c>
      <c r="C21" s="393">
        <v>142.87563076290448</v>
      </c>
      <c r="D21" s="393">
        <v>0</v>
      </c>
      <c r="E21" s="393">
        <v>1051.3681085061996</v>
      </c>
      <c r="F21" s="393">
        <v>18430.396959939415</v>
      </c>
      <c r="G21" s="393">
        <v>10097.024515567926</v>
      </c>
    </row>
    <row r="22" spans="1:7">
      <c r="A22" s="393" t="s">
        <v>894</v>
      </c>
      <c r="B22" s="393">
        <v>0</v>
      </c>
      <c r="C22" s="393">
        <v>0</v>
      </c>
      <c r="D22" s="393">
        <v>0.79854460080572431</v>
      </c>
      <c r="E22" s="393">
        <v>45.189266413341699</v>
      </c>
      <c r="F22" s="393">
        <v>8998.9234421718538</v>
      </c>
      <c r="G22" s="393">
        <v>2389.0666099999999</v>
      </c>
    </row>
    <row r="23" spans="1:7">
      <c r="A23" s="393" t="s">
        <v>219</v>
      </c>
      <c r="B23" s="393">
        <v>0</v>
      </c>
      <c r="C23" s="393">
        <v>0</v>
      </c>
      <c r="D23" s="393">
        <v>0</v>
      </c>
      <c r="E23" s="393">
        <v>0</v>
      </c>
      <c r="F23" s="393">
        <v>7766.3129553272074</v>
      </c>
      <c r="G23" s="393">
        <v>242.30216454117371</v>
      </c>
    </row>
    <row r="24" spans="1:7">
      <c r="A24" s="393" t="s">
        <v>102</v>
      </c>
      <c r="B24" s="393">
        <v>0</v>
      </c>
      <c r="C24" s="393">
        <v>0</v>
      </c>
      <c r="D24" s="393">
        <v>0</v>
      </c>
      <c r="E24" s="393">
        <v>0</v>
      </c>
      <c r="F24" s="393">
        <v>3081.005431</v>
      </c>
      <c r="G24" s="393">
        <v>1258.7979849999999</v>
      </c>
    </row>
    <row r="25" spans="1:7">
      <c r="A25" s="2479" t="s">
        <v>51</v>
      </c>
      <c r="B25" s="2479">
        <v>0</v>
      </c>
      <c r="C25" s="2479">
        <v>9794.0676408789841</v>
      </c>
      <c r="D25" s="2479">
        <v>54.829249716299501</v>
      </c>
      <c r="E25" s="2479">
        <v>15337.333134604694</v>
      </c>
      <c r="F25" s="2479">
        <v>136278.79189997973</v>
      </c>
      <c r="G25" s="2479">
        <v>126843.69974410909</v>
      </c>
    </row>
    <row r="111" spans="7:7" ht="15">
      <c r="G111" s="398"/>
    </row>
  </sheetData>
  <mergeCells count="14">
    <mergeCell ref="A1:G1"/>
    <mergeCell ref="B3:E3"/>
    <mergeCell ref="F3:G3"/>
    <mergeCell ref="B4:C4"/>
    <mergeCell ref="D4:E4"/>
    <mergeCell ref="F4:F5"/>
    <mergeCell ref="G4:G5"/>
    <mergeCell ref="A13:G14"/>
    <mergeCell ref="B16:E16"/>
    <mergeCell ref="F16:G16"/>
    <mergeCell ref="B17:C17"/>
    <mergeCell ref="D17:E17"/>
    <mergeCell ref="F17:F18"/>
    <mergeCell ref="G17:G18"/>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24C40F-0A28-48DA-ABC8-84F3928F4E97}">
  <sheetPr>
    <tabColor theme="2"/>
  </sheetPr>
  <dimension ref="A1:J111"/>
  <sheetViews>
    <sheetView showGridLines="0" showWhiteSpace="0" view="pageLayout" zoomScaleNormal="100" workbookViewId="0">
      <selection activeCell="C18" sqref="C18"/>
    </sheetView>
  </sheetViews>
  <sheetFormatPr defaultColWidth="0" defaultRowHeight="12"/>
  <cols>
    <col min="1" max="1" width="30.7109375" style="393" customWidth="1"/>
    <col min="2" max="5" width="8.28515625" style="393" customWidth="1"/>
    <col min="6" max="6" width="10.42578125" style="393" customWidth="1"/>
    <col min="7" max="8" width="10.7109375" style="393" customWidth="1"/>
    <col min="9" max="10" width="2.42578125" style="393" hidden="1" customWidth="1"/>
    <col min="11" max="16384" width="9.140625" style="393" hidden="1"/>
  </cols>
  <sheetData>
    <row r="1" spans="1:8" ht="54" customHeight="1">
      <c r="A1" s="3050" t="s">
        <v>895</v>
      </c>
      <c r="B1" s="3050"/>
      <c r="C1" s="3050"/>
      <c r="D1" s="3050"/>
      <c r="E1" s="3050"/>
      <c r="F1" s="3050"/>
      <c r="G1" s="3051"/>
      <c r="H1" s="3051"/>
    </row>
    <row r="2" spans="1:8" ht="12" customHeight="1">
      <c r="A2" s="1389" t="s">
        <v>896</v>
      </c>
      <c r="B2" s="1157"/>
      <c r="C2" s="1157"/>
      <c r="D2" s="1157"/>
      <c r="E2" s="1157"/>
      <c r="F2" s="1157"/>
      <c r="G2" s="1157"/>
      <c r="H2" s="1930"/>
    </row>
    <row r="3" spans="1:8" ht="15">
      <c r="A3" s="1959"/>
      <c r="B3" s="1959"/>
      <c r="C3" s="1959"/>
      <c r="D3" s="2756"/>
      <c r="E3" s="1959"/>
      <c r="F3" s="1959"/>
      <c r="G3" s="3052" t="s">
        <v>897</v>
      </c>
      <c r="H3" s="3053"/>
    </row>
    <row r="4" spans="1:8" ht="30" customHeight="1">
      <c r="A4" s="424" t="s">
        <v>59</v>
      </c>
      <c r="B4" s="447"/>
      <c r="C4" s="447"/>
      <c r="D4" s="2717"/>
      <c r="E4" s="447"/>
      <c r="F4" s="447"/>
      <c r="G4" s="1829" t="s">
        <v>898</v>
      </c>
      <c r="H4" s="1829" t="s">
        <v>899</v>
      </c>
    </row>
    <row r="5" spans="1:8">
      <c r="A5" s="447" t="s">
        <v>900</v>
      </c>
      <c r="B5" s="1920"/>
      <c r="C5" s="1920"/>
      <c r="D5" s="447"/>
      <c r="E5" s="1920"/>
      <c r="F5" s="1920"/>
      <c r="G5" s="1920"/>
      <c r="H5" s="1920"/>
    </row>
    <row r="6" spans="1:8">
      <c r="A6" s="393" t="s">
        <v>901</v>
      </c>
      <c r="G6" s="393">
        <v>76498</v>
      </c>
      <c r="H6" s="393">
        <v>77419</v>
      </c>
    </row>
    <row r="7" spans="1:8">
      <c r="A7" s="393" t="s">
        <v>902</v>
      </c>
    </row>
    <row r="8" spans="1:8">
      <c r="A8" s="2127" t="s">
        <v>903</v>
      </c>
      <c r="B8" s="2127"/>
      <c r="C8" s="2127"/>
      <c r="D8" s="2127"/>
      <c r="E8" s="2127"/>
      <c r="F8" s="2127"/>
      <c r="G8" s="2127">
        <v>76498</v>
      </c>
      <c r="H8" s="2127">
        <v>77419</v>
      </c>
    </row>
    <row r="9" spans="1:8">
      <c r="A9" s="1931"/>
      <c r="B9" s="1931"/>
      <c r="C9" s="1931"/>
      <c r="D9" s="1931"/>
      <c r="E9" s="1931"/>
      <c r="F9" s="1931"/>
      <c r="G9" s="1931"/>
      <c r="H9" s="1931"/>
    </row>
    <row r="10" spans="1:8" s="784" customFormat="1">
      <c r="A10" s="447" t="s">
        <v>904</v>
      </c>
      <c r="B10" s="1931"/>
      <c r="C10" s="1931"/>
      <c r="D10" s="1931"/>
      <c r="E10" s="1931"/>
      <c r="F10" s="1931"/>
      <c r="G10" s="1931"/>
      <c r="H10" s="1931"/>
    </row>
    <row r="11" spans="1:8">
      <c r="A11" s="393" t="s">
        <v>905</v>
      </c>
      <c r="G11" s="393">
        <v>804</v>
      </c>
      <c r="H11" s="393">
        <v>-111</v>
      </c>
    </row>
    <row r="12" spans="1:8">
      <c r="A12" s="393" t="s">
        <v>906</v>
      </c>
      <c r="G12" s="393">
        <v>380</v>
      </c>
      <c r="H12" s="393">
        <v>657</v>
      </c>
    </row>
    <row r="13" spans="1:8">
      <c r="A13" s="1932"/>
    </row>
    <row r="16" spans="1:8" ht="12" customHeight="1">
      <c r="A16" s="576" t="s">
        <v>907</v>
      </c>
      <c r="B16" s="1918"/>
      <c r="C16" s="1918"/>
      <c r="D16" s="1918"/>
      <c r="E16" s="1918"/>
      <c r="F16" s="1918"/>
      <c r="G16" s="1918"/>
      <c r="H16" s="1933"/>
    </row>
    <row r="17" spans="1:8" ht="15">
      <c r="A17" s="413"/>
      <c r="B17" s="413"/>
      <c r="C17" s="413"/>
      <c r="D17" s="473"/>
      <c r="E17" s="413"/>
      <c r="F17" s="413"/>
      <c r="G17" s="3054" t="s">
        <v>897</v>
      </c>
      <c r="H17" s="3055"/>
    </row>
    <row r="18" spans="1:8" ht="24">
      <c r="A18" s="1919" t="s">
        <v>59</v>
      </c>
      <c r="B18" s="400"/>
      <c r="C18" s="400"/>
      <c r="D18" s="2719"/>
      <c r="E18" s="400"/>
      <c r="F18" s="400"/>
      <c r="G18" s="1831" t="s">
        <v>898</v>
      </c>
      <c r="H18" s="1831" t="s">
        <v>899</v>
      </c>
    </row>
    <row r="19" spans="1:8">
      <c r="A19" s="400" t="s">
        <v>900</v>
      </c>
      <c r="B19" s="1926"/>
      <c r="C19" s="1926"/>
      <c r="D19" s="400"/>
      <c r="E19" s="1926"/>
      <c r="F19" s="1926"/>
      <c r="G19" s="1926"/>
      <c r="H19" s="1926"/>
    </row>
    <row r="20" spans="1:8">
      <c r="A20" s="393" t="s">
        <v>901</v>
      </c>
      <c r="G20" s="393">
        <v>79827</v>
      </c>
      <c r="H20" s="393">
        <v>79885</v>
      </c>
    </row>
    <row r="21" spans="1:8">
      <c r="A21" s="393" t="s">
        <v>902</v>
      </c>
    </row>
    <row r="22" spans="1:8">
      <c r="A22" s="2479" t="s">
        <v>903</v>
      </c>
      <c r="B22" s="2479"/>
      <c r="C22" s="2479"/>
      <c r="D22" s="2479"/>
      <c r="E22" s="2479"/>
      <c r="F22" s="2479"/>
      <c r="G22" s="2479">
        <v>79827</v>
      </c>
      <c r="H22" s="2479">
        <v>79885</v>
      </c>
    </row>
    <row r="23" spans="1:8">
      <c r="A23" s="1931"/>
      <c r="B23" s="1931"/>
      <c r="C23" s="1931"/>
      <c r="D23" s="1931"/>
      <c r="E23" s="1931"/>
      <c r="F23" s="1931"/>
      <c r="G23" s="1931"/>
      <c r="H23" s="1931"/>
    </row>
    <row r="24" spans="1:8">
      <c r="A24" s="400" t="s">
        <v>904</v>
      </c>
      <c r="B24" s="1931"/>
      <c r="C24" s="1931"/>
      <c r="D24" s="1931"/>
      <c r="E24" s="1931"/>
      <c r="F24" s="1931"/>
      <c r="G24" s="1931"/>
      <c r="H24" s="1931"/>
    </row>
    <row r="25" spans="1:8">
      <c r="A25" s="393" t="s">
        <v>905</v>
      </c>
      <c r="G25" s="393">
        <v>193</v>
      </c>
      <c r="H25" s="393">
        <v>426</v>
      </c>
    </row>
    <row r="26" spans="1:8">
      <c r="A26" s="393" t="s">
        <v>906</v>
      </c>
      <c r="G26" s="393">
        <v>1048</v>
      </c>
      <c r="H26" s="393">
        <v>54</v>
      </c>
    </row>
    <row r="27" spans="1:8" s="1934" customFormat="1">
      <c r="A27" s="1932"/>
    </row>
    <row r="31" spans="1:8">
      <c r="A31" s="393" t="s">
        <v>908</v>
      </c>
    </row>
    <row r="111" spans="7:7" ht="15">
      <c r="G111" s="398"/>
    </row>
  </sheetData>
  <mergeCells count="3">
    <mergeCell ref="A1:H1"/>
    <mergeCell ref="G3:H3"/>
    <mergeCell ref="G17:H17"/>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A37237-4542-4678-9E91-DA79BE3FA261}">
  <sheetPr>
    <tabColor theme="2"/>
  </sheetPr>
  <dimension ref="A1:G111"/>
  <sheetViews>
    <sheetView showGridLines="0" showWhiteSpace="0" view="pageLayout" zoomScaleNormal="130" workbookViewId="0">
      <selection activeCell="C21" sqref="C21"/>
    </sheetView>
  </sheetViews>
  <sheetFormatPr defaultColWidth="0" defaultRowHeight="12"/>
  <cols>
    <col min="1" max="1" width="60.7109375" style="393" customWidth="1"/>
    <col min="2" max="3" width="16.7109375" style="393" customWidth="1"/>
    <col min="4" max="7" width="0" style="393" hidden="1" customWidth="1"/>
    <col min="8" max="16384" width="9.140625" style="393" hidden="1"/>
  </cols>
  <sheetData>
    <row r="1" spans="1:3" ht="94.15" customHeight="1">
      <c r="A1" s="3056" t="s">
        <v>909</v>
      </c>
      <c r="B1" s="3057"/>
      <c r="C1" s="3057"/>
    </row>
    <row r="2" spans="1:3" ht="29.25" customHeight="1">
      <c r="A2" s="1935" t="s">
        <v>59</v>
      </c>
      <c r="B2" s="2717" t="s">
        <v>910</v>
      </c>
      <c r="C2" s="2717" t="s">
        <v>911</v>
      </c>
    </row>
    <row r="3" spans="1:3">
      <c r="A3" s="1936" t="s">
        <v>912</v>
      </c>
      <c r="B3" s="1937">
        <v>5449.0433334006811</v>
      </c>
      <c r="C3" s="1937">
        <v>435.92346667205447</v>
      </c>
    </row>
    <row r="4" spans="1:3">
      <c r="A4" s="393" t="s">
        <v>487</v>
      </c>
      <c r="B4" s="1938">
        <v>-0.90316388674615056</v>
      </c>
      <c r="C4" s="1938">
        <v>-7.2253110939692042E-2</v>
      </c>
    </row>
    <row r="5" spans="1:3">
      <c r="A5" s="393" t="s">
        <v>913</v>
      </c>
      <c r="B5" s="1938">
        <v>-19.418798198754519</v>
      </c>
      <c r="C5" s="1938">
        <v>-1.5535038559003616</v>
      </c>
    </row>
    <row r="6" spans="1:3">
      <c r="A6" s="393" t="s">
        <v>914</v>
      </c>
      <c r="B6" s="1938">
        <v>-20.319704097857151</v>
      </c>
      <c r="C6" s="1938">
        <v>-1.6255763278285722</v>
      </c>
    </row>
    <row r="7" spans="1:3">
      <c r="A7" s="393" t="s">
        <v>915</v>
      </c>
      <c r="B7" s="1938"/>
      <c r="C7" s="1938">
        <v>0</v>
      </c>
    </row>
    <row r="8" spans="1:3">
      <c r="A8" s="393" t="s">
        <v>491</v>
      </c>
      <c r="B8" s="1938">
        <v>0</v>
      </c>
      <c r="C8" s="1938">
        <v>0</v>
      </c>
    </row>
    <row r="9" spans="1:3">
      <c r="A9" s="393" t="s">
        <v>492</v>
      </c>
      <c r="B9" s="1938">
        <v>-402.16266670417093</v>
      </c>
      <c r="C9" s="1938">
        <v>-32.173013336333675</v>
      </c>
    </row>
    <row r="10" spans="1:3">
      <c r="A10" s="393" t="s">
        <v>916</v>
      </c>
      <c r="B10" s="1938">
        <v>-101.79329443916494</v>
      </c>
      <c r="C10" s="1938">
        <v>-8.1434635551331951</v>
      </c>
    </row>
    <row r="11" spans="1:3">
      <c r="A11" s="393" t="s">
        <v>102</v>
      </c>
      <c r="B11" s="1938">
        <v>-13.458242246891345</v>
      </c>
      <c r="C11" s="1938">
        <v>-1.0766593797513075</v>
      </c>
    </row>
    <row r="12" spans="1:3">
      <c r="A12" s="454" t="s">
        <v>917</v>
      </c>
      <c r="B12" s="1937">
        <v>4890.9874638270958</v>
      </c>
      <c r="C12" s="1937">
        <v>391.27899710616765</v>
      </c>
    </row>
    <row r="13" spans="1:3">
      <c r="A13" s="465"/>
      <c r="B13" s="1939"/>
      <c r="C13" s="1939"/>
    </row>
    <row r="14" spans="1:3" ht="36" customHeight="1">
      <c r="A14" s="415" t="s">
        <v>59</v>
      </c>
      <c r="B14" s="1940" t="s">
        <v>910</v>
      </c>
      <c r="C14" s="1940" t="s">
        <v>911</v>
      </c>
    </row>
    <row r="15" spans="1:3">
      <c r="A15" s="1941" t="s">
        <v>918</v>
      </c>
      <c r="B15" s="1942">
        <v>5895.9634136650493</v>
      </c>
      <c r="C15" s="1942">
        <v>471.67707309320394</v>
      </c>
    </row>
    <row r="16" spans="1:3">
      <c r="A16" s="393" t="s">
        <v>487</v>
      </c>
      <c r="B16" s="1943">
        <v>-712.06299271646867</v>
      </c>
      <c r="C16" s="1943">
        <v>-56.965039417317492</v>
      </c>
    </row>
    <row r="17" spans="1:3">
      <c r="A17" s="393" t="s">
        <v>913</v>
      </c>
      <c r="B17" s="1943">
        <v>-159.35768259813747</v>
      </c>
      <c r="C17" s="1943">
        <v>-12.748614607850998</v>
      </c>
    </row>
    <row r="18" spans="1:3">
      <c r="A18" s="393" t="s">
        <v>914</v>
      </c>
      <c r="B18" s="1943">
        <v>-1.2976013474712462</v>
      </c>
      <c r="C18" s="1943">
        <v>-0.10380810779769969</v>
      </c>
    </row>
    <row r="19" spans="1:3">
      <c r="A19" s="393" t="s">
        <v>915</v>
      </c>
      <c r="B19" s="1943"/>
      <c r="C19" s="1943">
        <v>0</v>
      </c>
    </row>
    <row r="20" spans="1:3">
      <c r="A20" s="393" t="s">
        <v>491</v>
      </c>
      <c r="B20" s="1943">
        <v>0</v>
      </c>
      <c r="C20" s="1943">
        <v>0</v>
      </c>
    </row>
    <row r="21" spans="1:3">
      <c r="A21" s="393" t="s">
        <v>492</v>
      </c>
      <c r="B21" s="1943">
        <v>455.64478202435987</v>
      </c>
      <c r="C21" s="1943">
        <v>36.45158256194879</v>
      </c>
    </row>
    <row r="22" spans="1:3">
      <c r="A22" s="393" t="s">
        <v>916</v>
      </c>
      <c r="B22" s="1943">
        <v>-27.648924686216247</v>
      </c>
      <c r="C22" s="1943">
        <v>-2.2119139748972998</v>
      </c>
    </row>
    <row r="23" spans="1:3">
      <c r="A23" s="393" t="s">
        <v>102</v>
      </c>
      <c r="B23" s="1943">
        <v>-2.1976609404344325</v>
      </c>
      <c r="C23" s="1943">
        <v>-0.17581287523475461</v>
      </c>
    </row>
    <row r="24" spans="1:3">
      <c r="A24" s="456" t="s">
        <v>912</v>
      </c>
      <c r="B24" s="1944">
        <v>5449.0433334006811</v>
      </c>
      <c r="C24" s="1944">
        <v>435.92346667205447</v>
      </c>
    </row>
    <row r="25" spans="1:3">
      <c r="A25" s="465"/>
      <c r="B25" s="1939"/>
      <c r="C25" s="1939"/>
    </row>
    <row r="111" spans="7:7" ht="15">
      <c r="G111" s="398"/>
    </row>
  </sheetData>
  <mergeCells count="1">
    <mergeCell ref="A1:C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7922BC-E69C-4DAD-9F38-DD6473ED736F}">
  <sheetPr>
    <tabColor theme="2"/>
  </sheetPr>
  <dimension ref="A1:G111"/>
  <sheetViews>
    <sheetView showGridLines="0" showWhiteSpace="0" view="pageLayout" zoomScale="90" zoomScaleNormal="100" zoomScalePageLayoutView="90" workbookViewId="0">
      <selection activeCell="A6" sqref="A6"/>
    </sheetView>
  </sheetViews>
  <sheetFormatPr defaultColWidth="0" defaultRowHeight="12"/>
  <cols>
    <col min="1" max="1" width="76" style="411" customWidth="1"/>
    <col min="2" max="3" width="9.140625" style="414" customWidth="1"/>
    <col min="4" max="7" width="0" style="414" hidden="1" customWidth="1"/>
    <col min="8" max="16384" width="9.140625" style="414" hidden="1"/>
  </cols>
  <sheetData>
    <row r="1" spans="1:3" ht="100.15" customHeight="1">
      <c r="A1" s="3058" t="s">
        <v>919</v>
      </c>
      <c r="B1" s="3031"/>
      <c r="C1" s="3031"/>
    </row>
    <row r="2" spans="1:3" ht="12" customHeight="1">
      <c r="A2" s="2480" t="s">
        <v>60</v>
      </c>
      <c r="B2" s="2564"/>
      <c r="C2" s="2564"/>
    </row>
    <row r="3" spans="1:3" ht="36" customHeight="1">
      <c r="A3" s="1922" t="s">
        <v>59</v>
      </c>
      <c r="B3" s="2717" t="s">
        <v>920</v>
      </c>
      <c r="C3" s="2717" t="s">
        <v>37</v>
      </c>
    </row>
    <row r="4" spans="1:3">
      <c r="A4" s="1832" t="s">
        <v>921</v>
      </c>
      <c r="B4" s="1945"/>
      <c r="C4" s="1945">
        <v>72.487959099999998</v>
      </c>
    </row>
    <row r="5" spans="1:3">
      <c r="A5" s="411" t="s">
        <v>922</v>
      </c>
      <c r="B5" s="1946">
        <v>1475.1953499699998</v>
      </c>
      <c r="C5" s="1946">
        <v>33.929815950000005</v>
      </c>
    </row>
    <row r="6" spans="1:3">
      <c r="A6" s="411" t="s">
        <v>923</v>
      </c>
      <c r="B6" s="1946">
        <v>791.76924117999999</v>
      </c>
      <c r="C6" s="1946">
        <v>20.26129375</v>
      </c>
    </row>
    <row r="7" spans="1:3">
      <c r="A7" s="411" t="s">
        <v>924</v>
      </c>
      <c r="B7" s="1946">
        <v>33.74350879</v>
      </c>
      <c r="C7" s="1946">
        <v>0.67487018999999993</v>
      </c>
    </row>
    <row r="8" spans="1:3">
      <c r="A8" s="411" t="s">
        <v>925</v>
      </c>
      <c r="B8" s="1946">
        <v>649.68259999999998</v>
      </c>
      <c r="C8" s="1946">
        <v>12.993652010000002</v>
      </c>
    </row>
    <row r="9" spans="1:3">
      <c r="A9" s="411" t="s">
        <v>926</v>
      </c>
      <c r="B9" s="1946">
        <v>0</v>
      </c>
      <c r="C9" s="1946">
        <v>0</v>
      </c>
    </row>
    <row r="10" spans="1:3">
      <c r="A10" s="411" t="s">
        <v>927</v>
      </c>
      <c r="B10" s="1946">
        <v>540.70710499999996</v>
      </c>
      <c r="C10" s="1946"/>
    </row>
    <row r="11" spans="1:3">
      <c r="A11" s="411" t="s">
        <v>928</v>
      </c>
      <c r="B11" s="1946">
        <v>475.46058199999999</v>
      </c>
      <c r="C11" s="1946"/>
    </row>
    <row r="12" spans="1:3">
      <c r="A12" s="411" t="s">
        <v>929</v>
      </c>
      <c r="B12" s="1946">
        <v>180.33422049999999</v>
      </c>
      <c r="C12" s="1946">
        <v>38.558143149999992</v>
      </c>
    </row>
    <row r="13" spans="1:3">
      <c r="A13" s="411" t="s">
        <v>930</v>
      </c>
      <c r="B13" s="1947">
        <v>0</v>
      </c>
      <c r="C13" s="1947">
        <v>0</v>
      </c>
    </row>
    <row r="14" spans="1:3">
      <c r="A14" s="1832" t="s">
        <v>931</v>
      </c>
      <c r="B14" s="1945"/>
      <c r="C14" s="1945">
        <v>0</v>
      </c>
    </row>
    <row r="16" spans="1:3">
      <c r="A16" s="2463"/>
      <c r="B16" s="2566"/>
      <c r="C16" s="2566"/>
    </row>
    <row r="17" spans="1:3">
      <c r="A17" s="2460" t="s">
        <v>851</v>
      </c>
      <c r="B17" s="2565"/>
      <c r="C17" s="2565"/>
    </row>
    <row r="18" spans="1:3" ht="24">
      <c r="A18" s="1928" t="s">
        <v>59</v>
      </c>
      <c r="B18" s="2719" t="s">
        <v>920</v>
      </c>
      <c r="C18" s="2719" t="s">
        <v>37</v>
      </c>
    </row>
    <row r="19" spans="1:3">
      <c r="A19" s="1948" t="s">
        <v>921</v>
      </c>
      <c r="B19" s="455"/>
      <c r="C19" s="455">
        <v>107.85315962999999</v>
      </c>
    </row>
    <row r="20" spans="1:3">
      <c r="A20" s="411" t="s">
        <v>922</v>
      </c>
      <c r="B20" s="414">
        <v>2678.5701711699999</v>
      </c>
      <c r="C20" s="414">
        <v>67.192513849999997</v>
      </c>
    </row>
    <row r="21" spans="1:3">
      <c r="A21" s="411" t="s">
        <v>923</v>
      </c>
      <c r="B21" s="414">
        <v>587.16284873999984</v>
      </c>
      <c r="C21" s="414">
        <v>25.364367409999996</v>
      </c>
    </row>
    <row r="22" spans="1:3">
      <c r="A22" s="411" t="s">
        <v>924</v>
      </c>
      <c r="B22" s="414">
        <v>57.540063680000003</v>
      </c>
      <c r="C22" s="414">
        <v>1.1508012700000001</v>
      </c>
    </row>
    <row r="23" spans="1:3">
      <c r="A23" s="411" t="s">
        <v>925</v>
      </c>
      <c r="B23" s="414">
        <v>2033.86725875</v>
      </c>
      <c r="C23" s="414">
        <v>40.677345170000002</v>
      </c>
    </row>
    <row r="24" spans="1:3">
      <c r="A24" s="411" t="s">
        <v>926</v>
      </c>
      <c r="B24" s="414">
        <v>0</v>
      </c>
      <c r="C24" s="414">
        <v>0</v>
      </c>
    </row>
    <row r="25" spans="1:3">
      <c r="A25" s="411" t="s">
        <v>927</v>
      </c>
      <c r="B25" s="414">
        <v>675.49218400000007</v>
      </c>
    </row>
    <row r="26" spans="1:3">
      <c r="A26" s="411" t="s">
        <v>928</v>
      </c>
      <c r="B26" s="414">
        <v>744.33540199510003</v>
      </c>
    </row>
    <row r="27" spans="1:3">
      <c r="A27" s="411" t="s">
        <v>929</v>
      </c>
      <c r="B27" s="414">
        <v>168.23824397999999</v>
      </c>
      <c r="C27" s="414">
        <v>40.660645780000003</v>
      </c>
    </row>
    <row r="28" spans="1:3">
      <c r="A28" s="411" t="s">
        <v>930</v>
      </c>
      <c r="B28" s="414">
        <v>0</v>
      </c>
      <c r="C28" s="414">
        <v>0</v>
      </c>
    </row>
    <row r="29" spans="1:3">
      <c r="A29" s="2065" t="s">
        <v>931</v>
      </c>
      <c r="B29" s="2066"/>
      <c r="C29" s="2066">
        <v>0</v>
      </c>
    </row>
    <row r="111" spans="7:7" ht="15">
      <c r="G111" s="1949"/>
    </row>
  </sheetData>
  <mergeCells count="1">
    <mergeCell ref="A1:C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C01B3-472A-4F7D-959E-F9FEE047855B}">
  <dimension ref="A1:W116"/>
  <sheetViews>
    <sheetView showGridLines="0" showWhiteSpace="0" view="pageLayout" zoomScaleNormal="100" workbookViewId="0">
      <selection activeCell="E10" sqref="E10"/>
    </sheetView>
  </sheetViews>
  <sheetFormatPr defaultColWidth="0" defaultRowHeight="12"/>
  <cols>
    <col min="1" max="1" width="39.28515625" style="894" customWidth="1"/>
    <col min="2" max="5" width="14.140625" style="894" customWidth="1"/>
    <col min="6" max="23" width="17.85546875" style="894" hidden="1" customWidth="1"/>
    <col min="24" max="16384" width="8.5703125" style="894" hidden="1"/>
  </cols>
  <sheetData>
    <row r="1" spans="1:11" s="1673" customFormat="1" ht="15" customHeight="1">
      <c r="A1" s="1673" t="s">
        <v>932</v>
      </c>
      <c r="B1" s="1674"/>
      <c r="C1" s="1674"/>
      <c r="D1" s="1674"/>
      <c r="E1" s="1674"/>
    </row>
    <row r="2" spans="1:11" ht="56.25" customHeight="1">
      <c r="A2" s="3059" t="s">
        <v>933</v>
      </c>
      <c r="B2" s="3059"/>
      <c r="C2" s="3059"/>
      <c r="D2" s="3059"/>
      <c r="E2" s="3059"/>
    </row>
    <row r="3" spans="1:11" s="1673" customFormat="1" ht="24.75" customHeight="1">
      <c r="B3" s="1675">
        <v>2020</v>
      </c>
      <c r="C3" s="1676"/>
      <c r="D3" s="1677">
        <v>2019</v>
      </c>
      <c r="E3" s="1677"/>
    </row>
    <row r="4" spans="1:11" s="1673" customFormat="1" ht="24.75" customHeight="1">
      <c r="A4" s="1678" t="s">
        <v>59</v>
      </c>
      <c r="B4" s="1679" t="s">
        <v>934</v>
      </c>
      <c r="C4" s="1679" t="s">
        <v>37</v>
      </c>
      <c r="D4" s="1680" t="s">
        <v>935</v>
      </c>
      <c r="E4" s="1680" t="s">
        <v>37</v>
      </c>
    </row>
    <row r="5" spans="1:11" s="1673" customFormat="1" ht="20.25" customHeight="1">
      <c r="A5" s="1673" t="s">
        <v>517</v>
      </c>
      <c r="B5" s="1674"/>
      <c r="C5" s="1674"/>
      <c r="D5" s="1674"/>
      <c r="E5" s="1674"/>
    </row>
    <row r="6" spans="1:11" ht="24" customHeight="1">
      <c r="A6" s="1430" t="s">
        <v>519</v>
      </c>
      <c r="B6" s="1431"/>
      <c r="C6" s="1431"/>
      <c r="D6" s="1431"/>
      <c r="E6" s="1431"/>
    </row>
    <row r="7" spans="1:11">
      <c r="A7" s="1430" t="s">
        <v>521</v>
      </c>
      <c r="B7" s="1431">
        <v>3383.8649363699997</v>
      </c>
      <c r="C7" s="1431">
        <v>1234.92402414</v>
      </c>
      <c r="D7" s="1431">
        <v>4160.4184668500002</v>
      </c>
      <c r="E7" s="1431">
        <v>1538.65161779</v>
      </c>
    </row>
    <row r="8" spans="1:11">
      <c r="A8" s="1430" t="s">
        <v>408</v>
      </c>
      <c r="B8" s="1431">
        <v>6907.4999734899993</v>
      </c>
      <c r="C8" s="1431">
        <v>4191.9956133699998</v>
      </c>
      <c r="D8" s="1431">
        <v>8355.4322447100003</v>
      </c>
      <c r="E8" s="1431">
        <v>4414.13409804</v>
      </c>
    </row>
    <row r="9" spans="1:11">
      <c r="A9" s="1430" t="s">
        <v>215</v>
      </c>
      <c r="B9" s="1431">
        <v>47.791281389999995</v>
      </c>
      <c r="C9" s="1431">
        <v>22.705256760000001</v>
      </c>
      <c r="D9" s="1431">
        <v>62.575019380000001</v>
      </c>
      <c r="E9" s="1431">
        <v>26.625988990000003</v>
      </c>
    </row>
    <row r="10" spans="1:11">
      <c r="A10" s="1430" t="s">
        <v>220</v>
      </c>
      <c r="B10" s="1431"/>
      <c r="C10" s="1431"/>
      <c r="D10" s="1431"/>
      <c r="E10" s="1431"/>
    </row>
    <row r="11" spans="1:11">
      <c r="A11" s="1432" t="s">
        <v>221</v>
      </c>
      <c r="B11" s="1433">
        <v>10339.15619125</v>
      </c>
      <c r="C11" s="1433">
        <v>5449.6248942700004</v>
      </c>
      <c r="D11" s="918">
        <v>12578.42573094</v>
      </c>
      <c r="E11" s="918">
        <v>5979.4117048200005</v>
      </c>
    </row>
    <row r="12" spans="1:11">
      <c r="A12" s="1430"/>
      <c r="B12" s="1431"/>
      <c r="C12" s="1431"/>
      <c r="D12" s="1431"/>
      <c r="E12" s="1431"/>
      <c r="J12" s="895"/>
      <c r="K12" s="895"/>
    </row>
    <row r="13" spans="1:11" s="1673" customFormat="1">
      <c r="A13" s="1673" t="s">
        <v>528</v>
      </c>
      <c r="B13" s="1681"/>
      <c r="C13" s="1681"/>
      <c r="D13" s="1681"/>
      <c r="E13" s="1681"/>
      <c r="J13" s="1682"/>
      <c r="K13" s="1682"/>
    </row>
    <row r="14" spans="1:11">
      <c r="A14" s="1430" t="s">
        <v>529</v>
      </c>
      <c r="B14" s="1431">
        <v>1549.2449299800001</v>
      </c>
      <c r="C14" s="1431">
        <v>2.8575331200000003</v>
      </c>
      <c r="D14" s="1431">
        <v>2534.6949648199998</v>
      </c>
      <c r="E14" s="1431">
        <v>24.79737995</v>
      </c>
      <c r="J14" s="895"/>
      <c r="K14" s="895"/>
    </row>
    <row r="15" spans="1:11">
      <c r="A15" s="1430" t="s">
        <v>936</v>
      </c>
      <c r="B15" s="1431">
        <v>2206.2395914500003</v>
      </c>
      <c r="C15" s="1431">
        <v>61.641316959999997</v>
      </c>
      <c r="D15" s="1431">
        <v>1914.0447504799999</v>
      </c>
      <c r="E15" s="1431">
        <v>56.256173560000001</v>
      </c>
      <c r="J15" s="895"/>
    </row>
    <row r="16" spans="1:11">
      <c r="A16" s="915" t="s">
        <v>102</v>
      </c>
      <c r="B16" s="1431">
        <v>2309.2359368199996</v>
      </c>
      <c r="C16" s="1431">
        <v>94.391224379999997</v>
      </c>
      <c r="D16" s="1431">
        <v>2334.0388992599997</v>
      </c>
      <c r="E16" s="1431">
        <v>138.59167026</v>
      </c>
      <c r="J16" s="895"/>
    </row>
    <row r="17" spans="1:10">
      <c r="A17" s="1430" t="s">
        <v>937</v>
      </c>
      <c r="B17" s="1431">
        <v>1655.5306637599999</v>
      </c>
      <c r="C17" s="1431">
        <v>72.488177759999999</v>
      </c>
      <c r="D17" s="1431">
        <v>1569.0617608499999</v>
      </c>
      <c r="E17" s="1431">
        <v>119.13922371000001</v>
      </c>
      <c r="G17" s="895"/>
      <c r="H17" s="895"/>
      <c r="J17" s="895"/>
    </row>
    <row r="18" spans="1:10">
      <c r="A18" s="1432" t="s">
        <v>235</v>
      </c>
      <c r="B18" s="1433">
        <v>6064.7204582499999</v>
      </c>
      <c r="C18" s="1433">
        <v>158.89007445999999</v>
      </c>
      <c r="D18" s="918">
        <v>6782.7786145599994</v>
      </c>
      <c r="E18" s="918">
        <v>219.64522377</v>
      </c>
      <c r="J18" s="895"/>
    </row>
    <row r="19" spans="1:10">
      <c r="A19" s="1435" t="s">
        <v>51</v>
      </c>
      <c r="B19" s="1436">
        <v>16403.876649500002</v>
      </c>
      <c r="C19" s="1436">
        <v>5608.51496873</v>
      </c>
      <c r="D19" s="1443">
        <v>19361.204345499998</v>
      </c>
      <c r="E19" s="1443">
        <v>6199.0569285900001</v>
      </c>
      <c r="J19" s="895"/>
    </row>
    <row r="20" spans="1:10">
      <c r="A20" s="1437"/>
      <c r="B20" s="1438"/>
      <c r="C20" s="1683"/>
      <c r="D20" s="1438"/>
      <c r="E20" s="1684"/>
      <c r="J20" s="895"/>
    </row>
    <row r="21" spans="1:10">
      <c r="A21" s="1685" t="s">
        <v>938</v>
      </c>
      <c r="B21" s="1430"/>
      <c r="C21" s="1430"/>
      <c r="D21" s="1430"/>
      <c r="E21" s="1430"/>
      <c r="J21" s="895"/>
    </row>
    <row r="22" spans="1:10">
      <c r="A22" s="1686"/>
      <c r="J22" s="895"/>
    </row>
    <row r="23" spans="1:10">
      <c r="A23" s="1687"/>
      <c r="B23" s="895"/>
      <c r="C23" s="1688"/>
      <c r="E23" s="1688"/>
      <c r="J23" s="895"/>
    </row>
    <row r="24" spans="1:10">
      <c r="E24" s="895"/>
      <c r="G24" s="895"/>
      <c r="H24" s="895"/>
    </row>
    <row r="25" spans="1:10">
      <c r="G25" s="895"/>
      <c r="H25" s="895"/>
    </row>
    <row r="35" spans="1:1">
      <c r="A35" s="1689"/>
    </row>
    <row r="36" spans="1:1">
      <c r="A36" s="1689"/>
    </row>
    <row r="37" spans="1:1">
      <c r="A37" s="1689"/>
    </row>
    <row r="116" spans="7:7" ht="15">
      <c r="G116" s="1178"/>
    </row>
  </sheetData>
  <mergeCells count="1">
    <mergeCell ref="A2:E2"/>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DE5502F-634F-4360-ADE4-634E4D699881}">
  <dimension ref="A1:G111"/>
  <sheetViews>
    <sheetView showGridLines="0" showWhiteSpace="0" view="pageLayout" zoomScaleNormal="100" zoomScaleSheetLayoutView="100" workbookViewId="0"/>
  </sheetViews>
  <sheetFormatPr defaultColWidth="0" defaultRowHeight="12"/>
  <cols>
    <col min="1" max="1" width="67.7109375" style="414" customWidth="1"/>
    <col min="2" max="4" width="5.140625" style="393" customWidth="1"/>
    <col min="5" max="5" width="9.5703125" style="393" customWidth="1"/>
    <col min="6" max="7" width="0" style="717" hidden="1" customWidth="1"/>
    <col min="8" max="16384" width="9.140625" style="717" hidden="1"/>
  </cols>
  <sheetData>
    <row r="1" spans="1:5" s="778" customFormat="1" ht="15.75" customHeight="1">
      <c r="A1" s="2770" t="s">
        <v>2055</v>
      </c>
      <c r="B1" s="2770"/>
      <c r="C1" s="2770"/>
      <c r="D1" s="2770"/>
      <c r="E1" s="2770"/>
    </row>
    <row r="2" spans="1:5" s="778" customFormat="1" ht="15.75" customHeight="1">
      <c r="A2" s="2795" t="s">
        <v>2056</v>
      </c>
      <c r="B2" s="2795"/>
      <c r="C2" s="2795"/>
      <c r="D2" s="2795"/>
      <c r="E2" s="2795"/>
    </row>
    <row r="3" spans="1:5" s="778" customFormat="1" ht="15.75" customHeight="1">
      <c r="A3" s="2795"/>
      <c r="B3" s="2795"/>
      <c r="C3" s="2795"/>
      <c r="D3" s="2795"/>
      <c r="E3" s="2795"/>
    </row>
    <row r="4" spans="1:5" s="778" customFormat="1" ht="47.25" customHeight="1">
      <c r="A4" s="2795"/>
      <c r="B4" s="2795"/>
      <c r="C4" s="2795"/>
      <c r="D4" s="2795"/>
      <c r="E4" s="2795"/>
    </row>
    <row r="5" spans="1:5" s="778" customFormat="1">
      <c r="A5" s="700" t="s">
        <v>59</v>
      </c>
      <c r="B5" s="779"/>
      <c r="C5" s="779"/>
      <c r="D5" s="779"/>
      <c r="E5" s="780" t="s">
        <v>94</v>
      </c>
    </row>
    <row r="6" spans="1:5" s="778" customFormat="1">
      <c r="A6" s="2190" t="s">
        <v>95</v>
      </c>
      <c r="B6" s="2191"/>
      <c r="C6" s="2191"/>
      <c r="D6" s="2192"/>
      <c r="E6" s="2193">
        <v>24420.62924671148</v>
      </c>
    </row>
    <row r="7" spans="1:5" s="778" customFormat="1">
      <c r="A7" s="2688" t="s">
        <v>96</v>
      </c>
      <c r="B7" s="781"/>
      <c r="C7" s="781"/>
      <c r="D7" s="781"/>
      <c r="E7" s="782">
        <v>2287.7145646774411</v>
      </c>
    </row>
    <row r="8" spans="1:5" s="778" customFormat="1">
      <c r="A8" s="2688" t="s">
        <v>97</v>
      </c>
      <c r="B8" s="781"/>
      <c r="C8" s="781"/>
      <c r="D8" s="781"/>
      <c r="E8" s="782">
        <v>-1585.4594337767369</v>
      </c>
    </row>
    <row r="9" spans="1:5" s="778" customFormat="1">
      <c r="A9" s="2688" t="s">
        <v>98</v>
      </c>
      <c r="B9" s="781"/>
      <c r="C9" s="781"/>
      <c r="D9" s="781"/>
      <c r="E9" s="782">
        <v>815.7476639775424</v>
      </c>
    </row>
    <row r="10" spans="1:5" s="778" customFormat="1">
      <c r="A10" s="2688" t="s">
        <v>99</v>
      </c>
      <c r="B10" s="781"/>
      <c r="C10" s="781"/>
      <c r="D10" s="781"/>
      <c r="E10" s="782" t="s">
        <v>44</v>
      </c>
    </row>
    <row r="11" spans="1:5" s="778" customFormat="1">
      <c r="A11" s="2688" t="s">
        <v>100</v>
      </c>
      <c r="B11" s="781"/>
      <c r="C11" s="781"/>
      <c r="D11" s="781"/>
      <c r="E11" s="782">
        <v>41.935523215393538</v>
      </c>
    </row>
    <row r="12" spans="1:5" s="778" customFormat="1">
      <c r="A12" s="2688" t="s">
        <v>101</v>
      </c>
      <c r="B12" s="781"/>
      <c r="C12" s="781"/>
      <c r="D12" s="781"/>
      <c r="E12" s="782" t="s">
        <v>44</v>
      </c>
    </row>
    <row r="13" spans="1:5" s="778" customFormat="1">
      <c r="A13" s="2688" t="s">
        <v>102</v>
      </c>
      <c r="B13" s="781"/>
      <c r="C13" s="781"/>
      <c r="D13" s="781"/>
      <c r="E13" s="782">
        <v>572.86919802823661</v>
      </c>
    </row>
    <row r="14" spans="1:5" s="778" customFormat="1">
      <c r="A14" s="2186" t="s">
        <v>103</v>
      </c>
      <c r="B14" s="785"/>
      <c r="C14" s="785"/>
      <c r="D14" s="2127"/>
      <c r="E14" s="2187">
        <v>26553.436762833357</v>
      </c>
    </row>
    <row r="15" spans="1:5">
      <c r="A15" s="783"/>
      <c r="B15" s="784"/>
      <c r="C15" s="784"/>
      <c r="D15" s="784"/>
      <c r="E15" s="784" t="s">
        <v>44</v>
      </c>
    </row>
    <row r="16" spans="1:5">
      <c r="A16" s="2194" t="s">
        <v>104</v>
      </c>
      <c r="B16" s="2195"/>
      <c r="C16" s="2195"/>
      <c r="D16" s="2196"/>
      <c r="E16" s="2197">
        <v>3097.5170240799998</v>
      </c>
    </row>
    <row r="17" spans="1:5">
      <c r="A17" s="2188" t="s">
        <v>105</v>
      </c>
      <c r="B17" s="2189"/>
      <c r="C17" s="2189"/>
      <c r="D17" s="2189"/>
      <c r="E17" s="2189" t="s">
        <v>44</v>
      </c>
    </row>
    <row r="18" spans="1:5">
      <c r="A18" s="2188" t="s">
        <v>106</v>
      </c>
      <c r="B18" s="2189"/>
      <c r="C18" s="2189"/>
      <c r="D18" s="2189"/>
      <c r="E18" s="2189">
        <v>-342.03447331000001</v>
      </c>
    </row>
    <row r="19" spans="1:5">
      <c r="A19" s="2188" t="s">
        <v>107</v>
      </c>
      <c r="B19" s="2189"/>
      <c r="C19" s="2189"/>
      <c r="D19" s="2189"/>
      <c r="E19" s="2189">
        <v>-174.10399334859747</v>
      </c>
    </row>
    <row r="20" spans="1:5">
      <c r="A20" s="2188" t="s">
        <v>108</v>
      </c>
      <c r="B20" s="2189"/>
      <c r="C20" s="2189"/>
      <c r="D20" s="2189"/>
      <c r="E20" s="2189" t="s">
        <v>44</v>
      </c>
    </row>
    <row r="21" spans="1:5">
      <c r="A21" s="2188" t="s">
        <v>109</v>
      </c>
      <c r="B21" s="2189"/>
      <c r="C21" s="2189"/>
      <c r="D21" s="2189"/>
      <c r="E21" s="2189">
        <v>6.2508450485975846</v>
      </c>
    </row>
    <row r="22" spans="1:5">
      <c r="A22" s="2186" t="s">
        <v>110</v>
      </c>
      <c r="B22" s="785"/>
      <c r="C22" s="785"/>
      <c r="D22" s="2127"/>
      <c r="E22" s="2187">
        <v>2587.6294024699996</v>
      </c>
    </row>
    <row r="23" spans="1:5">
      <c r="A23" s="2188"/>
      <c r="B23" s="2189"/>
      <c r="C23" s="2189"/>
      <c r="D23" s="2189"/>
      <c r="E23" s="2189" t="s">
        <v>44</v>
      </c>
    </row>
    <row r="24" spans="1:5">
      <c r="A24" s="2194" t="s">
        <v>111</v>
      </c>
      <c r="B24" s="2195"/>
      <c r="C24" s="2195"/>
      <c r="D24" s="2196"/>
      <c r="E24" s="2197">
        <v>3717.467163914816</v>
      </c>
    </row>
    <row r="25" spans="1:5">
      <c r="A25" s="2188" t="s">
        <v>112</v>
      </c>
      <c r="B25" s="2189"/>
      <c r="C25" s="2189"/>
      <c r="D25" s="2189"/>
      <c r="E25" s="2189" t="s">
        <v>44</v>
      </c>
    </row>
    <row r="26" spans="1:5">
      <c r="A26" s="783" t="s">
        <v>113</v>
      </c>
      <c r="B26" s="784"/>
      <c r="C26" s="784"/>
      <c r="D26" s="784"/>
      <c r="E26" s="784">
        <v>-1178.2663228052379</v>
      </c>
    </row>
    <row r="27" spans="1:5">
      <c r="A27" s="783" t="s">
        <v>107</v>
      </c>
      <c r="B27" s="784"/>
      <c r="C27" s="784"/>
      <c r="D27" s="784"/>
      <c r="E27" s="784">
        <v>-220.8365991086994</v>
      </c>
    </row>
    <row r="28" spans="1:5">
      <c r="A28" s="783" t="s">
        <v>114</v>
      </c>
      <c r="B28" s="784"/>
      <c r="C28" s="784"/>
      <c r="D28" s="784"/>
      <c r="E28" s="784" t="s">
        <v>44</v>
      </c>
    </row>
    <row r="29" spans="1:5">
      <c r="A29" s="783" t="s">
        <v>115</v>
      </c>
      <c r="B29" s="784"/>
      <c r="C29" s="784"/>
      <c r="D29" s="784"/>
      <c r="E29" s="784">
        <v>350</v>
      </c>
    </row>
    <row r="30" spans="1:5">
      <c r="A30" s="783" t="s">
        <v>116</v>
      </c>
      <c r="B30" s="784"/>
      <c r="C30" s="784"/>
      <c r="D30" s="784"/>
      <c r="E30" s="784">
        <v>408.06147357717981</v>
      </c>
    </row>
    <row r="31" spans="1:5">
      <c r="A31" s="783" t="s">
        <v>109</v>
      </c>
      <c r="B31" s="784"/>
      <c r="C31" s="784"/>
      <c r="D31" s="784"/>
      <c r="E31" s="784">
        <v>-416.05473083420867</v>
      </c>
    </row>
    <row r="32" spans="1:5">
      <c r="A32" s="2186" t="s">
        <v>117</v>
      </c>
      <c r="B32" s="785"/>
      <c r="C32" s="785"/>
      <c r="D32" s="2127"/>
      <c r="E32" s="2187">
        <v>2660.3709847438495</v>
      </c>
    </row>
    <row r="33" spans="1:5">
      <c r="A33" s="2186" t="s">
        <v>118</v>
      </c>
      <c r="B33" s="2186"/>
      <c r="C33" s="2186"/>
      <c r="D33" s="2127"/>
      <c r="E33" s="2187">
        <v>31801.437150047204</v>
      </c>
    </row>
    <row r="38" spans="1:5">
      <c r="A38" s="786"/>
    </row>
    <row r="39" spans="1:5">
      <c r="A39" s="417"/>
    </row>
    <row r="111" spans="5:5" ht="15">
      <c r="E111" s="398"/>
    </row>
  </sheetData>
  <mergeCells count="1">
    <mergeCell ref="A2:E4"/>
  </mergeCells>
  <pageMargins left="0.43307086614173229" right="0.23622047244094491" top="0.74803149606299213" bottom="0.74803149606299213" header="0.31496062992125984" footer="0.31496062992125984"/>
  <pageSetup paperSize="9" fitToHeight="0" orientation="portrait" r:id="rId1"/>
  <headerFooter>
    <oddFooter>&amp;C&amp;1#&amp;"Calibri"&amp;10&amp;K000000Confidential</oddFooter>
  </headerFooter>
  <customProperties>
    <customPr name="_pios_id" r:id="rId2"/>
  </customProperties>
  <legacyDrawing r:id="rId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9F7744-1475-485E-9F9F-55C1B5787B7B}">
  <sheetPr>
    <tabColor theme="5" tint="0.39997558519241921"/>
  </sheetPr>
  <dimension ref="A1"/>
  <sheetViews>
    <sheetView workbookViewId="0">
      <selection activeCell="A2" sqref="A2"/>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B82955-6F5A-4F9D-A01F-841651809EA7}">
  <dimension ref="A1:H93"/>
  <sheetViews>
    <sheetView showGridLines="0" showWhiteSpace="0" view="pageBreakPreview" zoomScale="126" zoomScaleNormal="100" zoomScaleSheetLayoutView="126" zoomScalePageLayoutView="90" workbookViewId="0">
      <selection activeCell="I8" sqref="I8"/>
    </sheetView>
  </sheetViews>
  <sheetFormatPr defaultColWidth="9.140625" defaultRowHeight="15"/>
  <cols>
    <col min="1" max="1" width="10.42578125" style="392" customWidth="1"/>
    <col min="2" max="2" width="10.7109375" style="392" customWidth="1"/>
    <col min="3" max="3" width="16.5703125" style="392" customWidth="1"/>
    <col min="4" max="4" width="9.140625" style="392"/>
    <col min="5" max="5" width="12" style="392" customWidth="1"/>
    <col min="6" max="6" width="10.42578125" style="392" customWidth="1"/>
    <col min="7" max="7" width="10.7109375" style="392" customWidth="1"/>
    <col min="8" max="8" width="10.5703125" style="392" customWidth="1"/>
    <col min="9" max="16384" width="9.140625" style="392"/>
  </cols>
  <sheetData>
    <row r="1" spans="1:8" ht="99.75" customHeight="1">
      <c r="A1" s="3063" t="s">
        <v>2068</v>
      </c>
      <c r="B1" s="3063"/>
      <c r="C1" s="3063"/>
      <c r="D1" s="3063"/>
      <c r="E1" s="3063"/>
      <c r="F1" s="3063"/>
      <c r="G1" s="3063"/>
      <c r="H1" s="3063"/>
    </row>
    <row r="2" spans="1:8">
      <c r="A2" s="3068" t="s">
        <v>939</v>
      </c>
      <c r="B2" s="3069"/>
      <c r="C2" s="3069"/>
      <c r="D2" s="3069"/>
      <c r="E2" s="3069"/>
      <c r="F2" s="378"/>
      <c r="G2" s="378"/>
      <c r="H2" s="378"/>
    </row>
    <row r="3" spans="1:8">
      <c r="A3" s="1690"/>
      <c r="B3" s="378"/>
      <c r="C3" s="378"/>
      <c r="D3" s="378"/>
      <c r="E3" s="3064" t="s">
        <v>940</v>
      </c>
      <c r="F3" s="3067"/>
      <c r="G3" s="3067"/>
      <c r="H3" s="3067"/>
    </row>
    <row r="4" spans="1:8">
      <c r="A4" s="1690"/>
      <c r="B4" s="378"/>
      <c r="C4" s="378"/>
      <c r="D4" s="378"/>
      <c r="E4" s="3070" t="s">
        <v>941</v>
      </c>
      <c r="F4" s="3062"/>
      <c r="G4" s="3070" t="s">
        <v>37</v>
      </c>
      <c r="H4" s="3062"/>
    </row>
    <row r="5" spans="1:8" ht="23.25">
      <c r="A5" s="1691" t="s">
        <v>206</v>
      </c>
      <c r="B5" s="378"/>
      <c r="C5" s="378"/>
      <c r="D5" s="378"/>
      <c r="E5" s="1692" t="s">
        <v>191</v>
      </c>
      <c r="F5" s="1693" t="s">
        <v>942</v>
      </c>
      <c r="G5" s="1693" t="s">
        <v>191</v>
      </c>
      <c r="H5" s="1694" t="s">
        <v>942</v>
      </c>
    </row>
    <row r="6" spans="1:8">
      <c r="A6" s="1697" t="s">
        <v>209</v>
      </c>
      <c r="B6" s="1695"/>
      <c r="C6" s="1695"/>
      <c r="D6" s="1695"/>
      <c r="E6" s="1695"/>
      <c r="F6" s="1695"/>
      <c r="G6" s="1695"/>
      <c r="H6" s="1696"/>
    </row>
    <row r="7" spans="1:8">
      <c r="A7" s="1697" t="s">
        <v>943</v>
      </c>
      <c r="B7" s="1697"/>
      <c r="C7" s="1697"/>
      <c r="D7" s="1697"/>
      <c r="E7" s="1697">
        <v>5100.0000006700002</v>
      </c>
      <c r="F7" s="1697"/>
      <c r="G7" s="1697">
        <v>879.60342374000004</v>
      </c>
      <c r="H7" s="1697"/>
    </row>
    <row r="8" spans="1:8">
      <c r="A8" s="1698" t="s">
        <v>51</v>
      </c>
      <c r="B8" s="1698"/>
      <c r="C8" s="1698"/>
      <c r="D8" s="1698"/>
      <c r="E8" s="1698">
        <v>5100.0000006700002</v>
      </c>
      <c r="F8" s="1698"/>
      <c r="G8" s="1698">
        <v>879.60342374000004</v>
      </c>
      <c r="H8" s="1698"/>
    </row>
    <row r="9" spans="1:8">
      <c r="A9" s="378"/>
      <c r="B9" s="378"/>
      <c r="C9" s="378"/>
      <c r="D9" s="378"/>
      <c r="E9" s="378"/>
      <c r="F9" s="378"/>
      <c r="G9" s="378"/>
      <c r="H9" s="378"/>
    </row>
    <row r="10" spans="1:8" ht="4.5" customHeight="1">
      <c r="A10" s="376"/>
      <c r="B10" s="376"/>
      <c r="C10" s="376"/>
      <c r="D10" s="376"/>
      <c r="E10" s="376"/>
      <c r="F10" s="376"/>
      <c r="G10" s="376"/>
      <c r="H10" s="376"/>
    </row>
    <row r="11" spans="1:8">
      <c r="A11" s="1699"/>
      <c r="B11" s="2721"/>
      <c r="C11" s="2721"/>
      <c r="D11" s="2721"/>
      <c r="E11" s="3066" t="s">
        <v>940</v>
      </c>
      <c r="F11" s="3067"/>
      <c r="G11" s="3067"/>
      <c r="H11" s="3067"/>
    </row>
    <row r="12" spans="1:8">
      <c r="A12" s="1098"/>
      <c r="B12" s="2723"/>
      <c r="C12" s="2723"/>
      <c r="D12" s="2723"/>
      <c r="E12" s="3061" t="s">
        <v>941</v>
      </c>
      <c r="F12" s="3062"/>
      <c r="G12" s="3061" t="s">
        <v>37</v>
      </c>
      <c r="H12" s="3062"/>
    </row>
    <row r="13" spans="1:8" ht="23.25">
      <c r="A13" s="1700" t="s">
        <v>236</v>
      </c>
      <c r="B13" s="1701"/>
      <c r="C13" s="1701"/>
      <c r="D13" s="1701"/>
      <c r="E13" s="1702" t="s">
        <v>191</v>
      </c>
      <c r="F13" s="1703" t="s">
        <v>942</v>
      </c>
      <c r="G13" s="1703" t="s">
        <v>191</v>
      </c>
      <c r="H13" s="1704" t="s">
        <v>942</v>
      </c>
    </row>
    <row r="14" spans="1:8">
      <c r="A14" s="1705" t="s">
        <v>209</v>
      </c>
      <c r="B14" s="1705"/>
      <c r="C14" s="1705"/>
      <c r="D14" s="1705"/>
      <c r="E14" s="1705"/>
      <c r="F14" s="1705"/>
      <c r="G14" s="1705"/>
      <c r="H14" s="1706"/>
    </row>
    <row r="15" spans="1:8">
      <c r="A15" s="1697" t="s">
        <v>944</v>
      </c>
      <c r="B15" s="1697"/>
      <c r="C15" s="1697"/>
      <c r="D15" s="1697"/>
      <c r="E15" s="1697">
        <v>8284.7456171000013</v>
      </c>
      <c r="F15" s="1697"/>
      <c r="G15" s="1697">
        <v>873.57413795000002</v>
      </c>
      <c r="H15" s="1697"/>
    </row>
    <row r="16" spans="1:8">
      <c r="A16" s="1707" t="s">
        <v>51</v>
      </c>
      <c r="B16" s="1707"/>
      <c r="C16" s="1707"/>
      <c r="D16" s="1707"/>
      <c r="E16" s="1707">
        <v>8284.7456171000013</v>
      </c>
      <c r="F16" s="1707"/>
      <c r="G16" s="1707">
        <v>873.57413795000002</v>
      </c>
      <c r="H16" s="1707"/>
    </row>
    <row r="17" spans="1:8">
      <c r="A17" s="378"/>
      <c r="B17" s="378"/>
      <c r="C17" s="378"/>
      <c r="D17" s="378"/>
      <c r="E17" s="378"/>
      <c r="F17" s="378"/>
      <c r="G17" s="378"/>
      <c r="H17" s="378"/>
    </row>
    <row r="18" spans="1:8" ht="87.75" customHeight="1">
      <c r="A18" s="3063" t="s">
        <v>945</v>
      </c>
      <c r="B18" s="3063"/>
      <c r="C18" s="3063"/>
      <c r="D18" s="3063"/>
      <c r="E18" s="3063"/>
      <c r="F18" s="3063"/>
      <c r="G18" s="3063"/>
      <c r="H18" s="3063"/>
    </row>
    <row r="19" spans="1:8">
      <c r="A19" s="1690"/>
      <c r="B19" s="378"/>
      <c r="C19" s="3064" t="s">
        <v>940</v>
      </c>
      <c r="D19" s="3065"/>
      <c r="E19" s="3065"/>
      <c r="F19" s="3065"/>
      <c r="G19" s="3065"/>
      <c r="H19" s="3065"/>
    </row>
    <row r="20" spans="1:8" ht="83.25" customHeight="1">
      <c r="A20" s="1691" t="s">
        <v>206</v>
      </c>
      <c r="B20" s="1708"/>
      <c r="C20" s="1692" t="s">
        <v>946</v>
      </c>
      <c r="D20" s="1694" t="s">
        <v>947</v>
      </c>
      <c r="E20" s="1694" t="s">
        <v>561</v>
      </c>
      <c r="F20" s="1694" t="s">
        <v>948</v>
      </c>
      <c r="G20" s="1694" t="s">
        <v>949</v>
      </c>
      <c r="H20" s="1694" t="s">
        <v>950</v>
      </c>
    </row>
    <row r="21" spans="1:8">
      <c r="A21" s="1705" t="s">
        <v>951</v>
      </c>
      <c r="B21" s="1709"/>
      <c r="C21" s="1709"/>
      <c r="D21" s="1697">
        <v>5100.0000006700002</v>
      </c>
      <c r="E21" s="1697">
        <v>5100.0000006700002</v>
      </c>
      <c r="F21" s="1709">
        <v>0</v>
      </c>
      <c r="G21" s="1697">
        <v>3.8004914987125611</v>
      </c>
      <c r="H21" s="378"/>
    </row>
    <row r="22" spans="1:8">
      <c r="A22" s="1698"/>
      <c r="B22" s="1698"/>
      <c r="C22" s="1698"/>
      <c r="D22" s="1698">
        <v>5100.0000006700002</v>
      </c>
      <c r="E22" s="1698">
        <v>5100.0000006700002</v>
      </c>
      <c r="F22" s="1698">
        <v>0</v>
      </c>
      <c r="G22" s="1698">
        <v>3.8004914987125611</v>
      </c>
      <c r="H22" s="1698">
        <v>0</v>
      </c>
    </row>
    <row r="23" spans="1:8">
      <c r="A23" s="378"/>
      <c r="B23" s="378"/>
      <c r="C23" s="378"/>
      <c r="D23" s="378"/>
      <c r="E23" s="378"/>
      <c r="F23" s="378"/>
      <c r="G23" s="378"/>
      <c r="H23" s="2513"/>
    </row>
    <row r="24" spans="1:8">
      <c r="A24" s="1699"/>
      <c r="B24" s="378"/>
      <c r="C24" s="3066" t="s">
        <v>940</v>
      </c>
      <c r="D24" s="3065"/>
      <c r="E24" s="3065"/>
      <c r="F24" s="3065"/>
      <c r="G24" s="3065"/>
      <c r="H24" s="3065"/>
    </row>
    <row r="25" spans="1:8" ht="108.75" customHeight="1">
      <c r="A25" s="1700" t="s">
        <v>236</v>
      </c>
      <c r="B25" s="1701"/>
      <c r="C25" s="1702" t="s">
        <v>946</v>
      </c>
      <c r="D25" s="1703" t="s">
        <v>947</v>
      </c>
      <c r="E25" s="1703" t="s">
        <v>561</v>
      </c>
      <c r="F25" s="1704" t="s">
        <v>948</v>
      </c>
      <c r="G25" s="1704" t="s">
        <v>949</v>
      </c>
      <c r="H25" s="1704" t="s">
        <v>950</v>
      </c>
    </row>
    <row r="26" spans="1:8">
      <c r="A26" s="1705" t="s">
        <v>951</v>
      </c>
      <c r="B26" s="1709"/>
      <c r="C26" s="1709"/>
      <c r="D26" s="1709">
        <v>8284.7456171000013</v>
      </c>
      <c r="E26" s="1709">
        <v>8284.7456171000013</v>
      </c>
      <c r="F26" s="1709"/>
      <c r="G26" s="1697">
        <v>41.652644638723935</v>
      </c>
      <c r="H26" s="378">
        <v>35.801718519429599</v>
      </c>
    </row>
    <row r="27" spans="1:8">
      <c r="A27" s="1710" t="s">
        <v>952</v>
      </c>
      <c r="B27" s="1710"/>
      <c r="C27" s="1710"/>
      <c r="D27" s="1710">
        <v>8284.7456171000013</v>
      </c>
      <c r="E27" s="1710">
        <v>8284.7456171000013</v>
      </c>
      <c r="F27" s="1710">
        <v>0</v>
      </c>
      <c r="G27" s="1710">
        <v>41.652644638723935</v>
      </c>
      <c r="H27" s="1710">
        <v>35.801718519429599</v>
      </c>
    </row>
    <row r="28" spans="1:8">
      <c r="A28" s="378"/>
      <c r="B28" s="378"/>
      <c r="C28" s="378"/>
      <c r="D28" s="378"/>
      <c r="E28" s="378"/>
      <c r="F28" s="378"/>
      <c r="G28" s="2513"/>
      <c r="H28" s="378"/>
    </row>
    <row r="29" spans="1:8">
      <c r="A29" s="378"/>
      <c r="B29" s="378"/>
      <c r="C29" s="378"/>
      <c r="D29" s="378"/>
      <c r="E29" s="378"/>
      <c r="F29" s="378"/>
      <c r="G29" s="378"/>
      <c r="H29" s="378"/>
    </row>
    <row r="30" spans="1:8">
      <c r="A30" s="378"/>
      <c r="B30" s="378"/>
      <c r="C30" s="378"/>
      <c r="D30" s="378"/>
      <c r="E30" s="378"/>
      <c r="F30" s="378"/>
      <c r="G30" s="378"/>
      <c r="H30" s="378"/>
    </row>
    <row r="31" spans="1:8" ht="118.5" customHeight="1">
      <c r="A31" s="3063" t="s">
        <v>953</v>
      </c>
      <c r="B31" s="2898"/>
      <c r="C31" s="2898"/>
      <c r="D31" s="2898"/>
      <c r="E31" s="2898"/>
      <c r="F31" s="2898"/>
      <c r="G31" s="2898"/>
      <c r="H31" s="2898"/>
    </row>
    <row r="32" spans="1:8" ht="23.25">
      <c r="A32" s="1711" t="s">
        <v>551</v>
      </c>
      <c r="B32" s="1712" t="s">
        <v>954</v>
      </c>
      <c r="C32" s="1713" t="s">
        <v>191</v>
      </c>
      <c r="D32" s="1714" t="s">
        <v>955</v>
      </c>
      <c r="E32" s="1714" t="s">
        <v>956</v>
      </c>
      <c r="F32" s="1715" t="s">
        <v>957</v>
      </c>
      <c r="G32" s="1715" t="s">
        <v>958</v>
      </c>
      <c r="H32" s="1715" t="s">
        <v>959</v>
      </c>
    </row>
    <row r="33" spans="1:8" ht="22.5">
      <c r="A33" s="1716" t="s">
        <v>960</v>
      </c>
      <c r="B33" s="1717" t="s">
        <v>946</v>
      </c>
      <c r="C33" s="1718" t="s">
        <v>961</v>
      </c>
      <c r="D33" s="1719" t="s">
        <v>962</v>
      </c>
      <c r="E33" s="1719" t="s">
        <v>963</v>
      </c>
      <c r="F33" s="1720" t="s">
        <v>964</v>
      </c>
      <c r="G33" s="1721">
        <v>755.3</v>
      </c>
      <c r="H33" s="1721">
        <v>821.5</v>
      </c>
    </row>
    <row r="34" spans="1:8">
      <c r="A34" s="1722" t="s">
        <v>965</v>
      </c>
      <c r="B34" s="1720" t="s">
        <v>946</v>
      </c>
      <c r="C34" s="1723" t="s">
        <v>961</v>
      </c>
      <c r="D34" s="1720" t="s">
        <v>962</v>
      </c>
      <c r="E34" s="1720" t="s">
        <v>963</v>
      </c>
      <c r="F34" s="1720" t="s">
        <v>964</v>
      </c>
      <c r="G34" s="1721">
        <v>80.900000000000006</v>
      </c>
      <c r="H34" s="1721">
        <v>81.3</v>
      </c>
    </row>
    <row r="35" spans="1:8">
      <c r="A35" s="1724" t="s">
        <v>51</v>
      </c>
      <c r="B35" s="1724"/>
      <c r="C35" s="1725"/>
      <c r="D35" s="1724"/>
      <c r="E35" s="1724"/>
      <c r="F35" s="1724"/>
      <c r="G35" s="1726">
        <v>836.19999999999993</v>
      </c>
      <c r="H35" s="1726">
        <v>902.8</v>
      </c>
    </row>
    <row r="36" spans="1:8" ht="26.25" customHeight="1">
      <c r="A36" s="3060" t="s">
        <v>966</v>
      </c>
      <c r="B36" s="3060"/>
      <c r="C36" s="3060"/>
      <c r="D36" s="3060"/>
      <c r="E36" s="3060"/>
      <c r="F36" s="3060"/>
      <c r="G36" s="3060"/>
      <c r="H36" s="3060"/>
    </row>
    <row r="37" spans="1:8">
      <c r="A37" s="390"/>
      <c r="B37" s="390"/>
      <c r="C37" s="1727"/>
      <c r="D37" s="390"/>
      <c r="E37" s="390"/>
      <c r="F37" s="390"/>
      <c r="G37" s="390"/>
      <c r="H37" s="390"/>
    </row>
    <row r="38" spans="1:8" ht="23.25">
      <c r="A38" s="1728" t="s">
        <v>236</v>
      </c>
      <c r="B38" s="1729" t="s">
        <v>954</v>
      </c>
      <c r="C38" s="1730" t="s">
        <v>191</v>
      </c>
      <c r="D38" s="1730" t="s">
        <v>955</v>
      </c>
      <c r="E38" s="1730" t="s">
        <v>956</v>
      </c>
      <c r="F38" s="1728" t="s">
        <v>957</v>
      </c>
      <c r="G38" s="1728" t="s">
        <v>958</v>
      </c>
      <c r="H38" s="1731" t="s">
        <v>959</v>
      </c>
    </row>
    <row r="39" spans="1:8" ht="22.5">
      <c r="A39" s="1716" t="s">
        <v>960</v>
      </c>
      <c r="B39" s="1732"/>
      <c r="C39" s="1733" t="s">
        <v>961</v>
      </c>
      <c r="D39" s="1718" t="s">
        <v>962</v>
      </c>
      <c r="E39" s="1718" t="s">
        <v>963</v>
      </c>
      <c r="F39" s="1723" t="s">
        <v>964</v>
      </c>
      <c r="G39" s="1721">
        <v>870.6</v>
      </c>
      <c r="H39" s="1721">
        <v>904.1</v>
      </c>
    </row>
    <row r="40" spans="1:8" ht="22.5">
      <c r="A40" s="1722" t="s">
        <v>965</v>
      </c>
      <c r="B40" s="1723" t="s">
        <v>946</v>
      </c>
      <c r="C40" s="2741" t="s">
        <v>961</v>
      </c>
      <c r="D40" s="1723" t="s">
        <v>962</v>
      </c>
      <c r="E40" s="1723" t="s">
        <v>963</v>
      </c>
      <c r="F40" s="1723" t="s">
        <v>964</v>
      </c>
      <c r="G40" s="1721">
        <v>83</v>
      </c>
      <c r="H40" s="1721">
        <v>84.2</v>
      </c>
    </row>
    <row r="41" spans="1:8">
      <c r="A41" s="1734" t="s">
        <v>51</v>
      </c>
      <c r="B41" s="1735"/>
      <c r="C41" s="1735"/>
      <c r="D41" s="1735"/>
      <c r="E41" s="1735"/>
      <c r="F41" s="1735"/>
      <c r="G41" s="1736">
        <v>953.6</v>
      </c>
      <c r="H41" s="1736">
        <v>988.30000000000007</v>
      </c>
    </row>
    <row r="42" spans="1:8" ht="23.25" customHeight="1">
      <c r="A42" s="3060" t="s">
        <v>966</v>
      </c>
      <c r="B42" s="3060"/>
      <c r="C42" s="3060"/>
      <c r="D42" s="3060"/>
      <c r="E42" s="3060"/>
      <c r="F42" s="3060"/>
      <c r="G42" s="3060"/>
      <c r="H42" s="3060"/>
    </row>
    <row r="43" spans="1:8">
      <c r="A43" s="378"/>
      <c r="B43" s="378"/>
      <c r="C43" s="378"/>
      <c r="D43" s="378"/>
      <c r="E43" s="378"/>
      <c r="F43" s="378"/>
      <c r="G43" s="378"/>
      <c r="H43" s="378"/>
    </row>
    <row r="44" spans="1:8">
      <c r="A44" s="378"/>
      <c r="B44" s="378"/>
      <c r="C44" s="378"/>
      <c r="D44" s="378"/>
      <c r="E44" s="378"/>
      <c r="F44" s="378"/>
      <c r="G44" s="378"/>
      <c r="H44" s="378"/>
    </row>
    <row r="45" spans="1:8">
      <c r="A45" s="378"/>
      <c r="B45" s="378"/>
      <c r="C45" s="378"/>
      <c r="D45" s="378"/>
      <c r="E45" s="378"/>
      <c r="F45" s="378"/>
      <c r="G45" s="378"/>
      <c r="H45" s="378"/>
    </row>
    <row r="46" spans="1:8">
      <c r="A46" s="378"/>
      <c r="B46" s="378"/>
      <c r="C46" s="378"/>
      <c r="D46" s="378"/>
      <c r="E46" s="378"/>
      <c r="F46" s="378"/>
      <c r="G46" s="378"/>
      <c r="H46" s="378"/>
    </row>
    <row r="47" spans="1:8">
      <c r="A47" s="378"/>
      <c r="B47" s="378"/>
      <c r="C47" s="378"/>
      <c r="D47" s="378"/>
      <c r="E47" s="378"/>
      <c r="F47" s="378"/>
      <c r="G47" s="378"/>
      <c r="H47" s="378"/>
    </row>
    <row r="48" spans="1:8">
      <c r="A48" s="378"/>
      <c r="B48" s="378"/>
      <c r="C48" s="378"/>
      <c r="D48" s="378"/>
      <c r="E48" s="378"/>
      <c r="F48" s="378"/>
      <c r="G48" s="378"/>
      <c r="H48" s="378"/>
    </row>
    <row r="49" spans="1:8">
      <c r="A49" s="378"/>
      <c r="B49" s="378"/>
      <c r="C49" s="378"/>
      <c r="D49" s="378"/>
      <c r="E49" s="378"/>
      <c r="F49" s="378"/>
      <c r="G49" s="378"/>
      <c r="H49" s="378"/>
    </row>
    <row r="50" spans="1:8">
      <c r="A50" s="378"/>
      <c r="B50" s="378"/>
      <c r="C50" s="378"/>
      <c r="D50" s="378"/>
      <c r="E50" s="378"/>
      <c r="F50" s="378"/>
      <c r="G50" s="378"/>
      <c r="H50" s="378"/>
    </row>
    <row r="51" spans="1:8">
      <c r="A51" s="378"/>
      <c r="B51" s="378"/>
      <c r="C51" s="378"/>
      <c r="D51" s="378"/>
      <c r="E51" s="378"/>
      <c r="F51" s="378"/>
      <c r="G51" s="378"/>
      <c r="H51" s="378"/>
    </row>
    <row r="52" spans="1:8">
      <c r="A52" s="378"/>
      <c r="B52" s="378"/>
      <c r="C52" s="378"/>
      <c r="D52" s="378"/>
      <c r="E52" s="378"/>
      <c r="F52" s="378"/>
      <c r="G52" s="378"/>
      <c r="H52" s="378"/>
    </row>
    <row r="53" spans="1:8">
      <c r="A53" s="378"/>
      <c r="B53" s="378"/>
      <c r="C53" s="378"/>
      <c r="D53" s="378"/>
      <c r="E53" s="378"/>
      <c r="F53" s="378"/>
      <c r="G53" s="378"/>
      <c r="H53" s="378"/>
    </row>
    <row r="54" spans="1:8">
      <c r="A54" s="378"/>
      <c r="B54" s="378"/>
      <c r="C54" s="378"/>
      <c r="D54" s="378"/>
      <c r="E54" s="378"/>
      <c r="F54" s="378"/>
      <c r="G54" s="378"/>
      <c r="H54" s="378"/>
    </row>
    <row r="55" spans="1:8">
      <c r="A55" s="378"/>
      <c r="B55" s="378"/>
      <c r="C55" s="378"/>
      <c r="D55" s="378"/>
      <c r="E55" s="378"/>
      <c r="F55" s="378"/>
      <c r="G55" s="378"/>
      <c r="H55" s="378"/>
    </row>
    <row r="56" spans="1:8">
      <c r="A56" s="378"/>
      <c r="B56" s="378"/>
      <c r="C56" s="378"/>
      <c r="D56" s="378"/>
      <c r="E56" s="378"/>
      <c r="F56" s="378"/>
      <c r="G56" s="378"/>
      <c r="H56" s="378"/>
    </row>
    <row r="57" spans="1:8">
      <c r="A57" s="378"/>
      <c r="B57" s="378"/>
      <c r="C57" s="378"/>
      <c r="D57" s="378"/>
      <c r="E57" s="378"/>
      <c r="F57" s="378"/>
      <c r="G57" s="378"/>
      <c r="H57" s="378"/>
    </row>
    <row r="58" spans="1:8">
      <c r="A58" s="378"/>
      <c r="B58" s="378"/>
      <c r="C58" s="378"/>
      <c r="D58" s="378"/>
      <c r="E58" s="378"/>
      <c r="F58" s="378"/>
      <c r="G58" s="378"/>
      <c r="H58" s="378"/>
    </row>
    <row r="59" spans="1:8">
      <c r="A59" s="378"/>
      <c r="B59" s="378"/>
      <c r="C59" s="378"/>
      <c r="D59" s="378"/>
      <c r="E59" s="378"/>
      <c r="F59" s="378"/>
      <c r="G59" s="378"/>
      <c r="H59" s="378"/>
    </row>
    <row r="60" spans="1:8">
      <c r="A60" s="378"/>
      <c r="B60" s="378"/>
      <c r="C60" s="378"/>
      <c r="D60" s="378"/>
      <c r="E60" s="378"/>
      <c r="F60" s="378"/>
      <c r="G60" s="378"/>
      <c r="H60" s="378"/>
    </row>
    <row r="61" spans="1:8">
      <c r="A61" s="378"/>
      <c r="B61" s="378"/>
      <c r="C61" s="378"/>
      <c r="D61" s="378"/>
      <c r="E61" s="378"/>
      <c r="F61" s="378"/>
      <c r="G61" s="378"/>
      <c r="H61" s="378"/>
    </row>
    <row r="62" spans="1:8">
      <c r="A62" s="378"/>
      <c r="B62" s="378"/>
      <c r="C62" s="378"/>
      <c r="D62" s="378"/>
      <c r="E62" s="378"/>
      <c r="F62" s="378"/>
      <c r="G62" s="378"/>
      <c r="H62" s="378"/>
    </row>
    <row r="63" spans="1:8">
      <c r="A63" s="378"/>
      <c r="B63" s="378"/>
      <c r="C63" s="378"/>
      <c r="D63" s="378"/>
      <c r="E63" s="378"/>
      <c r="F63" s="378"/>
      <c r="G63" s="378"/>
      <c r="H63" s="378"/>
    </row>
    <row r="64" spans="1:8">
      <c r="A64" s="378"/>
      <c r="B64" s="378"/>
      <c r="C64" s="378"/>
      <c r="D64" s="378"/>
      <c r="E64" s="378"/>
      <c r="F64" s="378"/>
      <c r="G64" s="378"/>
      <c r="H64" s="378"/>
    </row>
    <row r="65" spans="1:8">
      <c r="A65" s="378"/>
      <c r="B65" s="378"/>
      <c r="C65" s="378"/>
      <c r="D65" s="378"/>
      <c r="E65" s="378"/>
      <c r="F65" s="378"/>
      <c r="G65" s="378"/>
      <c r="H65" s="378"/>
    </row>
    <row r="66" spans="1:8">
      <c r="A66" s="378"/>
      <c r="B66" s="378"/>
      <c r="C66" s="378"/>
      <c r="D66" s="378"/>
      <c r="E66" s="378"/>
      <c r="F66" s="378"/>
      <c r="G66" s="378"/>
      <c r="H66" s="378"/>
    </row>
    <row r="67" spans="1:8">
      <c r="A67" s="378"/>
      <c r="B67" s="378"/>
      <c r="C67" s="378"/>
      <c r="D67" s="378"/>
      <c r="E67" s="378"/>
      <c r="F67" s="378"/>
      <c r="G67" s="378"/>
      <c r="H67" s="378"/>
    </row>
    <row r="68" spans="1:8">
      <c r="A68" s="378"/>
      <c r="B68" s="378"/>
      <c r="C68" s="378"/>
      <c r="D68" s="378"/>
      <c r="E68" s="378"/>
      <c r="F68" s="378"/>
      <c r="G68" s="378"/>
      <c r="H68" s="378"/>
    </row>
    <row r="69" spans="1:8">
      <c r="A69" s="378"/>
      <c r="B69" s="378"/>
      <c r="C69" s="378"/>
      <c r="D69" s="378"/>
      <c r="E69" s="378"/>
      <c r="F69" s="378"/>
      <c r="G69" s="378"/>
      <c r="H69" s="378"/>
    </row>
    <row r="70" spans="1:8">
      <c r="A70" s="378"/>
      <c r="B70" s="378"/>
      <c r="C70" s="378"/>
      <c r="D70" s="378"/>
      <c r="E70" s="378"/>
      <c r="F70" s="378"/>
      <c r="G70" s="378"/>
      <c r="H70" s="378"/>
    </row>
    <row r="71" spans="1:8">
      <c r="A71" s="378"/>
      <c r="B71" s="378"/>
      <c r="C71" s="378"/>
      <c r="D71" s="378"/>
      <c r="E71" s="378"/>
      <c r="F71" s="378"/>
      <c r="G71" s="378"/>
      <c r="H71" s="378"/>
    </row>
    <row r="72" spans="1:8">
      <c r="A72" s="378"/>
      <c r="B72" s="378"/>
      <c r="C72" s="378"/>
      <c r="D72" s="378"/>
      <c r="E72" s="378"/>
      <c r="F72" s="378"/>
      <c r="G72" s="378"/>
      <c r="H72" s="378"/>
    </row>
    <row r="73" spans="1:8">
      <c r="A73" s="378"/>
      <c r="B73" s="378"/>
      <c r="C73" s="378"/>
      <c r="D73" s="378"/>
      <c r="E73" s="378"/>
      <c r="F73" s="378"/>
      <c r="G73" s="378"/>
      <c r="H73" s="378"/>
    </row>
    <row r="74" spans="1:8">
      <c r="A74" s="378"/>
      <c r="B74" s="378"/>
      <c r="C74" s="378"/>
      <c r="D74" s="378"/>
      <c r="E74" s="378"/>
      <c r="F74" s="378"/>
      <c r="G74" s="378"/>
      <c r="H74" s="378"/>
    </row>
    <row r="75" spans="1:8">
      <c r="A75" s="378"/>
      <c r="B75" s="378"/>
      <c r="C75" s="378"/>
      <c r="D75" s="378"/>
      <c r="E75" s="378"/>
      <c r="F75" s="378"/>
      <c r="G75" s="378"/>
      <c r="H75" s="378"/>
    </row>
    <row r="76" spans="1:8">
      <c r="A76" s="378"/>
      <c r="B76" s="378"/>
      <c r="C76" s="378"/>
      <c r="D76" s="378"/>
      <c r="E76" s="378"/>
      <c r="F76" s="378"/>
      <c r="G76" s="378"/>
      <c r="H76" s="378"/>
    </row>
    <row r="77" spans="1:8">
      <c r="A77" s="378"/>
      <c r="B77" s="378"/>
      <c r="C77" s="378"/>
      <c r="D77" s="378"/>
      <c r="E77" s="378"/>
      <c r="F77" s="378"/>
      <c r="G77" s="378"/>
      <c r="H77" s="378"/>
    </row>
    <row r="78" spans="1:8">
      <c r="A78" s="378"/>
      <c r="B78" s="378"/>
      <c r="C78" s="378"/>
      <c r="D78" s="378"/>
      <c r="E78" s="378"/>
      <c r="F78" s="378"/>
      <c r="G78" s="378"/>
      <c r="H78" s="378"/>
    </row>
    <row r="79" spans="1:8">
      <c r="A79" s="378"/>
      <c r="B79" s="378"/>
      <c r="C79" s="378"/>
      <c r="D79" s="378"/>
      <c r="E79" s="378"/>
      <c r="F79" s="378"/>
      <c r="G79" s="378"/>
      <c r="H79" s="378"/>
    </row>
    <row r="80" spans="1:8">
      <c r="A80" s="378"/>
      <c r="B80" s="378"/>
      <c r="C80" s="378"/>
      <c r="D80" s="378"/>
      <c r="E80" s="378"/>
      <c r="F80" s="378"/>
      <c r="G80" s="378"/>
      <c r="H80" s="378"/>
    </row>
    <row r="81" spans="1:8">
      <c r="A81" s="378"/>
      <c r="B81" s="378"/>
      <c r="C81" s="378"/>
      <c r="D81" s="378"/>
      <c r="E81" s="378"/>
      <c r="F81" s="378"/>
      <c r="G81" s="378"/>
      <c r="H81" s="378"/>
    </row>
    <row r="82" spans="1:8">
      <c r="A82" s="378"/>
      <c r="B82" s="378"/>
      <c r="C82" s="378"/>
      <c r="D82" s="378"/>
      <c r="E82" s="378"/>
      <c r="F82" s="378"/>
      <c r="G82" s="378"/>
      <c r="H82" s="378"/>
    </row>
    <row r="83" spans="1:8">
      <c r="A83" s="378"/>
      <c r="B83" s="378"/>
      <c r="C83" s="378"/>
      <c r="D83" s="378"/>
      <c r="E83" s="378"/>
      <c r="F83" s="378"/>
      <c r="G83" s="378"/>
      <c r="H83" s="378"/>
    </row>
    <row r="84" spans="1:8">
      <c r="A84" s="378"/>
      <c r="B84" s="378"/>
      <c r="C84" s="378"/>
      <c r="D84" s="378"/>
      <c r="E84" s="378"/>
      <c r="F84" s="378"/>
      <c r="G84" s="378"/>
      <c r="H84" s="378"/>
    </row>
    <row r="85" spans="1:8">
      <c r="A85" s="378"/>
      <c r="B85" s="378"/>
      <c r="C85" s="378"/>
      <c r="D85" s="378"/>
      <c r="E85" s="378"/>
      <c r="F85" s="378"/>
      <c r="G85" s="378"/>
      <c r="H85" s="378"/>
    </row>
    <row r="86" spans="1:8">
      <c r="A86" s="378"/>
      <c r="B86" s="378"/>
      <c r="C86" s="378"/>
      <c r="D86" s="378"/>
      <c r="E86" s="378"/>
      <c r="F86" s="378"/>
      <c r="G86" s="378"/>
      <c r="H86" s="378"/>
    </row>
    <row r="87" spans="1:8">
      <c r="A87" s="378"/>
      <c r="B87" s="378"/>
      <c r="C87" s="378"/>
      <c r="D87" s="378"/>
      <c r="E87" s="378"/>
      <c r="F87" s="378"/>
      <c r="G87" s="378"/>
      <c r="H87" s="378"/>
    </row>
    <row r="88" spans="1:8">
      <c r="A88" s="378"/>
      <c r="B88" s="378"/>
      <c r="C88" s="378"/>
      <c r="D88" s="378"/>
      <c r="E88" s="378"/>
      <c r="F88" s="378"/>
      <c r="G88" s="378"/>
      <c r="H88" s="378"/>
    </row>
    <row r="89" spans="1:8">
      <c r="A89" s="378"/>
      <c r="B89" s="378"/>
      <c r="C89" s="378"/>
      <c r="D89" s="378"/>
      <c r="E89" s="378"/>
      <c r="F89" s="378"/>
      <c r="G89" s="378"/>
      <c r="H89" s="378"/>
    </row>
    <row r="90" spans="1:8">
      <c r="A90" s="378"/>
      <c r="B90" s="378"/>
      <c r="C90" s="378"/>
      <c r="D90" s="378"/>
      <c r="E90" s="378"/>
      <c r="F90" s="378"/>
      <c r="G90" s="378"/>
      <c r="H90" s="378"/>
    </row>
    <row r="91" spans="1:8">
      <c r="A91" s="378"/>
      <c r="B91" s="378"/>
      <c r="C91" s="378"/>
      <c r="D91" s="378"/>
      <c r="E91" s="378"/>
      <c r="F91" s="378"/>
      <c r="G91" s="378"/>
      <c r="H91" s="378"/>
    </row>
    <row r="92" spans="1:8">
      <c r="A92" s="378"/>
      <c r="B92" s="378"/>
      <c r="C92" s="378"/>
      <c r="D92" s="378"/>
      <c r="E92" s="378"/>
      <c r="F92" s="378"/>
      <c r="G92" s="378"/>
      <c r="H92" s="378"/>
    </row>
    <row r="93" spans="1:8">
      <c r="A93" s="378"/>
      <c r="B93" s="378"/>
      <c r="C93" s="378"/>
      <c r="D93" s="378"/>
      <c r="E93" s="378"/>
      <c r="F93" s="378"/>
      <c r="G93" s="378"/>
      <c r="H93" s="378"/>
    </row>
  </sheetData>
  <mergeCells count="14">
    <mergeCell ref="E11:H11"/>
    <mergeCell ref="A1:H1"/>
    <mergeCell ref="A2:E2"/>
    <mergeCell ref="E3:H3"/>
    <mergeCell ref="E4:F4"/>
    <mergeCell ref="G4:H4"/>
    <mergeCell ref="A36:H36"/>
    <mergeCell ref="A42:H42"/>
    <mergeCell ref="E12:F12"/>
    <mergeCell ref="G12:H12"/>
    <mergeCell ref="A18:H18"/>
    <mergeCell ref="C19:H19"/>
    <mergeCell ref="C24:H24"/>
    <mergeCell ref="A31:H31"/>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1" manualBreakCount="1">
    <brk id="17" max="16383" man="1"/>
  </rowBreaks>
  <customProperties>
    <customPr name="_pios_id" r:id="rId2"/>
  </customPropertie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5117F-281A-4B3A-BF4A-865BC4A4F4D2}">
  <sheetPr>
    <tabColor theme="5" tint="0.39997558519241921"/>
  </sheetPr>
  <dimension ref="A1"/>
  <sheetViews>
    <sheetView workbookViewId="0">
      <selection activeCell="G25" sqref="G25"/>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B27FD2-4FA0-46B0-851A-339C6A366E8C}">
  <dimension ref="A1:L111"/>
  <sheetViews>
    <sheetView showGridLines="0" showWhiteSpace="0" zoomScaleNormal="100" workbookViewId="0">
      <selection activeCell="A2" sqref="A2"/>
    </sheetView>
  </sheetViews>
  <sheetFormatPr defaultColWidth="0" defaultRowHeight="12"/>
  <cols>
    <col min="1" max="1" width="23.5703125" style="378" customWidth="1"/>
    <col min="2" max="6" width="7.5703125" style="378" customWidth="1"/>
    <col min="7" max="7" width="7.85546875" style="378" customWidth="1"/>
    <col min="8" max="9" width="12.7109375" style="378" customWidth="1"/>
    <col min="10" max="12" width="0" style="378" hidden="1" customWidth="1"/>
    <col min="13" max="16384" width="9.140625" style="378" hidden="1"/>
  </cols>
  <sheetData>
    <row r="1" spans="1:12" ht="70.5" customHeight="1">
      <c r="A1" s="3071" t="s">
        <v>967</v>
      </c>
      <c r="B1" s="3072"/>
      <c r="C1" s="3072"/>
      <c r="D1" s="3072"/>
      <c r="E1" s="3072"/>
      <c r="F1" s="3072"/>
      <c r="G1" s="3072"/>
      <c r="H1" s="3072"/>
      <c r="I1" s="3072"/>
      <c r="J1" s="616"/>
      <c r="K1" s="616"/>
      <c r="L1" s="616"/>
    </row>
    <row r="2" spans="1:12" ht="13.5" customHeight="1">
      <c r="A2" s="1950" t="s">
        <v>444</v>
      </c>
      <c r="B2" s="1951"/>
      <c r="C2" s="1951"/>
      <c r="D2" s="1951"/>
      <c r="E2" s="1951"/>
      <c r="F2" s="1951"/>
      <c r="G2" s="1951"/>
      <c r="H2" s="1951"/>
      <c r="I2" s="1951"/>
      <c r="J2" s="616"/>
      <c r="K2" s="616"/>
      <c r="L2" s="616"/>
    </row>
    <row r="3" spans="1:12" ht="42" customHeight="1">
      <c r="A3" s="1772" t="s">
        <v>59</v>
      </c>
      <c r="B3" s="1708"/>
      <c r="C3" s="1756"/>
      <c r="D3" s="1756"/>
      <c r="E3" s="1756"/>
      <c r="F3" s="1756"/>
      <c r="G3" s="1756"/>
      <c r="H3" s="1756" t="s">
        <v>37</v>
      </c>
      <c r="I3" s="1952" t="s">
        <v>911</v>
      </c>
    </row>
    <row r="4" spans="1:12" ht="14.25">
      <c r="A4" s="1695" t="s">
        <v>968</v>
      </c>
      <c r="B4" s="1709"/>
      <c r="C4" s="1709"/>
      <c r="D4" s="1709"/>
      <c r="E4" s="1709"/>
      <c r="F4" s="1709"/>
      <c r="G4" s="1709"/>
      <c r="H4" s="1953"/>
      <c r="I4" s="1954"/>
    </row>
    <row r="5" spans="1:12">
      <c r="A5" s="1697" t="s">
        <v>969</v>
      </c>
      <c r="B5" s="1697"/>
      <c r="C5" s="1697"/>
      <c r="D5" s="1697"/>
      <c r="E5" s="1697"/>
      <c r="F5" s="1697"/>
      <c r="G5" s="1697"/>
      <c r="H5" s="1746">
        <v>263.88102931384373</v>
      </c>
      <c r="I5" s="1746">
        <v>21.110482345107499</v>
      </c>
    </row>
    <row r="6" spans="1:12">
      <c r="A6" s="1697" t="s">
        <v>970</v>
      </c>
      <c r="B6" s="1697"/>
      <c r="C6" s="1697"/>
      <c r="D6" s="1697"/>
      <c r="E6" s="1697"/>
      <c r="F6" s="1697"/>
      <c r="G6" s="1697"/>
      <c r="H6" s="1746">
        <v>76.329854170000019</v>
      </c>
      <c r="I6" s="1746">
        <v>6.1063883336000018</v>
      </c>
    </row>
    <row r="7" spans="1:12">
      <c r="A7" s="1697" t="s">
        <v>971</v>
      </c>
      <c r="B7" s="1697"/>
      <c r="C7" s="1697"/>
      <c r="D7" s="1697"/>
      <c r="E7" s="1697"/>
      <c r="F7" s="1697"/>
      <c r="G7" s="1697"/>
      <c r="H7" s="1746">
        <v>2338.7830936079999</v>
      </c>
      <c r="I7" s="1746">
        <v>187.10264748864</v>
      </c>
    </row>
    <row r="8" spans="1:12">
      <c r="A8" s="1697" t="s">
        <v>972</v>
      </c>
      <c r="B8" s="1697"/>
      <c r="C8" s="1697"/>
      <c r="D8" s="1697"/>
      <c r="E8" s="1697"/>
      <c r="F8" s="1697"/>
      <c r="G8" s="1697"/>
      <c r="H8" s="1746">
        <v>64.311875000000001</v>
      </c>
      <c r="I8" s="1746">
        <v>5.1449499999999997</v>
      </c>
    </row>
    <row r="9" spans="1:12">
      <c r="A9" s="1697"/>
      <c r="B9" s="1697"/>
      <c r="C9" s="1697"/>
      <c r="D9" s="1697"/>
      <c r="E9" s="1697"/>
      <c r="F9" s="1697"/>
      <c r="G9" s="1697"/>
      <c r="H9" s="1746"/>
      <c r="I9" s="1746"/>
    </row>
    <row r="10" spans="1:12">
      <c r="A10" s="1696" t="s">
        <v>973</v>
      </c>
      <c r="B10" s="1697"/>
      <c r="C10" s="1697"/>
      <c r="D10" s="1697"/>
      <c r="E10" s="1697"/>
      <c r="F10" s="1697"/>
      <c r="G10" s="1697"/>
      <c r="H10" s="1752"/>
      <c r="I10" s="1752"/>
    </row>
    <row r="11" spans="1:12">
      <c r="A11" s="1697" t="s">
        <v>974</v>
      </c>
      <c r="B11" s="1697"/>
      <c r="C11" s="1697"/>
      <c r="D11" s="1697"/>
      <c r="E11" s="1697"/>
      <c r="F11" s="1697"/>
      <c r="G11" s="1697"/>
      <c r="H11" s="1752"/>
      <c r="I11" s="1752"/>
    </row>
    <row r="12" spans="1:12">
      <c r="A12" s="1697" t="s">
        <v>975</v>
      </c>
      <c r="B12" s="1697"/>
      <c r="C12" s="1697"/>
      <c r="D12" s="1697"/>
      <c r="E12" s="1697"/>
      <c r="F12" s="1697"/>
      <c r="G12" s="1697"/>
      <c r="H12" s="1746"/>
      <c r="I12" s="1746"/>
    </row>
    <row r="13" spans="1:12">
      <c r="A13" s="1697" t="s">
        <v>976</v>
      </c>
      <c r="B13" s="1697"/>
      <c r="C13" s="1697"/>
      <c r="D13" s="1697"/>
      <c r="E13" s="1697"/>
      <c r="F13" s="1697"/>
      <c r="G13" s="1697"/>
      <c r="H13" s="1746">
        <v>201.65181199999998</v>
      </c>
      <c r="I13" s="1746">
        <v>16.132144959999998</v>
      </c>
    </row>
    <row r="14" spans="1:12">
      <c r="A14" s="1697" t="s">
        <v>191</v>
      </c>
      <c r="B14" s="1697"/>
      <c r="C14" s="1697"/>
      <c r="D14" s="1697"/>
      <c r="E14" s="1697"/>
      <c r="F14" s="1697"/>
      <c r="G14" s="1697"/>
      <c r="H14" s="1746"/>
      <c r="I14" s="1746"/>
    </row>
    <row r="15" spans="1:12">
      <c r="A15" s="2223" t="s">
        <v>51</v>
      </c>
      <c r="B15" s="2223"/>
      <c r="C15" s="2223"/>
      <c r="D15" s="2223"/>
      <c r="E15" s="2223"/>
      <c r="F15" s="2223"/>
      <c r="G15" s="2223"/>
      <c r="H15" s="2224">
        <v>2944.9576640918435</v>
      </c>
      <c r="I15" s="2224">
        <v>235.5966131273475</v>
      </c>
    </row>
    <row r="16" spans="1:12">
      <c r="A16" s="390" t="s">
        <v>977</v>
      </c>
    </row>
    <row r="18" spans="1:9" ht="15">
      <c r="A18" s="1955" t="s">
        <v>873</v>
      </c>
      <c r="B18" s="1956"/>
      <c r="C18" s="1956"/>
      <c r="D18" s="1956"/>
      <c r="E18" s="1956"/>
      <c r="F18" s="1956"/>
      <c r="G18" s="1956"/>
      <c r="H18" s="1956"/>
      <c r="I18" s="1956"/>
    </row>
    <row r="19" spans="1:9" ht="24">
      <c r="A19" s="1781" t="s">
        <v>59</v>
      </c>
      <c r="B19" s="1701"/>
      <c r="C19" s="384"/>
      <c r="D19" s="384"/>
      <c r="E19" s="384"/>
      <c r="F19" s="384"/>
      <c r="G19" s="384"/>
      <c r="H19" s="384" t="s">
        <v>37</v>
      </c>
      <c r="I19" s="1957" t="s">
        <v>911</v>
      </c>
    </row>
    <row r="20" spans="1:9" ht="14.25">
      <c r="A20" s="1705" t="s">
        <v>978</v>
      </c>
      <c r="B20" s="1705"/>
      <c r="C20" s="1705"/>
      <c r="D20" s="1705"/>
      <c r="E20" s="1705"/>
      <c r="F20" s="1705"/>
      <c r="G20" s="1705"/>
      <c r="H20" s="1705"/>
      <c r="I20" s="1706"/>
    </row>
    <row r="21" spans="1:9">
      <c r="A21" s="1697" t="s">
        <v>969</v>
      </c>
      <c r="B21" s="1697"/>
      <c r="C21" s="1697"/>
      <c r="D21" s="1697"/>
      <c r="E21" s="1697"/>
      <c r="F21" s="1697"/>
      <c r="G21" s="1697"/>
      <c r="H21" s="1697">
        <v>354.45017438940624</v>
      </c>
      <c r="I21" s="1697">
        <v>28.356013951152502</v>
      </c>
    </row>
    <row r="22" spans="1:9">
      <c r="A22" s="1697" t="s">
        <v>970</v>
      </c>
      <c r="B22" s="1697"/>
      <c r="C22" s="1697"/>
      <c r="D22" s="1697"/>
      <c r="E22" s="1697"/>
      <c r="F22" s="1697"/>
      <c r="G22" s="1697"/>
      <c r="H22" s="1697">
        <v>132.78838331499998</v>
      </c>
      <c r="I22" s="1697">
        <v>10.623070665199998</v>
      </c>
    </row>
    <row r="23" spans="1:9">
      <c r="A23" s="1697" t="s">
        <v>971</v>
      </c>
      <c r="B23" s="1697"/>
      <c r="C23" s="1697"/>
      <c r="D23" s="1697"/>
      <c r="E23" s="1697"/>
      <c r="F23" s="1697"/>
      <c r="G23" s="1697"/>
      <c r="H23" s="1697">
        <v>2102.3928694460001</v>
      </c>
      <c r="I23" s="1697">
        <v>168.19142955568</v>
      </c>
    </row>
    <row r="24" spans="1:9">
      <c r="A24" s="1697" t="s">
        <v>972</v>
      </c>
      <c r="B24" s="1697"/>
      <c r="C24" s="1697"/>
      <c r="D24" s="1697"/>
      <c r="E24" s="1697"/>
      <c r="F24" s="1697"/>
      <c r="G24" s="1697"/>
      <c r="H24" s="1697">
        <v>45.314250000000001</v>
      </c>
      <c r="I24" s="1697">
        <v>3.62514</v>
      </c>
    </row>
    <row r="25" spans="1:9">
      <c r="A25" s="1697"/>
      <c r="B25" s="1697"/>
      <c r="C25" s="1697"/>
      <c r="D25" s="1697"/>
      <c r="E25" s="1697"/>
      <c r="F25" s="1697"/>
      <c r="G25" s="1697"/>
      <c r="H25" s="1706"/>
      <c r="I25" s="1706"/>
    </row>
    <row r="26" spans="1:9">
      <c r="A26" s="1706" t="s">
        <v>973</v>
      </c>
      <c r="B26" s="1958"/>
      <c r="C26" s="1958"/>
      <c r="D26" s="1958"/>
      <c r="E26" s="1958"/>
      <c r="F26" s="1958"/>
      <c r="G26" s="1958"/>
      <c r="H26" s="1706"/>
      <c r="I26" s="1706"/>
    </row>
    <row r="27" spans="1:9">
      <c r="A27" s="1697" t="s">
        <v>974</v>
      </c>
      <c r="B27" s="1697"/>
      <c r="C27" s="1697"/>
      <c r="D27" s="1697"/>
      <c r="E27" s="1697"/>
      <c r="F27" s="1697"/>
      <c r="G27" s="1697"/>
      <c r="H27" s="1697"/>
      <c r="I27" s="1697"/>
    </row>
    <row r="28" spans="1:9">
      <c r="A28" s="1697" t="s">
        <v>975</v>
      </c>
      <c r="B28" s="1697"/>
      <c r="C28" s="1697"/>
      <c r="D28" s="1697"/>
      <c r="E28" s="1697"/>
      <c r="F28" s="1697"/>
      <c r="G28" s="1697"/>
      <c r="H28" s="1697"/>
      <c r="I28" s="1697"/>
    </row>
    <row r="29" spans="1:9">
      <c r="A29" s="1697" t="s">
        <v>976</v>
      </c>
      <c r="B29" s="1697"/>
      <c r="C29" s="1697"/>
      <c r="D29" s="1697"/>
      <c r="E29" s="1697"/>
      <c r="F29" s="1697"/>
      <c r="G29" s="1697"/>
      <c r="H29" s="1697">
        <v>120.16718499999999</v>
      </c>
      <c r="I29" s="1697">
        <v>9.613374799999999</v>
      </c>
    </row>
    <row r="30" spans="1:9">
      <c r="A30" s="1697" t="s">
        <v>191</v>
      </c>
      <c r="B30" s="1697"/>
      <c r="C30" s="1697"/>
      <c r="D30" s="1697"/>
      <c r="E30" s="1697"/>
      <c r="F30" s="1697"/>
      <c r="G30" s="1697"/>
      <c r="H30" s="1697"/>
      <c r="I30" s="1697"/>
    </row>
    <row r="31" spans="1:9">
      <c r="A31" s="1707" t="s">
        <v>51</v>
      </c>
      <c r="B31" s="1707"/>
      <c r="C31" s="1707"/>
      <c r="D31" s="1707"/>
      <c r="E31" s="1707"/>
      <c r="F31" s="1707"/>
      <c r="G31" s="1707"/>
      <c r="H31" s="1707">
        <v>2755.1128621504058</v>
      </c>
      <c r="I31" s="1707">
        <v>220.4090289720325</v>
      </c>
    </row>
    <row r="32" spans="1:9">
      <c r="A32" s="390" t="s">
        <v>977</v>
      </c>
    </row>
    <row r="111" spans="7:7" ht="15">
      <c r="G111" s="1753"/>
    </row>
  </sheetData>
  <mergeCells count="1">
    <mergeCell ref="A1:I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27B9F-B5E6-4EA3-86F2-EA918971C0AB}">
  <dimension ref="A1:I108"/>
  <sheetViews>
    <sheetView showGridLines="0" showWhiteSpace="0" view="pageLayout" zoomScaleNormal="100" workbookViewId="0">
      <selection activeCell="B1" sqref="B1:D1"/>
    </sheetView>
  </sheetViews>
  <sheetFormatPr defaultColWidth="0" defaultRowHeight="12"/>
  <cols>
    <col min="1" max="1" width="4.28515625" style="378" customWidth="1"/>
    <col min="2" max="2" width="62.42578125" style="378" customWidth="1"/>
    <col min="3" max="3" width="12.7109375" style="378" customWidth="1"/>
    <col min="4" max="4" width="15.28515625" style="378" customWidth="1"/>
    <col min="5" max="9" width="0" style="378" hidden="1" customWidth="1"/>
    <col min="10" max="16384" width="9.140625" style="378" hidden="1"/>
  </cols>
  <sheetData>
    <row r="1" spans="1:9" ht="66.75" customHeight="1">
      <c r="B1" s="3073" t="s">
        <v>979</v>
      </c>
      <c r="C1" s="3073"/>
      <c r="D1" s="3073"/>
    </row>
    <row r="2" spans="1:9" ht="15" customHeight="1">
      <c r="A2" s="1737"/>
      <c r="B2" s="2724"/>
      <c r="C2" s="1738" t="s">
        <v>204</v>
      </c>
      <c r="D2" s="1738" t="s">
        <v>205</v>
      </c>
      <c r="E2" s="1739"/>
      <c r="F2" s="1739"/>
      <c r="G2" s="1739"/>
      <c r="H2" s="1739"/>
      <c r="I2" s="1960"/>
    </row>
    <row r="3" spans="1:9" ht="24">
      <c r="A3" s="1740"/>
      <c r="B3" s="1741" t="s">
        <v>302</v>
      </c>
      <c r="C3" s="1740" t="s">
        <v>37</v>
      </c>
      <c r="D3" s="1740" t="s">
        <v>911</v>
      </c>
    </row>
    <row r="4" spans="1:9">
      <c r="A4" s="1742">
        <v>1</v>
      </c>
      <c r="B4" s="1743" t="s">
        <v>980</v>
      </c>
      <c r="C4" s="1744">
        <v>1028.0537374999999</v>
      </c>
      <c r="D4" s="1744">
        <v>82.244298999999998</v>
      </c>
    </row>
    <row r="5" spans="1:9">
      <c r="A5" s="1745" t="s">
        <v>204</v>
      </c>
      <c r="B5" s="2725" t="s">
        <v>981</v>
      </c>
      <c r="C5" s="1746">
        <v>217.26782500000002</v>
      </c>
      <c r="D5" s="1746">
        <v>17.381426000000001</v>
      </c>
    </row>
    <row r="6" spans="1:9" ht="24">
      <c r="A6" s="1745" t="s">
        <v>205</v>
      </c>
      <c r="B6" s="2725" t="s">
        <v>982</v>
      </c>
      <c r="C6" s="1746">
        <v>1028.0537374999999</v>
      </c>
      <c r="D6" s="1746">
        <v>82.244298999999998</v>
      </c>
    </row>
    <row r="7" spans="1:9">
      <c r="A7" s="1742">
        <v>2</v>
      </c>
      <c r="B7" s="1743" t="s">
        <v>983</v>
      </c>
      <c r="C7" s="1744">
        <v>1650.6886750000003</v>
      </c>
      <c r="D7" s="1744">
        <v>132.05509400000003</v>
      </c>
    </row>
    <row r="8" spans="1:9">
      <c r="A8" s="385" t="s">
        <v>204</v>
      </c>
      <c r="B8" s="1697" t="s">
        <v>984</v>
      </c>
      <c r="C8" s="1746">
        <v>503.13978749999995</v>
      </c>
      <c r="D8" s="1746">
        <v>40.251182999999997</v>
      </c>
    </row>
    <row r="9" spans="1:9" ht="24">
      <c r="A9" s="1745" t="s">
        <v>205</v>
      </c>
      <c r="B9" s="2725" t="s">
        <v>985</v>
      </c>
      <c r="C9" s="1746">
        <v>1650.6886750000003</v>
      </c>
      <c r="D9" s="1746">
        <v>132.05509400000003</v>
      </c>
    </row>
    <row r="10" spans="1:9">
      <c r="A10" s="1742">
        <v>3</v>
      </c>
      <c r="B10" s="1743" t="s">
        <v>986</v>
      </c>
      <c r="C10" s="1744">
        <v>634.86982499999999</v>
      </c>
      <c r="D10" s="1744">
        <v>50.789586</v>
      </c>
    </row>
    <row r="11" spans="1:9" ht="24">
      <c r="A11" s="1745" t="s">
        <v>204</v>
      </c>
      <c r="B11" s="2725" t="s">
        <v>987</v>
      </c>
      <c r="C11" s="1746">
        <v>546.5159625</v>
      </c>
      <c r="D11" s="1746">
        <v>43.721277000000001</v>
      </c>
    </row>
    <row r="12" spans="1:9">
      <c r="A12" s="1745" t="s">
        <v>205</v>
      </c>
      <c r="B12" s="2725" t="s">
        <v>988</v>
      </c>
      <c r="C12" s="1746">
        <v>634.86982499999999</v>
      </c>
      <c r="D12" s="1746">
        <v>50.789586</v>
      </c>
    </row>
    <row r="13" spans="1:9">
      <c r="A13" s="1742">
        <v>4</v>
      </c>
      <c r="B13" s="1743" t="s">
        <v>989</v>
      </c>
      <c r="C13" s="1744">
        <v>357.34724999999997</v>
      </c>
      <c r="D13" s="1744">
        <v>28.587779999999999</v>
      </c>
    </row>
    <row r="14" spans="1:9">
      <c r="A14" s="1745" t="s">
        <v>204</v>
      </c>
      <c r="B14" s="2725" t="s">
        <v>990</v>
      </c>
      <c r="C14" s="1746">
        <v>264.54656249999999</v>
      </c>
      <c r="D14" s="1746">
        <v>21.163724999999999</v>
      </c>
    </row>
    <row r="15" spans="1:9" ht="24">
      <c r="A15" s="1745" t="s">
        <v>205</v>
      </c>
      <c r="B15" s="2725" t="s">
        <v>991</v>
      </c>
      <c r="C15" s="1746">
        <v>357.34724999999997</v>
      </c>
      <c r="D15" s="1746">
        <v>28.587779999999999</v>
      </c>
    </row>
    <row r="16" spans="1:9" ht="24">
      <c r="A16" s="1745" t="s">
        <v>239</v>
      </c>
      <c r="B16" s="2725" t="s">
        <v>992</v>
      </c>
      <c r="C16" s="1746">
        <v>318.23093999999998</v>
      </c>
      <c r="D16" s="1746">
        <v>25.458475199999999</v>
      </c>
    </row>
    <row r="17" spans="1:4">
      <c r="A17" s="2225">
        <v>5</v>
      </c>
      <c r="B17" s="2224" t="s">
        <v>51</v>
      </c>
      <c r="C17" s="2224">
        <v>3670.9594875000003</v>
      </c>
      <c r="D17" s="2224">
        <v>293.676759</v>
      </c>
    </row>
    <row r="19" spans="1:4" ht="24">
      <c r="A19" s="1748"/>
      <c r="B19" s="1749" t="s">
        <v>993</v>
      </c>
      <c r="C19" s="1748" t="s">
        <v>37</v>
      </c>
      <c r="D19" s="1748" t="s">
        <v>911</v>
      </c>
    </row>
    <row r="20" spans="1:4">
      <c r="A20" s="1750">
        <v>1</v>
      </c>
      <c r="B20" s="1751" t="s">
        <v>980</v>
      </c>
      <c r="C20" s="1752">
        <v>2349.3152999999998</v>
      </c>
      <c r="D20" s="1752">
        <v>187.945224</v>
      </c>
    </row>
    <row r="21" spans="1:4">
      <c r="A21" s="1750" t="s">
        <v>204</v>
      </c>
      <c r="B21" s="1751" t="s">
        <v>981</v>
      </c>
      <c r="C21" s="1752">
        <v>368.56638750000002</v>
      </c>
      <c r="D21" s="1752">
        <v>29.485311000000003</v>
      </c>
    </row>
    <row r="22" spans="1:4" ht="24">
      <c r="A22" s="1750" t="s">
        <v>205</v>
      </c>
      <c r="B22" s="1751" t="s">
        <v>982</v>
      </c>
      <c r="C22" s="1752">
        <v>2349.3152999999998</v>
      </c>
      <c r="D22" s="1752">
        <v>187.945224</v>
      </c>
    </row>
    <row r="23" spans="1:4">
      <c r="A23" s="1750">
        <v>2</v>
      </c>
      <c r="B23" s="1751" t="s">
        <v>983</v>
      </c>
      <c r="C23" s="1752">
        <v>2819.9090000000001</v>
      </c>
      <c r="D23" s="1752">
        <v>225.59272000000001</v>
      </c>
    </row>
    <row r="24" spans="1:4">
      <c r="A24" s="386" t="s">
        <v>204</v>
      </c>
      <c r="B24" s="1706" t="s">
        <v>984</v>
      </c>
      <c r="C24" s="1752">
        <v>546.61485000000005</v>
      </c>
      <c r="D24" s="1752">
        <v>43.729188000000001</v>
      </c>
    </row>
    <row r="25" spans="1:4" ht="24">
      <c r="A25" s="1750" t="s">
        <v>205</v>
      </c>
      <c r="B25" s="1751" t="s">
        <v>985</v>
      </c>
      <c r="C25" s="1752">
        <v>2819.9090000000001</v>
      </c>
      <c r="D25" s="1752">
        <v>225.59272000000001</v>
      </c>
    </row>
    <row r="26" spans="1:4">
      <c r="A26" s="1750">
        <v>3</v>
      </c>
      <c r="B26" s="1751" t="s">
        <v>986</v>
      </c>
      <c r="C26" s="1752">
        <v>607.06908750000002</v>
      </c>
      <c r="D26" s="1752">
        <v>48.565527000000003</v>
      </c>
    </row>
    <row r="27" spans="1:4" ht="24">
      <c r="A27" s="1750" t="s">
        <v>204</v>
      </c>
      <c r="B27" s="1751" t="s">
        <v>987</v>
      </c>
      <c r="C27" s="1752">
        <v>590.50666250000006</v>
      </c>
      <c r="D27" s="1752">
        <v>47.240533000000006</v>
      </c>
    </row>
    <row r="28" spans="1:4">
      <c r="A28" s="1750" t="s">
        <v>205</v>
      </c>
      <c r="B28" s="1751" t="s">
        <v>988</v>
      </c>
      <c r="C28" s="1752">
        <v>607.06908750000002</v>
      </c>
      <c r="D28" s="1752">
        <v>48.565527000000003</v>
      </c>
    </row>
    <row r="29" spans="1:4">
      <c r="A29" s="1750">
        <v>4</v>
      </c>
      <c r="B29" s="1751" t="s">
        <v>989</v>
      </c>
      <c r="C29" s="1752">
        <v>1065.3904250000001</v>
      </c>
      <c r="D29" s="1752">
        <v>85.231234000000001</v>
      </c>
    </row>
    <row r="30" spans="1:4">
      <c r="A30" s="1750" t="s">
        <v>204</v>
      </c>
      <c r="B30" s="1751" t="s">
        <v>990</v>
      </c>
      <c r="C30" s="1752">
        <v>381.51552499999997</v>
      </c>
      <c r="D30" s="1752">
        <v>30.521241999999997</v>
      </c>
    </row>
    <row r="31" spans="1:4" ht="24">
      <c r="A31" s="1750" t="s">
        <v>205</v>
      </c>
      <c r="B31" s="1751" t="s">
        <v>991</v>
      </c>
      <c r="C31" s="1752">
        <v>1065.3904250000001</v>
      </c>
      <c r="D31" s="1752">
        <v>85.231234000000001</v>
      </c>
    </row>
    <row r="32" spans="1:4" ht="24">
      <c r="A32" s="1750" t="s">
        <v>239</v>
      </c>
      <c r="B32" s="1751" t="s">
        <v>992</v>
      </c>
      <c r="C32" s="1752">
        <v>575.42993000000001</v>
      </c>
      <c r="D32" s="1752">
        <v>46.034394399999996</v>
      </c>
    </row>
    <row r="33" spans="1:4">
      <c r="A33" s="2496">
        <v>5</v>
      </c>
      <c r="B33" s="2497" t="s">
        <v>51</v>
      </c>
      <c r="C33" s="2497">
        <v>6841.6838124999995</v>
      </c>
      <c r="D33" s="2497">
        <v>547.33470499999999</v>
      </c>
    </row>
    <row r="108" spans="8:8" ht="15">
      <c r="H108" s="1753"/>
    </row>
  </sheetData>
  <mergeCells count="1">
    <mergeCell ref="B1:D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2A8E0-EFBD-4FBF-AB1C-556D51384432}">
  <dimension ref="A1:I96"/>
  <sheetViews>
    <sheetView showGridLines="0" showWhiteSpace="0" view="pageLayout" zoomScaleNormal="100" workbookViewId="0">
      <selection activeCell="A2" sqref="A2"/>
    </sheetView>
  </sheetViews>
  <sheetFormatPr defaultColWidth="0" defaultRowHeight="12"/>
  <cols>
    <col min="1" max="1" width="34.42578125" style="378" customWidth="1"/>
    <col min="2" max="5" width="8.28515625" style="378" customWidth="1"/>
    <col min="6" max="6" width="10.5703125" style="378" customWidth="1"/>
    <col min="7" max="7" width="16.140625" style="378" customWidth="1"/>
    <col min="8" max="9" width="0" style="378" hidden="1" customWidth="1"/>
    <col min="10" max="16384" width="9.85546875" style="378" hidden="1"/>
  </cols>
  <sheetData>
    <row r="1" spans="1:8" ht="104.25" customHeight="1">
      <c r="A1" s="3074" t="s">
        <v>994</v>
      </c>
      <c r="B1" s="3074"/>
      <c r="C1" s="3074"/>
      <c r="D1" s="3074"/>
      <c r="E1" s="3074"/>
      <c r="F1" s="3074"/>
      <c r="G1" s="3074"/>
    </row>
    <row r="2" spans="1:8" ht="24">
      <c r="A2" s="1754" t="s">
        <v>59</v>
      </c>
      <c r="B2" s="1755" t="s">
        <v>995</v>
      </c>
      <c r="C2" s="1756" t="s">
        <v>996</v>
      </c>
      <c r="D2" s="1756" t="s">
        <v>997</v>
      </c>
      <c r="E2" s="1756" t="s">
        <v>998</v>
      </c>
      <c r="F2" s="1756" t="s">
        <v>13</v>
      </c>
      <c r="G2" s="1756" t="s">
        <v>999</v>
      </c>
    </row>
    <row r="3" spans="1:8">
      <c r="A3" s="2498" t="s">
        <v>1000</v>
      </c>
      <c r="B3" s="2499">
        <v>1471.5011999999999</v>
      </c>
      <c r="C3" s="2499">
        <v>2242.5723375000002</v>
      </c>
      <c r="D3" s="2499">
        <v>668.1094250000001</v>
      </c>
      <c r="E3" s="2499">
        <v>398.73986250000002</v>
      </c>
      <c r="F3" s="2499">
        <v>4780.9228250000006</v>
      </c>
      <c r="G3" s="2499">
        <v>382.47382599999997</v>
      </c>
      <c r="H3" s="378">
        <v>547.33470499999999</v>
      </c>
    </row>
    <row r="4" spans="1:8">
      <c r="A4" s="2725" t="s">
        <v>1001</v>
      </c>
      <c r="B4" s="1697"/>
      <c r="C4" s="1697"/>
      <c r="D4" s="1697"/>
      <c r="E4" s="1697"/>
      <c r="F4" s="1697"/>
      <c r="G4" s="1697"/>
    </row>
    <row r="5" spans="1:8">
      <c r="A5" s="2500" t="s">
        <v>486</v>
      </c>
      <c r="B5" s="2501">
        <v>1471.5011999999999</v>
      </c>
      <c r="C5" s="2501">
        <v>2242.5723375000002</v>
      </c>
      <c r="D5" s="2501">
        <v>668.1094250000001</v>
      </c>
      <c r="E5" s="2501">
        <v>398.73986250000002</v>
      </c>
      <c r="F5" s="2501">
        <v>4780.9228250000006</v>
      </c>
      <c r="G5" s="2501">
        <v>382.47382599999997</v>
      </c>
      <c r="H5" s="378">
        <v>547.33470499999999</v>
      </c>
    </row>
    <row r="6" spans="1:8">
      <c r="A6" s="2725" t="s">
        <v>1002</v>
      </c>
      <c r="B6" s="1746">
        <v>-320.0608439961884</v>
      </c>
      <c r="C6" s="1746">
        <v>-403.23352777522985</v>
      </c>
      <c r="D6" s="1746">
        <v>-33.239599999999996</v>
      </c>
      <c r="E6" s="1746">
        <v>-41.392612500000041</v>
      </c>
      <c r="F6" s="1746">
        <v>-797.92658427141828</v>
      </c>
      <c r="G6" s="1746">
        <v>-63.834126741713462</v>
      </c>
      <c r="H6" s="378">
        <v>-145.4446166020474</v>
      </c>
    </row>
    <row r="7" spans="1:8">
      <c r="A7" s="2725" t="s">
        <v>1003</v>
      </c>
      <c r="B7" s="1746"/>
      <c r="C7" s="1746"/>
      <c r="D7" s="1746"/>
      <c r="E7" s="1746"/>
      <c r="F7" s="1746"/>
      <c r="G7" s="1746"/>
    </row>
    <row r="8" spans="1:8">
      <c r="A8" s="2725" t="s">
        <v>1004</v>
      </c>
      <c r="B8" s="1746">
        <v>-123.38661850381139</v>
      </c>
      <c r="C8" s="1746">
        <v>-188.65013472477031</v>
      </c>
      <c r="D8" s="1746"/>
      <c r="E8" s="1746"/>
      <c r="F8" s="1746">
        <v>-312.03675322858169</v>
      </c>
      <c r="G8" s="1746">
        <v>-24.962940258286537</v>
      </c>
      <c r="H8" s="378">
        <v>-19.416262397952579</v>
      </c>
    </row>
    <row r="9" spans="1:8">
      <c r="A9" s="2725" t="s">
        <v>491</v>
      </c>
      <c r="B9" s="1746"/>
      <c r="C9" s="1746"/>
      <c r="D9" s="1746"/>
      <c r="E9" s="1746"/>
      <c r="F9" s="1746"/>
      <c r="G9" s="1746"/>
    </row>
    <row r="10" spans="1:8">
      <c r="A10" s="2725" t="s">
        <v>492</v>
      </c>
      <c r="B10" s="1746"/>
      <c r="C10" s="1746"/>
      <c r="D10" s="1746"/>
      <c r="E10" s="1746"/>
      <c r="F10" s="1746"/>
      <c r="G10" s="1746"/>
    </row>
    <row r="11" spans="1:8">
      <c r="A11" s="2725" t="s">
        <v>1005</v>
      </c>
      <c r="B11" s="1746"/>
      <c r="C11" s="1746"/>
      <c r="D11" s="1746"/>
      <c r="E11" s="1746"/>
      <c r="F11" s="1746"/>
      <c r="G11" s="1746"/>
    </row>
    <row r="12" spans="1:8">
      <c r="A12" s="1757" t="s">
        <v>1006</v>
      </c>
      <c r="B12" s="1747">
        <v>1028.0537375000001</v>
      </c>
      <c r="C12" s="1747">
        <v>1650.6886750000001</v>
      </c>
      <c r="D12" s="1747">
        <v>634.86982500000011</v>
      </c>
      <c r="E12" s="1747">
        <v>357.34724999999997</v>
      </c>
      <c r="F12" s="1747">
        <v>3670.9594875000003</v>
      </c>
      <c r="G12" s="1747">
        <v>293.676759</v>
      </c>
      <c r="H12" s="378">
        <v>382.47382599999997</v>
      </c>
    </row>
    <row r="13" spans="1:8">
      <c r="A13" s="2725" t="s">
        <v>1001</v>
      </c>
      <c r="B13" s="1746"/>
      <c r="C13" s="1746"/>
      <c r="D13" s="1746"/>
      <c r="E13" s="1746"/>
      <c r="F13" s="1746"/>
      <c r="G13" s="1746"/>
    </row>
    <row r="14" spans="1:8" s="2228" customFormat="1">
      <c r="A14" s="2227" t="s">
        <v>493</v>
      </c>
      <c r="B14" s="2224">
        <v>1028.0537375000001</v>
      </c>
      <c r="C14" s="2224">
        <v>1650.6886750000001</v>
      </c>
      <c r="D14" s="2224">
        <v>634.86982500000011</v>
      </c>
      <c r="E14" s="2224">
        <v>357.34724999999997</v>
      </c>
      <c r="F14" s="2224">
        <v>3670.9594875000003</v>
      </c>
      <c r="G14" s="2224">
        <v>293.676759</v>
      </c>
      <c r="H14" s="2228">
        <v>382.47382599999997</v>
      </c>
    </row>
    <row r="15" spans="1:8">
      <c r="A15" s="1758"/>
      <c r="B15" s="1758"/>
      <c r="C15" s="1758"/>
      <c r="D15" s="1758"/>
      <c r="E15" s="1758"/>
      <c r="F15" s="1758"/>
      <c r="G15" s="1758"/>
    </row>
    <row r="16" spans="1:8" ht="36" customHeight="1">
      <c r="A16" s="3075"/>
      <c r="B16" s="3075"/>
      <c r="C16" s="3075"/>
      <c r="D16" s="3075"/>
      <c r="E16" s="3075"/>
      <c r="F16" s="3075"/>
      <c r="G16" s="3075"/>
    </row>
    <row r="96" spans="7:7" ht="15">
      <c r="G96" s="1753"/>
    </row>
  </sheetData>
  <mergeCells count="2">
    <mergeCell ref="A1:G1"/>
    <mergeCell ref="A16:G16"/>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7CD362-89FA-40CA-ACD6-10A2631CDCD9}">
  <dimension ref="A1:J46"/>
  <sheetViews>
    <sheetView showGridLines="0" showWhiteSpace="0" view="pageLayout" zoomScaleNormal="100" zoomScaleSheetLayoutView="100" workbookViewId="0">
      <selection activeCell="A31" sqref="A31:J31 A36:XFD36 A41:XFD41 A46:XFD46"/>
    </sheetView>
  </sheetViews>
  <sheetFormatPr defaultColWidth="0" defaultRowHeight="12"/>
  <cols>
    <col min="1" max="1" width="3.28515625" style="378" customWidth="1"/>
    <col min="2" max="2" width="24.140625" style="378" customWidth="1"/>
    <col min="3" max="5" width="3.7109375" style="378" customWidth="1"/>
    <col min="6" max="6" width="5.42578125" style="378" customWidth="1"/>
    <col min="7" max="7" width="6.28515625" style="378" customWidth="1"/>
    <col min="8" max="8" width="7.5703125" style="378" customWidth="1"/>
    <col min="9" max="9" width="9.5703125" style="378" customWidth="1"/>
    <col min="10" max="10" width="24" style="378" customWidth="1"/>
    <col min="11" max="16384" width="9.140625" style="378" hidden="1"/>
  </cols>
  <sheetData>
    <row r="1" spans="1:10" ht="12.75">
      <c r="A1" s="1759"/>
      <c r="B1" s="2514" t="s">
        <v>1007</v>
      </c>
      <c r="C1" s="1759"/>
      <c r="D1" s="1759"/>
      <c r="E1" s="1759"/>
      <c r="F1" s="1759"/>
      <c r="G1" s="1759"/>
      <c r="H1" s="1759"/>
      <c r="I1" s="1759"/>
      <c r="J1" s="1759"/>
    </row>
    <row r="2" spans="1:10" ht="129" customHeight="1">
      <c r="A2" s="1760"/>
      <c r="B2" s="3076" t="s">
        <v>1008</v>
      </c>
      <c r="C2" s="3076"/>
      <c r="D2" s="3076"/>
      <c r="E2" s="3076"/>
      <c r="F2" s="3076"/>
      <c r="G2" s="3076"/>
      <c r="H2" s="3076"/>
      <c r="I2" s="3076"/>
      <c r="J2" s="3076"/>
    </row>
    <row r="3" spans="1:10">
      <c r="A3" s="1761"/>
      <c r="B3" s="2724"/>
      <c r="C3" s="2724"/>
      <c r="D3" s="2724"/>
      <c r="E3" s="2724"/>
      <c r="F3" s="2724"/>
      <c r="G3" s="2724"/>
      <c r="H3" s="2724"/>
      <c r="I3" s="2724"/>
      <c r="J3" s="1762" t="s">
        <v>204</v>
      </c>
    </row>
    <row r="4" spans="1:10" ht="12.75">
      <c r="A4" s="1741"/>
      <c r="B4" s="1741" t="s">
        <v>302</v>
      </c>
      <c r="C4" s="1763"/>
      <c r="D4" s="1764"/>
      <c r="E4" s="1764"/>
      <c r="F4" s="1764"/>
      <c r="G4" s="1764"/>
      <c r="H4" s="1764"/>
      <c r="I4" s="1764"/>
      <c r="J4" s="1740" t="s">
        <v>167</v>
      </c>
    </row>
    <row r="5" spans="1:10">
      <c r="A5" s="1695"/>
      <c r="B5" s="1695" t="s">
        <v>1009</v>
      </c>
      <c r="C5" s="1697"/>
      <c r="D5" s="1697"/>
      <c r="E5" s="1697"/>
      <c r="F5" s="1697"/>
      <c r="G5" s="1697"/>
      <c r="H5" s="1697"/>
      <c r="I5" s="1697"/>
      <c r="J5" s="1746"/>
    </row>
    <row r="6" spans="1:10">
      <c r="A6" s="2725">
        <v>1</v>
      </c>
      <c r="B6" s="2725" t="s">
        <v>1010</v>
      </c>
      <c r="C6" s="1697"/>
      <c r="D6" s="1697"/>
      <c r="E6" s="1697"/>
      <c r="F6" s="1697"/>
      <c r="G6" s="1697"/>
      <c r="H6" s="1697"/>
      <c r="I6" s="2725"/>
      <c r="J6" s="2725">
        <v>45.503673355962903</v>
      </c>
    </row>
    <row r="7" spans="1:10">
      <c r="A7" s="2725">
        <v>2</v>
      </c>
      <c r="B7" s="2725" t="s">
        <v>1011</v>
      </c>
      <c r="C7" s="2725"/>
      <c r="D7" s="2725"/>
      <c r="E7" s="2725"/>
      <c r="F7" s="2725"/>
      <c r="G7" s="2725"/>
      <c r="H7" s="2725"/>
      <c r="I7" s="2725"/>
      <c r="J7" s="2725">
        <v>28.682414716542596</v>
      </c>
    </row>
    <row r="8" spans="1:10">
      <c r="A8" s="2725">
        <v>3</v>
      </c>
      <c r="B8" s="2725" t="s">
        <v>1012</v>
      </c>
      <c r="C8" s="2725"/>
      <c r="D8" s="2725"/>
      <c r="E8" s="2725"/>
      <c r="F8" s="2725"/>
      <c r="G8" s="2725"/>
      <c r="H8" s="2725"/>
      <c r="I8" s="2725"/>
      <c r="J8" s="2725">
        <v>14.2306407420347</v>
      </c>
    </row>
    <row r="9" spans="1:10">
      <c r="A9" s="2224">
        <v>4</v>
      </c>
      <c r="B9" s="2224" t="s">
        <v>1013</v>
      </c>
      <c r="C9" s="2224"/>
      <c r="D9" s="2224"/>
      <c r="E9" s="2224"/>
      <c r="F9" s="2224"/>
      <c r="G9" s="2224"/>
      <c r="H9" s="2224"/>
      <c r="I9" s="2224"/>
      <c r="J9" s="2262">
        <v>16.572295403242101</v>
      </c>
    </row>
    <row r="10" spans="1:10">
      <c r="A10" s="1696"/>
      <c r="B10" s="1696" t="s">
        <v>1014</v>
      </c>
      <c r="C10" s="2725"/>
      <c r="D10" s="2725"/>
      <c r="E10" s="2725"/>
      <c r="F10" s="2725"/>
      <c r="G10" s="2725"/>
      <c r="H10" s="2725"/>
      <c r="I10" s="2725"/>
      <c r="J10" s="2725"/>
    </row>
    <row r="11" spans="1:10">
      <c r="A11" s="1751">
        <v>5</v>
      </c>
      <c r="B11" s="1751" t="s">
        <v>1010</v>
      </c>
      <c r="C11" s="2725"/>
      <c r="D11" s="2725"/>
      <c r="E11" s="2725"/>
      <c r="F11" s="2725"/>
      <c r="G11" s="2725"/>
      <c r="H11" s="2725"/>
      <c r="I11" s="2725"/>
      <c r="J11" s="2725">
        <v>71.041437974344589</v>
      </c>
    </row>
    <row r="12" spans="1:10">
      <c r="A12" s="1751">
        <v>6</v>
      </c>
      <c r="B12" s="1751" t="s">
        <v>1011</v>
      </c>
      <c r="C12" s="2725"/>
      <c r="D12" s="2725"/>
      <c r="E12" s="2725"/>
      <c r="F12" s="2725"/>
      <c r="G12" s="2725"/>
      <c r="H12" s="2725"/>
      <c r="I12" s="2725"/>
      <c r="J12" s="2725">
        <v>42.060398658345456</v>
      </c>
    </row>
    <row r="13" spans="1:10">
      <c r="A13" s="1751">
        <v>7</v>
      </c>
      <c r="B13" s="1751" t="s">
        <v>1012</v>
      </c>
      <c r="C13" s="2725"/>
      <c r="D13" s="2725"/>
      <c r="E13" s="2725"/>
      <c r="F13" s="2725"/>
      <c r="G13" s="2725"/>
      <c r="H13" s="2725"/>
      <c r="I13" s="2725"/>
      <c r="J13" s="2725">
        <v>28.501273915809801</v>
      </c>
    </row>
    <row r="14" spans="1:10">
      <c r="A14" s="2224">
        <v>8</v>
      </c>
      <c r="B14" s="2224" t="s">
        <v>1013</v>
      </c>
      <c r="C14" s="2224"/>
      <c r="D14" s="2224"/>
      <c r="E14" s="2224"/>
      <c r="F14" s="2224"/>
      <c r="G14" s="2224"/>
      <c r="H14" s="2224"/>
      <c r="I14" s="2224"/>
      <c r="J14" s="2224">
        <v>40.251182645961997</v>
      </c>
    </row>
    <row r="15" spans="1:10">
      <c r="A15" s="1696"/>
      <c r="B15" s="1696" t="s">
        <v>1015</v>
      </c>
      <c r="C15" s="2725"/>
      <c r="D15" s="2725"/>
      <c r="E15" s="2725"/>
      <c r="F15" s="2725"/>
      <c r="G15" s="2725"/>
      <c r="H15" s="2725"/>
      <c r="I15" s="2725"/>
      <c r="J15" s="2725"/>
    </row>
    <row r="16" spans="1:10">
      <c r="A16" s="1751">
        <v>9</v>
      </c>
      <c r="B16" s="1751" t="s">
        <v>1010</v>
      </c>
      <c r="C16" s="2725"/>
      <c r="D16" s="2725"/>
      <c r="E16" s="2725"/>
      <c r="F16" s="2725"/>
      <c r="G16" s="2725"/>
      <c r="H16" s="2725"/>
      <c r="I16" s="2725"/>
      <c r="J16" s="2725">
        <v>29.417754955607599</v>
      </c>
    </row>
    <row r="17" spans="1:10">
      <c r="A17" s="1751">
        <v>10</v>
      </c>
      <c r="B17" s="1751" t="s">
        <v>1011</v>
      </c>
      <c r="C17" s="2725"/>
      <c r="D17" s="2725"/>
      <c r="E17" s="2725"/>
      <c r="F17" s="2725"/>
      <c r="G17" s="2725"/>
      <c r="H17" s="2725"/>
      <c r="I17" s="2725"/>
      <c r="J17" s="2725">
        <v>21.263927658959705</v>
      </c>
    </row>
    <row r="18" spans="1:10">
      <c r="A18" s="1751">
        <v>11</v>
      </c>
      <c r="B18" s="1751" t="s">
        <v>1012</v>
      </c>
      <c r="C18" s="2725"/>
      <c r="D18" s="2725"/>
      <c r="E18" s="2725"/>
      <c r="F18" s="2725"/>
      <c r="G18" s="2725"/>
      <c r="H18" s="2725"/>
      <c r="I18" s="2725"/>
      <c r="J18" s="2725">
        <v>16.687381731187099</v>
      </c>
    </row>
    <row r="19" spans="1:10">
      <c r="A19" s="2224">
        <v>12</v>
      </c>
      <c r="B19" s="2224" t="s">
        <v>1013</v>
      </c>
      <c r="C19" s="2224"/>
      <c r="D19" s="2224"/>
      <c r="E19" s="2224"/>
      <c r="F19" s="2224"/>
      <c r="G19" s="2224"/>
      <c r="H19" s="2224"/>
      <c r="I19" s="2224"/>
      <c r="J19" s="2224">
        <v>17.845419192180298</v>
      </c>
    </row>
    <row r="20" spans="1:10">
      <c r="A20" s="1696"/>
      <c r="B20" s="1696" t="s">
        <v>1016</v>
      </c>
      <c r="C20" s="2725"/>
      <c r="D20" s="2725"/>
      <c r="E20" s="2725"/>
      <c r="F20" s="2725"/>
      <c r="G20" s="2725"/>
      <c r="H20" s="2725"/>
      <c r="I20" s="2725"/>
      <c r="J20" s="2725"/>
    </row>
    <row r="21" spans="1:10">
      <c r="A21" s="1751">
        <v>13</v>
      </c>
      <c r="B21" s="1751" t="s">
        <v>1010</v>
      </c>
      <c r="C21" s="2725"/>
      <c r="D21" s="2725"/>
      <c r="E21" s="2725"/>
      <c r="F21" s="2725"/>
      <c r="G21" s="2725"/>
      <c r="H21" s="2725"/>
      <c r="I21" s="2725"/>
      <c r="J21" s="2725">
        <v>38.686864</v>
      </c>
    </row>
    <row r="22" spans="1:10">
      <c r="A22" s="1751">
        <v>14</v>
      </c>
      <c r="B22" s="1751" t="s">
        <v>1011</v>
      </c>
      <c r="C22" s="2725"/>
      <c r="D22" s="2725"/>
      <c r="E22" s="2725"/>
      <c r="F22" s="2725"/>
      <c r="G22" s="2725"/>
      <c r="H22" s="2725"/>
      <c r="I22" s="2725"/>
      <c r="J22" s="2725">
        <v>25.4868913333333</v>
      </c>
    </row>
    <row r="23" spans="1:10">
      <c r="A23" s="1706">
        <v>15</v>
      </c>
      <c r="B23" s="1706" t="s">
        <v>1012</v>
      </c>
      <c r="C23" s="2725"/>
      <c r="D23" s="2725"/>
      <c r="E23" s="2725"/>
      <c r="F23" s="2725"/>
      <c r="G23" s="2725"/>
      <c r="H23" s="2725"/>
      <c r="I23" s="2725"/>
      <c r="J23" s="2725">
        <v>17.170873</v>
      </c>
    </row>
    <row r="24" spans="1:10">
      <c r="A24" s="2224">
        <v>16</v>
      </c>
      <c r="B24" s="2224" t="s">
        <v>1013</v>
      </c>
      <c r="C24" s="2224"/>
      <c r="D24" s="2224"/>
      <c r="E24" s="2224"/>
      <c r="F24" s="2224"/>
      <c r="G24" s="2224"/>
      <c r="H24" s="2224"/>
      <c r="I24" s="2224"/>
      <c r="J24" s="2224">
        <v>18.403238999999999</v>
      </c>
    </row>
    <row r="25" spans="1:10">
      <c r="A25" s="1765"/>
      <c r="B25" s="1765"/>
      <c r="C25" s="1766"/>
      <c r="D25" s="1766"/>
      <c r="E25" s="1766"/>
      <c r="F25" s="1766"/>
      <c r="G25" s="1766"/>
      <c r="H25" s="1766"/>
      <c r="I25" s="1766"/>
      <c r="J25" s="1767"/>
    </row>
    <row r="26" spans="1:10" ht="12.75">
      <c r="A26" s="1749"/>
      <c r="B26" s="1749" t="s">
        <v>993</v>
      </c>
      <c r="C26" s="1768"/>
      <c r="D26" s="1769"/>
      <c r="E26" s="1769"/>
      <c r="F26" s="1769"/>
      <c r="G26" s="1769"/>
      <c r="H26" s="1769"/>
      <c r="I26" s="1769"/>
      <c r="J26" s="1748" t="s">
        <v>59</v>
      </c>
    </row>
    <row r="27" spans="1:10">
      <c r="A27" s="1706"/>
      <c r="B27" s="1706" t="s">
        <v>1009</v>
      </c>
      <c r="C27" s="1706"/>
      <c r="D27" s="1706"/>
      <c r="E27" s="1706"/>
      <c r="F27" s="1706"/>
      <c r="G27" s="1706"/>
      <c r="H27" s="1706"/>
      <c r="I27" s="1706"/>
      <c r="J27" s="1752"/>
    </row>
    <row r="28" spans="1:10">
      <c r="A28" s="1751">
        <v>1</v>
      </c>
      <c r="B28" s="1751" t="s">
        <v>1010</v>
      </c>
      <c r="C28" s="1706"/>
      <c r="D28" s="1706"/>
      <c r="E28" s="1706"/>
      <c r="F28" s="1706"/>
      <c r="G28" s="1706"/>
      <c r="H28" s="1706"/>
      <c r="I28" s="1706"/>
      <c r="J28" s="1752">
        <v>70.3471441321322</v>
      </c>
    </row>
    <row r="29" spans="1:10">
      <c r="A29" s="1751">
        <v>2</v>
      </c>
      <c r="B29" s="1751" t="s">
        <v>1011</v>
      </c>
      <c r="C29" s="1706"/>
      <c r="D29" s="1706"/>
      <c r="E29" s="1706"/>
      <c r="F29" s="1706"/>
      <c r="G29" s="1706"/>
      <c r="H29" s="1706"/>
      <c r="I29" s="1706"/>
      <c r="J29" s="1752">
        <v>34.685195863904106</v>
      </c>
    </row>
    <row r="30" spans="1:10">
      <c r="A30" s="1751">
        <v>3</v>
      </c>
      <c r="B30" s="1751" t="s">
        <v>1012</v>
      </c>
      <c r="C30" s="1706"/>
      <c r="D30" s="1706"/>
      <c r="E30" s="1706"/>
      <c r="F30" s="1706"/>
      <c r="G30" s="1706"/>
      <c r="H30" s="1706"/>
      <c r="I30" s="1706"/>
      <c r="J30" s="1752">
        <v>11.606587796199801</v>
      </c>
    </row>
    <row r="31" spans="1:10">
      <c r="A31" s="2502">
        <v>4</v>
      </c>
      <c r="B31" s="2502" t="s">
        <v>1013</v>
      </c>
      <c r="C31" s="2502"/>
      <c r="D31" s="2502"/>
      <c r="E31" s="2502"/>
      <c r="F31" s="2502"/>
      <c r="G31" s="2502"/>
      <c r="H31" s="2502"/>
      <c r="I31" s="2502"/>
      <c r="J31" s="2502">
        <v>29.0378396928391</v>
      </c>
    </row>
    <row r="32" spans="1:10">
      <c r="A32" s="1706"/>
      <c r="B32" s="1706" t="s">
        <v>1014</v>
      </c>
      <c r="C32" s="1706"/>
      <c r="D32" s="1706"/>
      <c r="E32" s="1706"/>
      <c r="F32" s="1706"/>
      <c r="G32" s="1706"/>
      <c r="H32" s="1706"/>
      <c r="I32" s="1706"/>
      <c r="J32" s="1752"/>
    </row>
    <row r="33" spans="1:10">
      <c r="A33" s="1751">
        <v>5</v>
      </c>
      <c r="B33" s="1751" t="s">
        <v>1010</v>
      </c>
      <c r="C33" s="376"/>
      <c r="D33" s="376"/>
      <c r="E33" s="376"/>
      <c r="F33" s="376"/>
      <c r="G33" s="376"/>
      <c r="H33" s="376"/>
      <c r="I33" s="376"/>
      <c r="J33" s="1770">
        <v>94.723389864436399</v>
      </c>
    </row>
    <row r="34" spans="1:10">
      <c r="A34" s="1751">
        <v>6</v>
      </c>
      <c r="B34" s="1751" t="s">
        <v>1011</v>
      </c>
      <c r="C34" s="1706"/>
      <c r="D34" s="1706"/>
      <c r="E34" s="1706"/>
      <c r="F34" s="1706"/>
      <c r="G34" s="1706"/>
      <c r="H34" s="1706"/>
      <c r="I34" s="1706"/>
      <c r="J34" s="1752">
        <v>51.417715292840583</v>
      </c>
    </row>
    <row r="35" spans="1:10">
      <c r="A35" s="1751">
        <v>7</v>
      </c>
      <c r="B35" s="1751" t="s">
        <v>1012</v>
      </c>
      <c r="C35" s="1706"/>
      <c r="D35" s="1706"/>
      <c r="E35" s="1706"/>
      <c r="F35" s="1706"/>
      <c r="G35" s="1706"/>
      <c r="H35" s="1706"/>
      <c r="I35" s="1706"/>
      <c r="J35" s="1752">
        <v>26.066971178861902</v>
      </c>
    </row>
    <row r="36" spans="1:10" s="2503" customFormat="1">
      <c r="A36" s="2502">
        <v>8</v>
      </c>
      <c r="B36" s="2502" t="s">
        <v>1013</v>
      </c>
      <c r="C36" s="2502"/>
      <c r="D36" s="2502"/>
      <c r="E36" s="2502"/>
      <c r="F36" s="2502"/>
      <c r="G36" s="2502"/>
      <c r="H36" s="2502"/>
      <c r="I36" s="2502"/>
      <c r="J36" s="2502">
        <v>43.729188265184497</v>
      </c>
    </row>
    <row r="37" spans="1:10">
      <c r="A37" s="1706"/>
      <c r="B37" s="1706" t="s">
        <v>1015</v>
      </c>
      <c r="C37" s="1706"/>
      <c r="D37" s="1706"/>
      <c r="E37" s="1706"/>
      <c r="F37" s="1706"/>
      <c r="G37" s="1706"/>
      <c r="H37" s="1706"/>
      <c r="I37" s="1706"/>
      <c r="J37" s="1752"/>
    </row>
    <row r="38" spans="1:10">
      <c r="A38" s="1751">
        <v>9</v>
      </c>
      <c r="B38" s="1751" t="s">
        <v>1010</v>
      </c>
      <c r="C38" s="1706"/>
      <c r="D38" s="1706"/>
      <c r="E38" s="1706"/>
      <c r="F38" s="1706"/>
      <c r="G38" s="1706"/>
      <c r="H38" s="1706"/>
      <c r="I38" s="1706"/>
      <c r="J38" s="1752">
        <v>39.937996980420998</v>
      </c>
    </row>
    <row r="39" spans="1:10">
      <c r="A39" s="1751">
        <v>10</v>
      </c>
      <c r="B39" s="1751" t="s">
        <v>1011</v>
      </c>
      <c r="C39" s="376"/>
      <c r="D39" s="376"/>
      <c r="E39" s="376"/>
      <c r="F39" s="376"/>
      <c r="G39" s="376"/>
      <c r="H39" s="376"/>
      <c r="I39" s="376"/>
      <c r="J39" s="1770">
        <v>19.725847691889474</v>
      </c>
    </row>
    <row r="40" spans="1:10">
      <c r="A40" s="1751">
        <v>11</v>
      </c>
      <c r="B40" s="1751" t="s">
        <v>1012</v>
      </c>
      <c r="C40" s="1706"/>
      <c r="D40" s="1706"/>
      <c r="E40" s="1706"/>
      <c r="F40" s="1706"/>
      <c r="G40" s="1706"/>
      <c r="H40" s="1706"/>
      <c r="I40" s="1706"/>
      <c r="J40" s="1752">
        <v>11.796617858344101</v>
      </c>
    </row>
    <row r="41" spans="1:10" s="2503" customFormat="1">
      <c r="A41" s="2502">
        <v>12</v>
      </c>
      <c r="B41" s="2502" t="s">
        <v>1013</v>
      </c>
      <c r="C41" s="2502"/>
      <c r="D41" s="2502"/>
      <c r="E41" s="2502"/>
      <c r="F41" s="2502"/>
      <c r="G41" s="2502"/>
      <c r="H41" s="2502"/>
      <c r="I41" s="2502"/>
      <c r="J41" s="2502">
        <v>19.281850364724402</v>
      </c>
    </row>
    <row r="42" spans="1:10">
      <c r="A42" s="1706"/>
      <c r="B42" s="1706" t="s">
        <v>1016</v>
      </c>
      <c r="C42" s="1706"/>
      <c r="D42" s="1706"/>
      <c r="E42" s="1706"/>
      <c r="F42" s="1706"/>
      <c r="G42" s="1706"/>
      <c r="H42" s="1706"/>
      <c r="I42" s="1706"/>
      <c r="J42" s="1752"/>
    </row>
    <row r="43" spans="1:10">
      <c r="A43" s="1751">
        <v>13</v>
      </c>
      <c r="B43" s="1751" t="s">
        <v>1010</v>
      </c>
      <c r="C43" s="1706"/>
      <c r="D43" s="1706"/>
      <c r="E43" s="1706"/>
      <c r="F43" s="1706"/>
      <c r="G43" s="1706"/>
      <c r="H43" s="1706"/>
      <c r="I43" s="1706"/>
      <c r="J43" s="1752">
        <v>149.678753</v>
      </c>
    </row>
    <row r="44" spans="1:10">
      <c r="A44" s="1751">
        <v>14</v>
      </c>
      <c r="B44" s="1751" t="s">
        <v>1011</v>
      </c>
      <c r="C44" s="1706"/>
      <c r="D44" s="1706"/>
      <c r="E44" s="1706"/>
      <c r="F44" s="1706"/>
      <c r="G44" s="1706"/>
      <c r="H44" s="1706"/>
      <c r="I44" s="1706"/>
      <c r="J44" s="1752">
        <v>53.9791545</v>
      </c>
    </row>
    <row r="45" spans="1:10">
      <c r="A45" s="1706">
        <v>15</v>
      </c>
      <c r="B45" s="1706" t="s">
        <v>1012</v>
      </c>
      <c r="C45" s="376"/>
      <c r="D45" s="376"/>
      <c r="E45" s="376"/>
      <c r="F45" s="376"/>
      <c r="G45" s="376"/>
      <c r="H45" s="376"/>
      <c r="I45" s="376"/>
      <c r="J45" s="1770">
        <v>15.44308</v>
      </c>
    </row>
    <row r="46" spans="1:10" s="2503" customFormat="1">
      <c r="A46" s="2497">
        <v>16</v>
      </c>
      <c r="B46" s="2497" t="s">
        <v>1013</v>
      </c>
      <c r="C46" s="2497"/>
      <c r="D46" s="2497"/>
      <c r="E46" s="2497"/>
      <c r="F46" s="2497"/>
      <c r="G46" s="2497"/>
      <c r="H46" s="2497"/>
      <c r="I46" s="2497"/>
      <c r="J46" s="2497">
        <v>26.540209999999998</v>
      </c>
    </row>
  </sheetData>
  <mergeCells count="1">
    <mergeCell ref="B2:J2"/>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D85D49-6E72-4056-83F5-E3DCD52FA71A}">
  <dimension ref="A1:I257"/>
  <sheetViews>
    <sheetView showGridLines="0" view="pageBreakPreview" zoomScale="99" zoomScaleNormal="100" zoomScaleSheetLayoutView="99" workbookViewId="0">
      <selection activeCell="J2" sqref="A2:XFD2"/>
    </sheetView>
  </sheetViews>
  <sheetFormatPr defaultRowHeight="15"/>
  <cols>
    <col min="9" max="9" width="39.85546875" customWidth="1"/>
  </cols>
  <sheetData>
    <row r="1" spans="1:9">
      <c r="A1" s="2514" t="s">
        <v>1017</v>
      </c>
      <c r="B1" s="2515"/>
      <c r="C1" s="2515"/>
      <c r="D1" s="2515"/>
      <c r="E1" s="2515"/>
      <c r="F1" s="2516"/>
      <c r="G1" s="2516"/>
      <c r="H1" s="2516"/>
      <c r="I1" s="2513"/>
    </row>
    <row r="2" spans="1:9">
      <c r="A2" s="3077" t="s">
        <v>1018</v>
      </c>
      <c r="B2" s="3077"/>
      <c r="C2" s="3077"/>
      <c r="D2" s="3077"/>
      <c r="E2" s="3077"/>
      <c r="F2" s="3077"/>
      <c r="G2" s="3077"/>
      <c r="H2" s="3077"/>
      <c r="I2" s="3077"/>
    </row>
    <row r="3" spans="1:9">
      <c r="A3" s="3077"/>
      <c r="B3" s="3077"/>
      <c r="C3" s="3077"/>
      <c r="D3" s="3077"/>
      <c r="E3" s="3077"/>
      <c r="F3" s="3077"/>
      <c r="G3" s="3077"/>
      <c r="H3" s="3077"/>
      <c r="I3" s="3077"/>
    </row>
    <row r="4" spans="1:9">
      <c r="A4" s="3077"/>
      <c r="B4" s="3077"/>
      <c r="C4" s="3077"/>
      <c r="D4" s="3077"/>
      <c r="E4" s="3077"/>
      <c r="F4" s="3077"/>
      <c r="G4" s="3077"/>
      <c r="H4" s="3077"/>
      <c r="I4" s="3077"/>
    </row>
    <row r="5" spans="1:9">
      <c r="A5" s="3077"/>
      <c r="B5" s="3077"/>
      <c r="C5" s="3077"/>
      <c r="D5" s="3077"/>
      <c r="E5" s="3077"/>
      <c r="F5" s="3077"/>
      <c r="G5" s="3077"/>
      <c r="H5" s="3077"/>
      <c r="I5" s="3077"/>
    </row>
    <row r="6" spans="1:9">
      <c r="A6" s="2515"/>
      <c r="B6" s="2516"/>
      <c r="C6" s="2516"/>
      <c r="D6" s="2516"/>
      <c r="E6" s="2516"/>
      <c r="F6" s="2516"/>
      <c r="G6" s="2516"/>
      <c r="H6" s="2516"/>
      <c r="I6" s="2517"/>
    </row>
    <row r="7" spans="1:9">
      <c r="A7" s="2515"/>
      <c r="B7" s="2516"/>
      <c r="C7" s="2516"/>
      <c r="D7" s="2516"/>
      <c r="E7" s="2516"/>
      <c r="F7" s="2516"/>
      <c r="G7" s="2516"/>
      <c r="H7" s="2516"/>
      <c r="I7" s="2517"/>
    </row>
    <row r="8" spans="1:9">
      <c r="A8" s="2515"/>
      <c r="B8" s="2516"/>
      <c r="C8" s="2516"/>
      <c r="D8" s="2516"/>
      <c r="E8" s="2516"/>
      <c r="F8" s="2516"/>
      <c r="G8" s="2516"/>
      <c r="H8" s="2516"/>
      <c r="I8" s="2517"/>
    </row>
    <row r="9" spans="1:9">
      <c r="A9" s="2515"/>
      <c r="B9" s="2516"/>
      <c r="C9" s="2516"/>
      <c r="D9" s="2516"/>
      <c r="E9" s="2516"/>
      <c r="F9" s="2516"/>
      <c r="G9" s="2516"/>
      <c r="H9" s="2516"/>
      <c r="I9" s="2517"/>
    </row>
    <row r="10" spans="1:9">
      <c r="A10" s="2515"/>
      <c r="B10" s="2516"/>
      <c r="C10" s="2516"/>
      <c r="D10" s="2516"/>
      <c r="E10" s="2516"/>
      <c r="F10" s="2516"/>
      <c r="G10" s="2516"/>
      <c r="H10" s="2516"/>
      <c r="I10" s="2517"/>
    </row>
    <row r="11" spans="1:9">
      <c r="A11" s="2515"/>
      <c r="B11" s="2516"/>
      <c r="C11" s="2516"/>
      <c r="D11" s="2516"/>
      <c r="E11" s="2516"/>
      <c r="F11" s="2516"/>
      <c r="G11" s="2516"/>
      <c r="H11" s="2516"/>
      <c r="I11" s="2517"/>
    </row>
    <row r="12" spans="1:9">
      <c r="A12" s="2515"/>
      <c r="B12" s="2516"/>
      <c r="C12" s="2516"/>
      <c r="D12" s="2516"/>
      <c r="E12" s="2516"/>
      <c r="F12" s="2516"/>
      <c r="G12" s="2516"/>
      <c r="H12" s="2516"/>
      <c r="I12" s="2517"/>
    </row>
    <row r="13" spans="1:9">
      <c r="A13" s="2515"/>
      <c r="B13" s="2516"/>
      <c r="C13" s="2516"/>
      <c r="D13" s="2516"/>
      <c r="E13" s="2516"/>
      <c r="F13" s="2516"/>
      <c r="G13" s="2516"/>
      <c r="H13" s="2516"/>
      <c r="I13" s="2517"/>
    </row>
    <row r="14" spans="1:9">
      <c r="A14" s="2515"/>
      <c r="B14" s="2516"/>
      <c r="C14" s="2516"/>
      <c r="D14" s="2516"/>
      <c r="E14" s="2516"/>
      <c r="F14" s="2516"/>
      <c r="G14" s="2516"/>
      <c r="H14" s="2516"/>
      <c r="I14" s="2517"/>
    </row>
    <row r="15" spans="1:9">
      <c r="A15" s="2513"/>
      <c r="B15" s="2513"/>
      <c r="C15" s="2513"/>
      <c r="D15" s="2513"/>
      <c r="E15" s="2513"/>
      <c r="F15" s="2513"/>
      <c r="G15" s="2513"/>
      <c r="H15" s="2513"/>
      <c r="I15" s="2517"/>
    </row>
    <row r="16" spans="1:9">
      <c r="A16" s="2513"/>
      <c r="B16" s="2513"/>
      <c r="C16" s="2513"/>
      <c r="D16" s="2513"/>
      <c r="E16" s="2513"/>
      <c r="F16" s="2513"/>
      <c r="G16" s="2513"/>
      <c r="H16" s="2513"/>
      <c r="I16" s="2517"/>
    </row>
    <row r="17" spans="1:9">
      <c r="A17" s="2513"/>
      <c r="B17" s="2513"/>
      <c r="C17" s="2513"/>
      <c r="D17" s="2513"/>
      <c r="E17" s="2513"/>
      <c r="F17" s="2513"/>
      <c r="G17" s="2513"/>
      <c r="H17" s="2513"/>
      <c r="I17" s="2517"/>
    </row>
    <row r="18" spans="1:9">
      <c r="A18" s="2513"/>
      <c r="B18" s="2513"/>
      <c r="C18" s="2513"/>
      <c r="D18" s="2513"/>
      <c r="E18" s="2513"/>
      <c r="F18" s="2513"/>
      <c r="G18" s="2513"/>
      <c r="H18" s="2513"/>
      <c r="I18" s="2517"/>
    </row>
    <row r="19" spans="1:9">
      <c r="A19" s="2513"/>
      <c r="B19" s="2513"/>
      <c r="C19" s="2513"/>
      <c r="D19" s="2513"/>
      <c r="E19" s="2513"/>
      <c r="F19" s="2513"/>
      <c r="G19" s="2513"/>
      <c r="H19" s="2513"/>
      <c r="I19" s="2517"/>
    </row>
    <row r="20" spans="1:9">
      <c r="A20" s="2513"/>
      <c r="B20" s="2513"/>
      <c r="C20" s="2513"/>
      <c r="D20" s="2513"/>
      <c r="E20" s="2513"/>
      <c r="F20" s="2513"/>
      <c r="G20" s="2513"/>
      <c r="H20" s="2513"/>
      <c r="I20" s="2517"/>
    </row>
    <row r="21" spans="1:9">
      <c r="A21" s="2513"/>
      <c r="B21" s="2513"/>
      <c r="C21" s="2513"/>
      <c r="D21" s="2513"/>
      <c r="E21" s="2513"/>
      <c r="F21" s="2513"/>
      <c r="G21" s="2513"/>
      <c r="H21" s="2513"/>
      <c r="I21" s="2517"/>
    </row>
    <row r="22" spans="1:9">
      <c r="A22" s="2513"/>
      <c r="B22" s="2513"/>
      <c r="C22" s="2513"/>
      <c r="D22" s="2513"/>
      <c r="E22" s="2513"/>
      <c r="F22" s="2513"/>
      <c r="G22" s="2513"/>
      <c r="H22" s="2513"/>
      <c r="I22" s="2517"/>
    </row>
    <row r="23" spans="1:9" ht="18.75">
      <c r="A23" s="2518"/>
      <c r="B23" s="2513"/>
      <c r="C23" s="2513"/>
      <c r="D23" s="2513"/>
      <c r="E23" s="2513"/>
      <c r="F23" s="2513"/>
      <c r="G23" s="2513"/>
      <c r="H23" s="2513"/>
      <c r="I23" s="2517"/>
    </row>
    <row r="24" spans="1:9">
      <c r="A24" s="2513"/>
      <c r="B24" s="2513"/>
      <c r="C24" s="2513"/>
      <c r="D24" s="2513"/>
      <c r="E24" s="2513"/>
      <c r="F24" s="2513"/>
      <c r="G24" s="2513"/>
      <c r="H24" s="2513"/>
      <c r="I24" s="2517"/>
    </row>
    <row r="25" spans="1:9">
      <c r="A25" s="2513"/>
      <c r="B25" s="2513"/>
      <c r="C25" s="2513"/>
      <c r="D25" s="2513"/>
      <c r="E25" s="2513"/>
      <c r="F25" s="2513"/>
      <c r="G25" s="2513"/>
      <c r="H25" s="2513"/>
      <c r="I25" s="2517"/>
    </row>
    <row r="26" spans="1:9">
      <c r="A26" s="2513"/>
      <c r="B26" s="2513"/>
      <c r="C26" s="2513"/>
      <c r="D26" s="2513"/>
      <c r="E26" s="2513"/>
      <c r="F26" s="2513"/>
      <c r="G26" s="2513"/>
      <c r="H26" s="2513"/>
      <c r="I26" s="2517"/>
    </row>
    <row r="27" spans="1:9">
      <c r="A27" s="2513"/>
      <c r="B27" s="2513"/>
      <c r="C27" s="2513"/>
      <c r="D27" s="2513"/>
      <c r="E27" s="2513"/>
      <c r="F27" s="2513"/>
      <c r="G27" s="2513"/>
      <c r="H27" s="2513"/>
      <c r="I27" s="2517"/>
    </row>
    <row r="28" spans="1:9">
      <c r="A28" s="2513"/>
      <c r="B28" s="2513"/>
      <c r="C28" s="2513"/>
      <c r="D28" s="2513"/>
      <c r="E28" s="2513"/>
      <c r="F28" s="2513"/>
      <c r="G28" s="2513"/>
      <c r="H28" s="2513"/>
      <c r="I28" s="2517"/>
    </row>
    <row r="29" spans="1:9">
      <c r="A29" s="2513"/>
      <c r="B29" s="2513"/>
      <c r="C29" s="2513"/>
      <c r="D29" s="2513"/>
      <c r="E29" s="2513"/>
      <c r="F29" s="2513"/>
      <c r="G29" s="2513"/>
      <c r="H29" s="2513"/>
      <c r="I29" s="2517"/>
    </row>
    <row r="30" spans="1:9">
      <c r="A30" s="2513"/>
      <c r="B30" s="2513"/>
      <c r="C30" s="2513"/>
      <c r="D30" s="2513"/>
      <c r="E30" s="2513"/>
      <c r="F30" s="2513"/>
      <c r="G30" s="2513"/>
      <c r="H30" s="2513"/>
      <c r="I30" s="2517"/>
    </row>
    <row r="31" spans="1:9">
      <c r="A31" s="2513"/>
      <c r="B31" s="2513"/>
      <c r="C31" s="2513"/>
      <c r="D31" s="2513"/>
      <c r="E31" s="2513"/>
      <c r="F31" s="2513"/>
      <c r="G31" s="2513"/>
      <c r="H31" s="2513"/>
      <c r="I31" s="2517"/>
    </row>
    <row r="32" spans="1:9">
      <c r="A32" s="2513"/>
      <c r="B32" s="2513"/>
      <c r="C32" s="2513"/>
      <c r="D32" s="2513"/>
      <c r="E32" s="2513"/>
      <c r="F32" s="2513"/>
      <c r="G32" s="2513"/>
      <c r="H32" s="2513"/>
      <c r="I32" s="2517"/>
    </row>
    <row r="33" spans="1:9">
      <c r="A33" s="2513"/>
      <c r="B33" s="2513"/>
      <c r="C33" s="2513"/>
      <c r="D33" s="2513"/>
      <c r="E33" s="2513"/>
      <c r="F33" s="2513"/>
      <c r="G33" s="2513"/>
      <c r="H33" s="2513"/>
      <c r="I33" s="2517"/>
    </row>
    <row r="34" spans="1:9">
      <c r="A34" s="2513"/>
      <c r="B34" s="2513"/>
      <c r="C34" s="2513"/>
      <c r="D34" s="2513"/>
      <c r="E34" s="2513"/>
      <c r="F34" s="2513"/>
      <c r="G34" s="2513"/>
      <c r="H34" s="2513"/>
      <c r="I34" s="2517"/>
    </row>
    <row r="35" spans="1:9">
      <c r="A35" s="2513"/>
      <c r="B35" s="2513"/>
      <c r="C35" s="2513"/>
      <c r="D35" s="2513"/>
      <c r="E35" s="2513"/>
      <c r="F35" s="2513"/>
      <c r="G35" s="2513"/>
      <c r="H35" s="2513"/>
      <c r="I35" s="2517"/>
    </row>
    <row r="36" spans="1:9">
      <c r="A36" s="2513"/>
      <c r="B36" s="2513"/>
      <c r="C36" s="2513"/>
      <c r="D36" s="2513"/>
      <c r="E36" s="2513"/>
      <c r="F36" s="2513"/>
      <c r="G36" s="2513"/>
      <c r="H36" s="2513"/>
      <c r="I36" s="2517"/>
    </row>
    <row r="37" spans="1:9">
      <c r="A37" s="2513"/>
      <c r="B37" s="2513"/>
      <c r="C37" s="2513"/>
      <c r="D37" s="2513"/>
      <c r="E37" s="2513"/>
      <c r="F37" s="2513"/>
      <c r="G37" s="2513"/>
      <c r="H37" s="2513"/>
      <c r="I37" s="2517"/>
    </row>
    <row r="38" spans="1:9">
      <c r="A38" s="2513"/>
      <c r="B38" s="2513"/>
      <c r="C38" s="2513"/>
      <c r="D38" s="2513"/>
      <c r="E38" s="2513"/>
      <c r="F38" s="2513"/>
      <c r="G38" s="2513"/>
      <c r="H38" s="2513"/>
      <c r="I38" s="2517"/>
    </row>
    <row r="39" spans="1:9">
      <c r="A39" s="2513"/>
      <c r="B39" s="2513"/>
      <c r="C39" s="2513"/>
      <c r="D39" s="2513"/>
      <c r="E39" s="2513"/>
      <c r="F39" s="2513"/>
      <c r="G39" s="2513"/>
      <c r="H39" s="2513"/>
      <c r="I39" s="2517"/>
    </row>
    <row r="40" spans="1:9">
      <c r="A40" s="2513"/>
      <c r="B40" s="2513"/>
      <c r="C40" s="2513"/>
      <c r="D40" s="2513"/>
      <c r="E40" s="2513"/>
      <c r="F40" s="2513"/>
      <c r="G40" s="2513"/>
      <c r="H40" s="2513"/>
      <c r="I40" s="2517"/>
    </row>
    <row r="41" spans="1:9">
      <c r="A41" s="2513"/>
      <c r="B41" s="2513"/>
      <c r="C41" s="2513"/>
      <c r="D41" s="2513"/>
      <c r="E41" s="2513"/>
      <c r="F41" s="2513"/>
      <c r="G41" s="2513"/>
      <c r="H41" s="2513"/>
      <c r="I41" s="2517"/>
    </row>
    <row r="42" spans="1:9">
      <c r="A42" s="2513"/>
      <c r="B42" s="2513"/>
      <c r="C42" s="2513"/>
      <c r="D42" s="2513"/>
      <c r="E42" s="2513"/>
      <c r="F42" s="2513"/>
      <c r="G42" s="2513"/>
      <c r="H42" s="2513"/>
      <c r="I42" s="2517"/>
    </row>
    <row r="43" spans="1:9">
      <c r="A43" s="2513"/>
      <c r="B43" s="2513"/>
      <c r="C43" s="2513"/>
      <c r="D43" s="2513"/>
      <c r="E43" s="2513"/>
      <c r="F43" s="2513"/>
      <c r="G43" s="2513"/>
      <c r="H43" s="2513"/>
      <c r="I43" s="2517"/>
    </row>
    <row r="44" spans="1:9">
      <c r="A44" s="2513"/>
      <c r="B44" s="2513"/>
      <c r="C44" s="2513"/>
      <c r="D44" s="2513"/>
      <c r="E44" s="2513"/>
      <c r="F44" s="2513"/>
      <c r="G44" s="2513"/>
      <c r="H44" s="2513"/>
      <c r="I44" s="2517"/>
    </row>
    <row r="45" spans="1:9">
      <c r="A45" s="2513"/>
      <c r="B45" s="2513"/>
      <c r="C45" s="2513"/>
      <c r="D45" s="2513"/>
      <c r="E45" s="2513"/>
      <c r="F45" s="2513"/>
      <c r="G45" s="2513"/>
      <c r="H45" s="2513"/>
      <c r="I45" s="2517"/>
    </row>
    <row r="46" spans="1:9">
      <c r="A46" s="2513"/>
      <c r="B46" s="2513"/>
      <c r="C46" s="2513"/>
      <c r="D46" s="2513"/>
      <c r="E46" s="2513"/>
      <c r="F46" s="2513"/>
      <c r="G46" s="2513"/>
      <c r="H46" s="2513"/>
      <c r="I46" s="2517"/>
    </row>
    <row r="47" spans="1:9">
      <c r="A47" s="2513"/>
      <c r="B47" s="2513"/>
      <c r="C47" s="2513"/>
      <c r="D47" s="2513"/>
      <c r="E47" s="2513"/>
      <c r="F47" s="2513"/>
      <c r="G47" s="2513"/>
      <c r="H47" s="2513"/>
      <c r="I47" s="2517"/>
    </row>
    <row r="48" spans="1:9">
      <c r="A48" s="2513"/>
      <c r="B48" s="2513"/>
      <c r="C48" s="2513"/>
      <c r="D48" s="2513"/>
      <c r="E48" s="2513"/>
      <c r="F48" s="2513"/>
      <c r="G48" s="2513"/>
      <c r="H48" s="2513"/>
      <c r="I48" s="2517"/>
    </row>
    <row r="49" spans="1:9">
      <c r="A49" s="2513"/>
      <c r="B49" s="2513"/>
      <c r="C49" s="2513"/>
      <c r="D49" s="2513"/>
      <c r="E49" s="2513"/>
      <c r="F49" s="2513"/>
      <c r="G49" s="2513"/>
      <c r="H49" s="2513"/>
      <c r="I49" s="2517"/>
    </row>
    <row r="50" spans="1:9">
      <c r="A50" s="2513"/>
      <c r="B50" s="2513"/>
      <c r="C50" s="2513"/>
      <c r="D50" s="2513"/>
      <c r="E50" s="2513"/>
      <c r="F50" s="2513"/>
      <c r="G50" s="2513"/>
      <c r="H50" s="2513"/>
      <c r="I50" s="2517"/>
    </row>
    <row r="51" spans="1:9">
      <c r="A51" s="2513"/>
      <c r="B51" s="2513"/>
      <c r="C51" s="2513"/>
      <c r="D51" s="2513"/>
      <c r="E51" s="2513"/>
      <c r="F51" s="2513"/>
      <c r="G51" s="2513"/>
      <c r="H51" s="2513"/>
      <c r="I51" s="2517"/>
    </row>
    <row r="52" spans="1:9">
      <c r="A52" s="2513"/>
      <c r="B52" s="2513"/>
      <c r="C52" s="2513"/>
      <c r="D52" s="2513"/>
      <c r="E52" s="2513"/>
      <c r="F52" s="2513"/>
      <c r="G52" s="2513"/>
      <c r="H52" s="2513"/>
      <c r="I52" s="2517"/>
    </row>
    <row r="53" spans="1:9">
      <c r="A53" s="2513"/>
      <c r="B53" s="2513"/>
      <c r="C53" s="2513"/>
      <c r="D53" s="2513"/>
      <c r="E53" s="2513"/>
      <c r="F53" s="2513"/>
      <c r="G53" s="2513"/>
      <c r="H53" s="2513"/>
      <c r="I53" s="2517"/>
    </row>
    <row r="54" spans="1:9">
      <c r="A54" s="2513"/>
      <c r="B54" s="2513"/>
      <c r="C54" s="2513"/>
      <c r="D54" s="2513"/>
      <c r="E54" s="2513"/>
      <c r="F54" s="2513"/>
      <c r="G54" s="2513"/>
      <c r="H54" s="2513"/>
      <c r="I54" s="2517"/>
    </row>
    <row r="55" spans="1:9">
      <c r="A55" s="2513"/>
      <c r="B55" s="2513"/>
      <c r="C55" s="2513"/>
      <c r="D55" s="2513"/>
      <c r="E55" s="2513"/>
      <c r="F55" s="2513"/>
      <c r="G55" s="2513"/>
      <c r="H55" s="2513"/>
      <c r="I55" s="2517"/>
    </row>
    <row r="56" spans="1:9">
      <c r="A56" s="2513"/>
      <c r="B56" s="2513"/>
      <c r="C56" s="2513"/>
      <c r="D56" s="2513"/>
      <c r="E56" s="2513"/>
      <c r="F56" s="2513"/>
      <c r="G56" s="2513"/>
      <c r="H56" s="2513"/>
      <c r="I56" s="2517"/>
    </row>
    <row r="57" spans="1:9">
      <c r="A57" s="2513"/>
      <c r="B57" s="2513"/>
      <c r="C57" s="2513"/>
      <c r="D57" s="2513"/>
      <c r="E57" s="2513"/>
      <c r="F57" s="2513"/>
      <c r="G57" s="2513"/>
      <c r="H57" s="2513"/>
      <c r="I57" s="2517"/>
    </row>
    <row r="58" spans="1:9">
      <c r="A58" s="2513"/>
      <c r="B58" s="2513"/>
      <c r="C58" s="2513"/>
      <c r="D58" s="2513"/>
      <c r="E58" s="2513"/>
      <c r="F58" s="2513"/>
      <c r="G58" s="2513"/>
      <c r="H58" s="2513"/>
      <c r="I58" s="2517"/>
    </row>
    <row r="59" spans="1:9">
      <c r="A59" s="2513"/>
      <c r="B59" s="2513"/>
      <c r="C59" s="2513"/>
      <c r="D59" s="2513"/>
      <c r="E59" s="2513"/>
      <c r="F59" s="2513"/>
      <c r="G59" s="2513"/>
      <c r="H59" s="2513"/>
      <c r="I59" s="2517"/>
    </row>
    <row r="60" spans="1:9">
      <c r="A60" s="2513"/>
      <c r="B60" s="2513"/>
      <c r="C60" s="2513"/>
      <c r="D60" s="2513"/>
      <c r="E60" s="2513"/>
      <c r="F60" s="2513"/>
      <c r="G60" s="2513"/>
      <c r="H60" s="2513"/>
      <c r="I60" s="2517"/>
    </row>
    <row r="61" spans="1:9">
      <c r="A61" s="2513"/>
      <c r="B61" s="2513"/>
      <c r="C61" s="2513"/>
      <c r="D61" s="2513"/>
      <c r="E61" s="2513"/>
      <c r="F61" s="2513"/>
      <c r="G61" s="2513"/>
      <c r="H61" s="2513"/>
      <c r="I61" s="2517"/>
    </row>
    <row r="62" spans="1:9">
      <c r="A62" s="2513"/>
      <c r="B62" s="2513"/>
      <c r="C62" s="2513"/>
      <c r="D62" s="2513"/>
      <c r="E62" s="2513"/>
      <c r="F62" s="2513"/>
      <c r="G62" s="2513"/>
      <c r="H62" s="2513"/>
      <c r="I62" s="2517"/>
    </row>
    <row r="63" spans="1:9">
      <c r="A63" s="2513"/>
      <c r="B63" s="2513"/>
      <c r="C63" s="2513"/>
      <c r="D63" s="2513"/>
      <c r="E63" s="2513"/>
      <c r="F63" s="2513"/>
      <c r="G63" s="2513"/>
      <c r="H63" s="2513"/>
      <c r="I63" s="2517"/>
    </row>
    <row r="64" spans="1:9">
      <c r="A64" s="2513"/>
      <c r="B64" s="2513"/>
      <c r="C64" s="2513"/>
      <c r="D64" s="2513"/>
      <c r="E64" s="2513"/>
      <c r="F64" s="2513"/>
      <c r="G64" s="2513"/>
      <c r="H64" s="2513"/>
      <c r="I64" s="2517"/>
    </row>
    <row r="65" spans="1:9">
      <c r="A65" s="2513"/>
      <c r="B65" s="2513"/>
      <c r="C65" s="2513"/>
      <c r="D65" s="2513"/>
      <c r="E65" s="2513"/>
      <c r="F65" s="2513"/>
      <c r="G65" s="2513"/>
      <c r="H65" s="2513"/>
      <c r="I65" s="2517"/>
    </row>
    <row r="66" spans="1:9">
      <c r="A66" s="2513"/>
      <c r="B66" s="2513"/>
      <c r="C66" s="2513"/>
      <c r="D66" s="2513"/>
      <c r="E66" s="2513"/>
      <c r="F66" s="2513"/>
      <c r="G66" s="2513"/>
      <c r="H66" s="2513"/>
      <c r="I66" s="2517"/>
    </row>
    <row r="67" spans="1:9">
      <c r="A67" s="2513"/>
      <c r="B67" s="2513"/>
      <c r="C67" s="2513"/>
      <c r="D67" s="2513"/>
      <c r="E67" s="2513"/>
      <c r="F67" s="2513"/>
      <c r="G67" s="2513"/>
      <c r="H67" s="2513"/>
      <c r="I67" s="2517"/>
    </row>
    <row r="68" spans="1:9">
      <c r="A68" s="2513"/>
      <c r="B68" s="2513"/>
      <c r="C68" s="2513"/>
      <c r="D68" s="2513"/>
      <c r="E68" s="2513"/>
      <c r="F68" s="2513"/>
      <c r="G68" s="2513"/>
      <c r="H68" s="2513"/>
      <c r="I68" s="2517"/>
    </row>
    <row r="69" spans="1:9">
      <c r="A69" s="2513"/>
      <c r="B69" s="2513"/>
      <c r="C69" s="2513"/>
      <c r="D69" s="2513"/>
      <c r="E69" s="2513"/>
      <c r="F69" s="2513"/>
      <c r="G69" s="2513"/>
      <c r="H69" s="2513"/>
      <c r="I69" s="2517"/>
    </row>
    <row r="70" spans="1:9">
      <c r="A70" s="2513"/>
      <c r="B70" s="2513"/>
      <c r="C70" s="2513"/>
      <c r="D70" s="2513"/>
      <c r="E70" s="2513"/>
      <c r="F70" s="2513"/>
      <c r="G70" s="2513"/>
      <c r="H70" s="2513"/>
      <c r="I70" s="2517"/>
    </row>
    <row r="71" spans="1:9">
      <c r="A71" s="2513"/>
      <c r="B71" s="2513"/>
      <c r="C71" s="2513"/>
      <c r="D71" s="2513"/>
      <c r="E71" s="2513"/>
      <c r="F71" s="2513"/>
      <c r="G71" s="2513"/>
      <c r="H71" s="2513"/>
      <c r="I71" s="2517"/>
    </row>
    <row r="72" spans="1:9">
      <c r="A72" s="2513"/>
      <c r="B72" s="2513"/>
      <c r="C72" s="2513"/>
      <c r="D72" s="2513"/>
      <c r="E72" s="2513"/>
      <c r="F72" s="2513"/>
      <c r="G72" s="2513"/>
      <c r="H72" s="2513"/>
      <c r="I72" s="2517"/>
    </row>
    <row r="73" spans="1:9">
      <c r="A73" s="2513"/>
      <c r="B73" s="2513"/>
      <c r="C73" s="2513"/>
      <c r="D73" s="2513"/>
      <c r="E73" s="2513"/>
      <c r="F73" s="2513"/>
      <c r="G73" s="2513"/>
      <c r="H73" s="2513"/>
      <c r="I73" s="2517"/>
    </row>
    <row r="74" spans="1:9">
      <c r="A74" s="2513"/>
      <c r="B74" s="2513"/>
      <c r="C74" s="2513"/>
      <c r="D74" s="2513"/>
      <c r="E74" s="2513"/>
      <c r="F74" s="2513"/>
      <c r="G74" s="2513"/>
      <c r="H74" s="2513"/>
      <c r="I74" s="2517"/>
    </row>
    <row r="75" spans="1:9">
      <c r="A75" s="2513"/>
      <c r="B75" s="2513"/>
      <c r="C75" s="2513"/>
      <c r="D75" s="2513"/>
      <c r="E75" s="2513"/>
      <c r="F75" s="2513"/>
      <c r="G75" s="2513"/>
      <c r="H75" s="2513"/>
      <c r="I75" s="2517"/>
    </row>
    <row r="76" spans="1:9">
      <c r="A76" s="2513"/>
      <c r="B76" s="2513"/>
      <c r="C76" s="2513"/>
      <c r="D76" s="2513"/>
      <c r="E76" s="2513"/>
      <c r="F76" s="2513"/>
      <c r="G76" s="2513"/>
      <c r="H76" s="2513"/>
      <c r="I76" s="2517"/>
    </row>
    <row r="77" spans="1:9">
      <c r="A77" s="2513"/>
      <c r="B77" s="2513"/>
      <c r="C77" s="2513"/>
      <c r="D77" s="2513"/>
      <c r="E77" s="2513"/>
      <c r="F77" s="2513"/>
      <c r="G77" s="2513"/>
      <c r="H77" s="2513"/>
      <c r="I77" s="2517"/>
    </row>
    <row r="78" spans="1:9">
      <c r="A78" s="2513"/>
      <c r="B78" s="2513"/>
      <c r="C78" s="2513"/>
      <c r="D78" s="2513"/>
      <c r="E78" s="2513"/>
      <c r="F78" s="2513"/>
      <c r="G78" s="2513"/>
      <c r="H78" s="2513"/>
      <c r="I78" s="2517"/>
    </row>
    <row r="79" spans="1:9">
      <c r="A79" s="2513"/>
      <c r="B79" s="2513"/>
      <c r="C79" s="2513"/>
      <c r="D79" s="2513"/>
      <c r="E79" s="2513"/>
      <c r="F79" s="2513"/>
      <c r="G79" s="2513"/>
      <c r="H79" s="2513"/>
      <c r="I79" s="2517"/>
    </row>
    <row r="80" spans="1:9">
      <c r="A80" s="2513"/>
      <c r="B80" s="2513"/>
      <c r="C80" s="2513"/>
      <c r="D80" s="2513"/>
      <c r="E80" s="2513"/>
      <c r="F80" s="2513"/>
      <c r="G80" s="2513"/>
      <c r="H80" s="2513"/>
      <c r="I80" s="2517"/>
    </row>
    <row r="81" spans="1:9">
      <c r="A81" s="2513"/>
      <c r="B81" s="2513"/>
      <c r="C81" s="2513"/>
      <c r="D81" s="2513"/>
      <c r="E81" s="2513"/>
      <c r="F81" s="2513"/>
      <c r="G81" s="2513"/>
      <c r="H81" s="2513"/>
      <c r="I81" s="2517"/>
    </row>
    <row r="82" spans="1:9">
      <c r="A82" s="2513"/>
      <c r="B82" s="2513"/>
      <c r="C82" s="2513"/>
      <c r="D82" s="2513"/>
      <c r="E82" s="2513"/>
      <c r="F82" s="2513"/>
      <c r="G82" s="2513"/>
      <c r="H82" s="2513"/>
      <c r="I82" s="2517"/>
    </row>
    <row r="83" spans="1:9">
      <c r="A83" s="2513"/>
      <c r="B83" s="2513"/>
      <c r="C83" s="2513"/>
      <c r="D83" s="2513"/>
      <c r="E83" s="2513"/>
      <c r="F83" s="2513"/>
      <c r="G83" s="2513"/>
      <c r="H83" s="2513"/>
      <c r="I83" s="2517"/>
    </row>
    <row r="84" spans="1:9">
      <c r="A84" s="2513"/>
      <c r="B84" s="2513"/>
      <c r="C84" s="2513"/>
      <c r="D84" s="2513"/>
      <c r="E84" s="2513"/>
      <c r="F84" s="2513"/>
      <c r="G84" s="2513"/>
      <c r="H84" s="2513"/>
      <c r="I84" s="2517"/>
    </row>
    <row r="85" spans="1:9">
      <c r="A85" s="2513"/>
      <c r="B85" s="2513"/>
      <c r="C85" s="2513"/>
      <c r="D85" s="2513"/>
      <c r="E85" s="2513"/>
      <c r="F85" s="2513"/>
      <c r="G85" s="2513"/>
      <c r="H85" s="2513"/>
      <c r="I85" s="2517"/>
    </row>
    <row r="86" spans="1:9">
      <c r="A86" s="2513"/>
      <c r="B86" s="2513"/>
      <c r="C86" s="2513"/>
      <c r="D86" s="2513"/>
      <c r="E86" s="2513"/>
      <c r="F86" s="2513"/>
      <c r="G86" s="2513"/>
      <c r="H86" s="2513"/>
      <c r="I86" s="2517"/>
    </row>
    <row r="87" spans="1:9">
      <c r="A87" s="2513"/>
      <c r="B87" s="2513"/>
      <c r="C87" s="2513"/>
      <c r="D87" s="2513"/>
      <c r="E87" s="2513"/>
      <c r="F87" s="2513"/>
      <c r="G87" s="2513"/>
      <c r="H87" s="2513"/>
      <c r="I87" s="2517"/>
    </row>
    <row r="88" spans="1:9">
      <c r="A88" s="2513"/>
      <c r="B88" s="2513"/>
      <c r="C88" s="2513"/>
      <c r="D88" s="2513"/>
      <c r="E88" s="2513"/>
      <c r="F88" s="2513"/>
      <c r="G88" s="2513"/>
      <c r="H88" s="2513"/>
      <c r="I88" s="2517"/>
    </row>
    <row r="89" spans="1:9">
      <c r="A89" s="2513"/>
      <c r="B89" s="2513"/>
      <c r="C89" s="2513"/>
      <c r="D89" s="2513"/>
      <c r="E89" s="2513"/>
      <c r="F89" s="2513"/>
      <c r="G89" s="2513"/>
      <c r="H89" s="2513"/>
      <c r="I89" s="2517"/>
    </row>
    <row r="90" spans="1:9">
      <c r="A90" s="2513"/>
      <c r="B90" s="2513"/>
      <c r="C90" s="2513"/>
      <c r="D90" s="2513"/>
      <c r="E90" s="2513"/>
      <c r="F90" s="2513"/>
      <c r="G90" s="2513"/>
      <c r="H90" s="2513"/>
      <c r="I90" s="2517"/>
    </row>
    <row r="91" spans="1:9">
      <c r="A91" s="2513"/>
      <c r="B91" s="2513"/>
      <c r="C91" s="2513"/>
      <c r="D91" s="2513"/>
      <c r="E91" s="2513"/>
      <c r="F91" s="2513"/>
      <c r="G91" s="2513"/>
      <c r="H91" s="2513"/>
      <c r="I91" s="2517"/>
    </row>
    <row r="92" spans="1:9">
      <c r="A92" s="2513"/>
      <c r="B92" s="2513"/>
      <c r="C92" s="2513"/>
      <c r="D92" s="2513"/>
      <c r="E92" s="2513"/>
      <c r="F92" s="2513"/>
      <c r="G92" s="2513"/>
      <c r="H92" s="2513"/>
      <c r="I92" s="2517"/>
    </row>
    <row r="93" spans="1:9">
      <c r="A93" s="2513"/>
      <c r="B93" s="2513"/>
      <c r="C93" s="2513"/>
      <c r="D93" s="2513"/>
      <c r="E93" s="2513"/>
      <c r="F93" s="2513"/>
      <c r="G93" s="2513"/>
      <c r="H93" s="2513"/>
      <c r="I93" s="2517"/>
    </row>
    <row r="94" spans="1:9">
      <c r="A94" s="2513"/>
      <c r="B94" s="2513"/>
      <c r="C94" s="2513"/>
      <c r="D94" s="2513"/>
      <c r="E94" s="2513"/>
      <c r="F94" s="2513"/>
      <c r="G94" s="2513"/>
      <c r="H94" s="2513"/>
      <c r="I94" s="2517"/>
    </row>
    <row r="95" spans="1:9">
      <c r="A95" s="2513"/>
      <c r="B95" s="2513"/>
      <c r="C95" s="2513"/>
      <c r="D95" s="2513"/>
      <c r="E95" s="2513"/>
      <c r="F95" s="2513"/>
      <c r="G95" s="2513"/>
      <c r="H95" s="2513"/>
      <c r="I95" s="2517"/>
    </row>
    <row r="96" spans="1:9">
      <c r="A96" s="2513"/>
      <c r="B96" s="2513"/>
      <c r="C96" s="2513"/>
      <c r="D96" s="2513"/>
      <c r="E96" s="2513"/>
      <c r="F96" s="2513"/>
      <c r="G96" s="2513"/>
      <c r="H96" s="2513"/>
      <c r="I96" s="2517"/>
    </row>
    <row r="97" spans="1:9">
      <c r="A97" s="2513"/>
      <c r="B97" s="2513"/>
      <c r="C97" s="2513"/>
      <c r="D97" s="2513"/>
      <c r="E97" s="2513"/>
      <c r="F97" s="2513"/>
      <c r="G97" s="2513"/>
      <c r="H97" s="2513"/>
      <c r="I97" s="2517"/>
    </row>
    <row r="98" spans="1:9">
      <c r="A98" s="2513"/>
      <c r="B98" s="2513"/>
      <c r="C98" s="2513"/>
      <c r="D98" s="2513"/>
      <c r="E98" s="2513"/>
      <c r="F98" s="2513"/>
      <c r="G98" s="2513"/>
      <c r="H98" s="2513"/>
      <c r="I98" s="2517"/>
    </row>
    <row r="99" spans="1:9">
      <c r="A99" s="2513"/>
      <c r="B99" s="2513"/>
      <c r="C99" s="2513"/>
      <c r="D99" s="2513"/>
      <c r="E99" s="2513"/>
      <c r="F99" s="2513"/>
      <c r="G99" s="2513"/>
      <c r="H99" s="2513"/>
      <c r="I99" s="2517"/>
    </row>
    <row r="100" spans="1:9">
      <c r="A100" s="2513"/>
      <c r="B100" s="2513"/>
      <c r="C100" s="2513"/>
      <c r="D100" s="2513"/>
      <c r="E100" s="2513"/>
      <c r="F100" s="2513"/>
      <c r="G100" s="2513"/>
      <c r="H100" s="2513"/>
      <c r="I100" s="2517"/>
    </row>
    <row r="101" spans="1:9">
      <c r="A101" s="2513"/>
      <c r="B101" s="2513"/>
      <c r="C101" s="2513"/>
      <c r="D101" s="2513"/>
      <c r="E101" s="2513"/>
      <c r="F101" s="2513"/>
      <c r="G101" s="2513"/>
      <c r="H101" s="2513"/>
      <c r="I101" s="2517"/>
    </row>
    <row r="102" spans="1:9">
      <c r="A102" s="2513"/>
      <c r="B102" s="2513"/>
      <c r="C102" s="2513"/>
      <c r="D102" s="2513"/>
      <c r="E102" s="2513"/>
      <c r="F102" s="2513"/>
      <c r="G102" s="2513"/>
      <c r="H102" s="2513"/>
      <c r="I102" s="2517"/>
    </row>
    <row r="103" spans="1:9">
      <c r="A103" s="2513"/>
      <c r="B103" s="2513"/>
      <c r="C103" s="2513"/>
      <c r="D103" s="2513"/>
      <c r="E103" s="2513"/>
      <c r="F103" s="2513"/>
      <c r="G103" s="2513"/>
      <c r="H103" s="2513"/>
      <c r="I103" s="2517"/>
    </row>
    <row r="104" spans="1:9">
      <c r="A104" s="2513"/>
      <c r="B104" s="2513"/>
      <c r="C104" s="2513"/>
      <c r="D104" s="2513"/>
      <c r="E104" s="2513"/>
      <c r="F104" s="2513"/>
      <c r="G104" s="2513"/>
      <c r="H104" s="2513"/>
      <c r="I104" s="2517"/>
    </row>
    <row r="105" spans="1:9">
      <c r="A105" s="2513"/>
      <c r="B105" s="2513"/>
      <c r="C105" s="2513"/>
      <c r="D105" s="2513"/>
      <c r="E105" s="2513"/>
      <c r="F105" s="2513"/>
      <c r="G105" s="2513"/>
      <c r="H105" s="2513"/>
      <c r="I105" s="2517"/>
    </row>
    <row r="106" spans="1:9">
      <c r="A106" s="2513"/>
      <c r="B106" s="2513"/>
      <c r="C106" s="2513"/>
      <c r="D106" s="2513"/>
      <c r="E106" s="2513"/>
      <c r="F106" s="2513"/>
      <c r="G106" s="2513"/>
      <c r="H106" s="2513"/>
      <c r="I106" s="2517"/>
    </row>
    <row r="107" spans="1:9">
      <c r="A107" s="2513"/>
      <c r="B107" s="2513"/>
      <c r="C107" s="2513"/>
      <c r="D107" s="2513"/>
      <c r="E107" s="2513"/>
      <c r="F107" s="2513"/>
      <c r="G107" s="2513"/>
      <c r="H107" s="2513"/>
      <c r="I107" s="2517"/>
    </row>
    <row r="108" spans="1:9">
      <c r="A108" s="2513"/>
      <c r="B108" s="2513"/>
      <c r="C108" s="2513"/>
      <c r="D108" s="2513"/>
      <c r="E108" s="2513"/>
      <c r="F108" s="2513"/>
      <c r="G108" s="2513"/>
      <c r="H108" s="2513"/>
      <c r="I108" s="2517"/>
    </row>
    <row r="109" spans="1:9">
      <c r="A109" s="2513"/>
      <c r="B109" s="2513"/>
      <c r="C109" s="2513"/>
      <c r="D109" s="2513"/>
      <c r="E109" s="2513"/>
      <c r="F109" s="2513"/>
      <c r="G109" s="2513"/>
      <c r="H109" s="2513"/>
      <c r="I109" s="2517"/>
    </row>
    <row r="110" spans="1:9">
      <c r="A110" s="2513"/>
      <c r="B110" s="2513"/>
      <c r="C110" s="2513"/>
      <c r="D110" s="2513"/>
      <c r="E110" s="2513"/>
      <c r="F110" s="2513"/>
      <c r="G110" s="2513"/>
      <c r="H110" s="2513"/>
      <c r="I110" s="2517"/>
    </row>
    <row r="111" spans="1:9">
      <c r="A111" s="2513"/>
      <c r="B111" s="2513"/>
      <c r="C111" s="2513"/>
      <c r="D111" s="2513"/>
      <c r="E111" s="2513"/>
      <c r="F111" s="2513"/>
      <c r="G111" s="2513"/>
      <c r="H111" s="2513"/>
      <c r="I111" s="2517"/>
    </row>
    <row r="112" spans="1:9">
      <c r="A112" s="2513"/>
      <c r="B112" s="2513"/>
      <c r="C112" s="2513"/>
      <c r="D112" s="2513"/>
      <c r="E112" s="2513"/>
      <c r="F112" s="2513"/>
      <c r="G112" s="2513"/>
      <c r="H112" s="2513"/>
      <c r="I112" s="2517"/>
    </row>
    <row r="113" spans="1:9">
      <c r="A113" s="2513"/>
      <c r="B113" s="2513"/>
      <c r="C113" s="2513"/>
      <c r="D113" s="2513"/>
      <c r="E113" s="2513"/>
      <c r="F113" s="2513"/>
      <c r="G113" s="2513"/>
      <c r="H113" s="2513"/>
      <c r="I113" s="2517"/>
    </row>
    <row r="114" spans="1:9">
      <c r="A114" s="2513"/>
      <c r="B114" s="2513"/>
      <c r="C114" s="2513"/>
      <c r="D114" s="2513"/>
      <c r="E114" s="2513"/>
      <c r="F114" s="2513"/>
      <c r="G114" s="2513"/>
      <c r="H114" s="2513"/>
      <c r="I114" s="2517"/>
    </row>
    <row r="115" spans="1:9">
      <c r="A115" s="2513"/>
      <c r="B115" s="2513"/>
      <c r="C115" s="2513"/>
      <c r="D115" s="2513"/>
      <c r="E115" s="2513"/>
      <c r="F115" s="2513"/>
      <c r="G115" s="2513"/>
      <c r="H115" s="2513"/>
      <c r="I115" s="2517"/>
    </row>
    <row r="116" spans="1:9">
      <c r="A116" s="2513"/>
      <c r="B116" s="2513"/>
      <c r="C116" s="2513"/>
      <c r="D116" s="2513"/>
      <c r="E116" s="2513"/>
      <c r="F116" s="2513"/>
      <c r="G116" s="2513"/>
      <c r="H116" s="2513"/>
      <c r="I116" s="2517"/>
    </row>
    <row r="117" spans="1:9">
      <c r="A117" s="2513"/>
      <c r="B117" s="2513"/>
      <c r="C117" s="2513"/>
      <c r="D117" s="2513"/>
      <c r="E117" s="2513"/>
      <c r="F117" s="2513"/>
      <c r="G117" s="2513"/>
      <c r="H117" s="2513"/>
      <c r="I117" s="2517"/>
    </row>
    <row r="118" spans="1:9">
      <c r="A118" s="2513"/>
      <c r="B118" s="2513"/>
      <c r="C118" s="2513"/>
      <c r="D118" s="2513"/>
      <c r="E118" s="2513"/>
      <c r="F118" s="2513"/>
      <c r="G118" s="2513"/>
      <c r="H118" s="2513"/>
      <c r="I118" s="2517"/>
    </row>
    <row r="119" spans="1:9">
      <c r="A119" s="2513"/>
      <c r="B119" s="2513"/>
      <c r="C119" s="2513"/>
      <c r="D119" s="2513"/>
      <c r="E119" s="2513"/>
      <c r="F119" s="2513"/>
      <c r="G119" s="2513"/>
      <c r="H119" s="2513"/>
      <c r="I119" s="2517"/>
    </row>
    <row r="120" spans="1:9">
      <c r="A120" s="2513"/>
      <c r="B120" s="2513"/>
      <c r="C120" s="2513"/>
      <c r="D120" s="2513"/>
      <c r="E120" s="2513"/>
      <c r="F120" s="2513"/>
      <c r="G120" s="2513"/>
      <c r="H120" s="2513"/>
      <c r="I120" s="2517"/>
    </row>
    <row r="121" spans="1:9">
      <c r="A121" s="2513"/>
      <c r="B121" s="2513"/>
      <c r="C121" s="2513"/>
      <c r="D121" s="2513"/>
      <c r="E121" s="2513"/>
      <c r="F121" s="2513"/>
      <c r="G121" s="2513"/>
      <c r="H121" s="2513"/>
      <c r="I121" s="2517"/>
    </row>
    <row r="122" spans="1:9">
      <c r="A122" s="2513"/>
      <c r="B122" s="2513"/>
      <c r="C122" s="2513"/>
      <c r="D122" s="2513"/>
      <c r="E122" s="2513"/>
      <c r="F122" s="2513"/>
      <c r="G122" s="2513"/>
      <c r="H122" s="2513"/>
      <c r="I122" s="2517"/>
    </row>
    <row r="123" spans="1:9">
      <c r="A123" s="2513"/>
      <c r="B123" s="2513"/>
      <c r="C123" s="2513"/>
      <c r="D123" s="2513"/>
      <c r="E123" s="2513"/>
      <c r="F123" s="2513"/>
      <c r="G123" s="2513"/>
      <c r="H123" s="2513"/>
      <c r="I123" s="2517"/>
    </row>
    <row r="124" spans="1:9">
      <c r="A124" s="2513"/>
      <c r="B124" s="2513"/>
      <c r="C124" s="2513"/>
      <c r="D124" s="2513"/>
      <c r="E124" s="2513"/>
      <c r="F124" s="2513"/>
      <c r="G124" s="2513"/>
      <c r="H124" s="2513"/>
      <c r="I124" s="2517"/>
    </row>
    <row r="125" spans="1:9">
      <c r="A125" s="2513"/>
      <c r="B125" s="2513"/>
      <c r="C125" s="2513"/>
      <c r="D125" s="2513"/>
      <c r="E125" s="2513"/>
      <c r="F125" s="2513"/>
      <c r="G125" s="2513"/>
      <c r="H125" s="2513"/>
      <c r="I125" s="2517"/>
    </row>
    <row r="126" spans="1:9">
      <c r="A126" s="2513"/>
      <c r="B126" s="2513"/>
      <c r="C126" s="2513"/>
      <c r="D126" s="2513"/>
      <c r="E126" s="2513"/>
      <c r="F126" s="2513"/>
      <c r="G126" s="2513"/>
      <c r="H126" s="2513"/>
      <c r="I126" s="2517"/>
    </row>
    <row r="127" spans="1:9">
      <c r="A127" s="2513"/>
      <c r="B127" s="2513"/>
      <c r="C127" s="2513"/>
      <c r="D127" s="2513"/>
      <c r="E127" s="2513"/>
      <c r="F127" s="2513"/>
      <c r="G127" s="2513"/>
      <c r="H127" s="2513"/>
      <c r="I127" s="2517"/>
    </row>
    <row r="128" spans="1:9">
      <c r="A128" s="2513"/>
      <c r="B128" s="2513"/>
      <c r="C128" s="2513"/>
      <c r="D128" s="2513"/>
      <c r="E128" s="2513"/>
      <c r="F128" s="2513"/>
      <c r="G128" s="2513"/>
      <c r="H128" s="2513"/>
      <c r="I128" s="2517"/>
    </row>
    <row r="129" spans="1:9">
      <c r="A129" s="2513"/>
      <c r="B129" s="2513"/>
      <c r="C129" s="2513"/>
      <c r="D129" s="2513"/>
      <c r="E129" s="2513"/>
      <c r="F129" s="2513"/>
      <c r="G129" s="2513"/>
      <c r="H129" s="2513"/>
      <c r="I129" s="2517"/>
    </row>
    <row r="130" spans="1:9">
      <c r="A130" s="2513"/>
      <c r="B130" s="2513"/>
      <c r="C130" s="2513"/>
      <c r="D130" s="2513"/>
      <c r="E130" s="2513"/>
      <c r="F130" s="2513"/>
      <c r="G130" s="2513"/>
      <c r="H130" s="2513"/>
      <c r="I130" s="2517"/>
    </row>
    <row r="131" spans="1:9">
      <c r="A131" s="2513"/>
      <c r="B131" s="2513"/>
      <c r="C131" s="2513"/>
      <c r="D131" s="2513"/>
      <c r="E131" s="2513"/>
      <c r="F131" s="2513"/>
      <c r="G131" s="2513"/>
      <c r="H131" s="2513"/>
      <c r="I131" s="2517"/>
    </row>
    <row r="132" spans="1:9">
      <c r="A132" s="2513"/>
      <c r="B132" s="2513"/>
      <c r="C132" s="2513"/>
      <c r="D132" s="2513"/>
      <c r="E132" s="2513"/>
      <c r="F132" s="2513"/>
      <c r="G132" s="2513"/>
      <c r="H132" s="2513"/>
      <c r="I132" s="2517"/>
    </row>
    <row r="133" spans="1:9">
      <c r="A133" s="2513"/>
      <c r="B133" s="2513"/>
      <c r="C133" s="2513"/>
      <c r="D133" s="2513"/>
      <c r="E133" s="2513"/>
      <c r="F133" s="2513"/>
      <c r="G133" s="2513"/>
      <c r="H133" s="2513"/>
      <c r="I133" s="2517"/>
    </row>
    <row r="134" spans="1:9">
      <c r="A134" s="2513"/>
      <c r="B134" s="2513"/>
      <c r="C134" s="2513"/>
      <c r="D134" s="2513"/>
      <c r="E134" s="2513"/>
      <c r="F134" s="2513"/>
      <c r="G134" s="2513"/>
      <c r="H134" s="2513"/>
      <c r="I134" s="2517"/>
    </row>
    <row r="135" spans="1:9">
      <c r="A135" s="2513"/>
      <c r="B135" s="2513"/>
      <c r="C135" s="2513"/>
      <c r="D135" s="2513"/>
      <c r="E135" s="2513"/>
      <c r="F135" s="2513"/>
      <c r="G135" s="2513"/>
      <c r="H135" s="2513"/>
      <c r="I135" s="2517"/>
    </row>
    <row r="136" spans="1:9">
      <c r="A136" s="2513"/>
      <c r="B136" s="2513"/>
      <c r="C136" s="2513"/>
      <c r="D136" s="2513"/>
      <c r="E136" s="2513"/>
      <c r="F136" s="2513"/>
      <c r="G136" s="2513"/>
      <c r="H136" s="2513"/>
      <c r="I136" s="2517"/>
    </row>
    <row r="137" spans="1:9">
      <c r="A137" s="2513"/>
      <c r="B137" s="2513"/>
      <c r="C137" s="2513"/>
      <c r="D137" s="2513"/>
      <c r="E137" s="2513"/>
      <c r="F137" s="2513"/>
      <c r="G137" s="2513"/>
      <c r="H137" s="2513"/>
      <c r="I137" s="2517"/>
    </row>
    <row r="138" spans="1:9">
      <c r="A138" s="2513"/>
      <c r="B138" s="2513"/>
      <c r="C138" s="2513"/>
      <c r="D138" s="2513"/>
      <c r="E138" s="2513"/>
      <c r="F138" s="2513"/>
      <c r="G138" s="2513"/>
      <c r="H138" s="2513"/>
      <c r="I138" s="2517"/>
    </row>
    <row r="139" spans="1:9">
      <c r="A139" s="2513"/>
      <c r="B139" s="2513"/>
      <c r="C139" s="2513"/>
      <c r="D139" s="2513"/>
      <c r="E139" s="2513"/>
      <c r="F139" s="2513"/>
      <c r="G139" s="2513"/>
      <c r="H139" s="2513"/>
      <c r="I139" s="2517"/>
    </row>
    <row r="140" spans="1:9">
      <c r="A140" s="2513"/>
      <c r="B140" s="2513"/>
      <c r="C140" s="2513"/>
      <c r="D140" s="2513"/>
      <c r="E140" s="2513"/>
      <c r="F140" s="2513"/>
      <c r="G140" s="2513"/>
      <c r="H140" s="2513"/>
      <c r="I140" s="2517"/>
    </row>
    <row r="141" spans="1:9">
      <c r="A141" s="2513"/>
      <c r="B141" s="2513"/>
      <c r="C141" s="2513"/>
      <c r="D141" s="2513"/>
      <c r="E141" s="2513"/>
      <c r="F141" s="2513"/>
      <c r="G141" s="2513"/>
      <c r="H141" s="2513"/>
      <c r="I141" s="2517"/>
    </row>
    <row r="142" spans="1:9">
      <c r="A142" s="2513"/>
      <c r="B142" s="2513"/>
      <c r="C142" s="2513"/>
      <c r="D142" s="2513"/>
      <c r="E142" s="2513"/>
      <c r="F142" s="2513"/>
      <c r="G142" s="2513"/>
      <c r="H142" s="2513"/>
      <c r="I142" s="2517"/>
    </row>
    <row r="143" spans="1:9">
      <c r="A143" s="2513"/>
      <c r="B143" s="2513"/>
      <c r="C143" s="2513"/>
      <c r="D143" s="2513"/>
      <c r="E143" s="2513"/>
      <c r="F143" s="2513"/>
      <c r="G143" s="2513"/>
      <c r="H143" s="2513"/>
      <c r="I143" s="2517"/>
    </row>
    <row r="144" spans="1:9">
      <c r="A144" s="2513"/>
      <c r="B144" s="2513"/>
      <c r="C144" s="2513"/>
      <c r="D144" s="2513"/>
      <c r="E144" s="2513"/>
      <c r="F144" s="2513"/>
      <c r="G144" s="2513"/>
      <c r="H144" s="2513"/>
      <c r="I144" s="2517"/>
    </row>
    <row r="145" spans="1:9">
      <c r="A145" s="2513"/>
      <c r="B145" s="2513"/>
      <c r="C145" s="2513"/>
      <c r="D145" s="2513"/>
      <c r="E145" s="2513"/>
      <c r="F145" s="2513"/>
      <c r="G145" s="2513"/>
      <c r="H145" s="2513"/>
      <c r="I145" s="2517"/>
    </row>
    <row r="146" spans="1:9">
      <c r="A146" s="2513"/>
      <c r="B146" s="2513"/>
      <c r="C146" s="2513"/>
      <c r="D146" s="2513"/>
      <c r="E146" s="2513"/>
      <c r="F146" s="2513"/>
      <c r="G146" s="2513"/>
      <c r="H146" s="2513"/>
      <c r="I146" s="2517"/>
    </row>
    <row r="147" spans="1:9">
      <c r="A147" s="2513"/>
      <c r="B147" s="2513"/>
      <c r="C147" s="2513"/>
      <c r="D147" s="2513"/>
      <c r="E147" s="2513"/>
      <c r="F147" s="2513"/>
      <c r="G147" s="2513"/>
      <c r="H147" s="2513"/>
      <c r="I147" s="2517"/>
    </row>
    <row r="148" spans="1:9">
      <c r="A148" s="2513"/>
      <c r="B148" s="2513"/>
      <c r="C148" s="2513"/>
      <c r="D148" s="2513"/>
      <c r="E148" s="2513"/>
      <c r="F148" s="2513"/>
      <c r="G148" s="2513"/>
      <c r="H148" s="2513"/>
      <c r="I148" s="2517"/>
    </row>
    <row r="149" spans="1:9">
      <c r="A149" s="2513"/>
      <c r="B149" s="2513"/>
      <c r="C149" s="2513"/>
      <c r="D149" s="2513"/>
      <c r="E149" s="2513"/>
      <c r="F149" s="2513"/>
      <c r="G149" s="2513"/>
      <c r="H149" s="2513"/>
      <c r="I149" s="2517"/>
    </row>
    <row r="150" spans="1:9">
      <c r="A150" s="2513"/>
      <c r="B150" s="2513"/>
      <c r="C150" s="2513"/>
      <c r="D150" s="2513"/>
      <c r="E150" s="2513"/>
      <c r="F150" s="2513"/>
      <c r="G150" s="2513"/>
      <c r="H150" s="2513"/>
      <c r="I150" s="2517"/>
    </row>
    <row r="151" spans="1:9">
      <c r="A151" s="2513"/>
      <c r="B151" s="2513"/>
      <c r="C151" s="2513"/>
      <c r="D151" s="2513"/>
      <c r="E151" s="2513"/>
      <c r="F151" s="2513"/>
      <c r="G151" s="2513"/>
      <c r="H151" s="2513"/>
      <c r="I151" s="2517"/>
    </row>
    <row r="152" spans="1:9">
      <c r="A152" s="2513"/>
      <c r="B152" s="2513"/>
      <c r="C152" s="2513"/>
      <c r="D152" s="2513"/>
      <c r="E152" s="2513"/>
      <c r="F152" s="2513"/>
      <c r="G152" s="2513"/>
      <c r="H152" s="2513"/>
      <c r="I152" s="2517"/>
    </row>
    <row r="153" spans="1:9">
      <c r="A153" s="2513"/>
      <c r="B153" s="2513"/>
      <c r="C153" s="2513"/>
      <c r="D153" s="2513"/>
      <c r="E153" s="2513"/>
      <c r="F153" s="2513"/>
      <c r="G153" s="2513"/>
      <c r="H153" s="2513"/>
      <c r="I153" s="2517"/>
    </row>
    <row r="154" spans="1:9">
      <c r="A154" s="2513"/>
      <c r="B154" s="2513"/>
      <c r="C154" s="2513"/>
      <c r="D154" s="2513"/>
      <c r="E154" s="2513"/>
      <c r="F154" s="2513"/>
      <c r="G154" s="2513"/>
      <c r="H154" s="2513"/>
      <c r="I154" s="2517"/>
    </row>
    <row r="155" spans="1:9">
      <c r="A155" s="2513"/>
      <c r="B155" s="2513"/>
      <c r="C155" s="2513"/>
      <c r="D155" s="2513"/>
      <c r="E155" s="2513"/>
      <c r="F155" s="2513"/>
      <c r="G155" s="2513"/>
      <c r="H155" s="2513"/>
      <c r="I155" s="2517"/>
    </row>
    <row r="156" spans="1:9">
      <c r="A156" s="2513"/>
      <c r="B156" s="2513"/>
      <c r="C156" s="2513"/>
      <c r="D156" s="2513"/>
      <c r="E156" s="2513"/>
      <c r="F156" s="2513"/>
      <c r="G156" s="2513"/>
      <c r="H156" s="2513"/>
      <c r="I156" s="2517"/>
    </row>
    <row r="157" spans="1:9">
      <c r="A157" s="2513"/>
      <c r="B157" s="2513"/>
      <c r="C157" s="2513"/>
      <c r="D157" s="2513"/>
      <c r="E157" s="2513"/>
      <c r="F157" s="2513"/>
      <c r="G157" s="2513"/>
      <c r="H157" s="2513"/>
      <c r="I157" s="2517"/>
    </row>
    <row r="158" spans="1:9">
      <c r="A158" s="2513"/>
      <c r="B158" s="2513"/>
      <c r="C158" s="2513"/>
      <c r="D158" s="2513"/>
      <c r="E158" s="2513"/>
      <c r="F158" s="2513"/>
      <c r="G158" s="2513"/>
      <c r="H158" s="2513"/>
      <c r="I158" s="2517"/>
    </row>
    <row r="159" spans="1:9">
      <c r="A159" s="2513"/>
      <c r="B159" s="2513"/>
      <c r="C159" s="2513"/>
      <c r="D159" s="2513"/>
      <c r="E159" s="2513"/>
      <c r="F159" s="2513"/>
      <c r="G159" s="2513"/>
      <c r="H159" s="2513"/>
      <c r="I159" s="2517"/>
    </row>
    <row r="160" spans="1:9">
      <c r="A160" s="2513"/>
      <c r="B160" s="2513"/>
      <c r="C160" s="2513"/>
      <c r="D160" s="2513"/>
      <c r="E160" s="2513"/>
      <c r="F160" s="2513"/>
      <c r="G160" s="2513"/>
      <c r="H160" s="2513"/>
      <c r="I160" s="2517"/>
    </row>
    <row r="161" spans="1:9">
      <c r="A161" s="2513"/>
      <c r="B161" s="2513"/>
      <c r="C161" s="2513"/>
      <c r="D161" s="2513"/>
      <c r="E161" s="2513"/>
      <c r="F161" s="2513"/>
      <c r="G161" s="2513"/>
      <c r="H161" s="2513"/>
      <c r="I161" s="2517"/>
    </row>
    <row r="162" spans="1:9">
      <c r="A162" s="2513"/>
      <c r="B162" s="2513"/>
      <c r="C162" s="2513"/>
      <c r="D162" s="2513"/>
      <c r="E162" s="2513"/>
      <c r="F162" s="2513"/>
      <c r="G162" s="2513"/>
      <c r="H162" s="2513"/>
      <c r="I162" s="2517"/>
    </row>
    <row r="163" spans="1:9">
      <c r="A163" s="2513"/>
      <c r="B163" s="2513"/>
      <c r="C163" s="2513"/>
      <c r="D163" s="2513"/>
      <c r="E163" s="2513"/>
      <c r="F163" s="2513"/>
      <c r="G163" s="2513"/>
      <c r="H163" s="2513"/>
      <c r="I163" s="2517"/>
    </row>
    <row r="164" spans="1:9">
      <c r="A164" s="2513"/>
      <c r="B164" s="2513"/>
      <c r="C164" s="2513"/>
      <c r="D164" s="2513"/>
      <c r="E164" s="2513"/>
      <c r="F164" s="2513"/>
      <c r="G164" s="2513"/>
      <c r="H164" s="2513"/>
      <c r="I164" s="2517"/>
    </row>
    <row r="165" spans="1:9">
      <c r="A165" s="2513"/>
      <c r="B165" s="2513"/>
      <c r="C165" s="2513"/>
      <c r="D165" s="2513"/>
      <c r="E165" s="2513"/>
      <c r="F165" s="2513"/>
      <c r="G165" s="2513"/>
      <c r="H165" s="2513"/>
      <c r="I165" s="2517"/>
    </row>
    <row r="166" spans="1:9">
      <c r="A166" s="2513"/>
      <c r="B166" s="2513"/>
      <c r="C166" s="2513"/>
      <c r="D166" s="2513"/>
      <c r="E166" s="2513"/>
      <c r="F166" s="2513"/>
      <c r="G166" s="2513"/>
      <c r="H166" s="2513"/>
      <c r="I166" s="2517"/>
    </row>
    <row r="167" spans="1:9">
      <c r="A167" s="2513"/>
      <c r="B167" s="2513"/>
      <c r="C167" s="2513"/>
      <c r="D167" s="2513"/>
      <c r="E167" s="2513"/>
      <c r="F167" s="2513"/>
      <c r="G167" s="2513"/>
      <c r="H167" s="2513"/>
      <c r="I167" s="2517"/>
    </row>
    <row r="168" spans="1:9">
      <c r="A168" s="2513"/>
      <c r="B168" s="2513"/>
      <c r="C168" s="2513"/>
      <c r="D168" s="2513"/>
      <c r="E168" s="2513"/>
      <c r="F168" s="2513"/>
      <c r="G168" s="2513"/>
      <c r="H168" s="2513"/>
      <c r="I168" s="2517"/>
    </row>
    <row r="169" spans="1:9">
      <c r="A169" s="2513"/>
      <c r="B169" s="2513"/>
      <c r="C169" s="2513"/>
      <c r="D169" s="2513"/>
      <c r="E169" s="2513"/>
      <c r="F169" s="2513"/>
      <c r="G169" s="2513"/>
      <c r="H169" s="2513"/>
      <c r="I169" s="2517"/>
    </row>
    <row r="170" spans="1:9">
      <c r="A170" s="2513"/>
      <c r="B170" s="2513"/>
      <c r="C170" s="2513"/>
      <c r="D170" s="2513"/>
      <c r="E170" s="2513"/>
      <c r="F170" s="2513"/>
      <c r="G170" s="2513"/>
      <c r="H170" s="2513"/>
      <c r="I170" s="2517"/>
    </row>
    <row r="171" spans="1:9">
      <c r="A171" s="2513"/>
      <c r="B171" s="2513"/>
      <c r="C171" s="2513"/>
      <c r="D171" s="2513"/>
      <c r="E171" s="2513"/>
      <c r="F171" s="2513"/>
      <c r="G171" s="2513"/>
      <c r="H171" s="2513"/>
      <c r="I171" s="2517"/>
    </row>
    <row r="172" spans="1:9">
      <c r="A172" s="2513"/>
      <c r="B172" s="2513"/>
      <c r="C172" s="2513"/>
      <c r="D172" s="2513"/>
      <c r="E172" s="2513"/>
      <c r="F172" s="2513"/>
      <c r="G172" s="2513"/>
      <c r="H172" s="2513"/>
      <c r="I172" s="2517"/>
    </row>
    <row r="173" spans="1:9">
      <c r="A173" s="2513"/>
      <c r="B173" s="2513"/>
      <c r="C173" s="2513"/>
      <c r="D173" s="2513"/>
      <c r="E173" s="2513"/>
      <c r="F173" s="2513"/>
      <c r="G173" s="2513"/>
      <c r="H173" s="2513"/>
      <c r="I173" s="2517"/>
    </row>
    <row r="174" spans="1:9">
      <c r="A174" s="2513"/>
      <c r="B174" s="2513"/>
      <c r="C174" s="2513"/>
      <c r="D174" s="2513"/>
      <c r="E174" s="2513"/>
      <c r="F174" s="2513"/>
      <c r="G174" s="2513"/>
      <c r="H174" s="2513"/>
      <c r="I174" s="2517"/>
    </row>
    <row r="175" spans="1:9">
      <c r="A175" s="2513"/>
      <c r="B175" s="2513"/>
      <c r="C175" s="2513"/>
      <c r="D175" s="2513"/>
      <c r="E175" s="2513"/>
      <c r="F175" s="2513"/>
      <c r="G175" s="2513"/>
      <c r="H175" s="2513"/>
      <c r="I175" s="2517"/>
    </row>
    <row r="176" spans="1:9">
      <c r="A176" s="2513"/>
      <c r="B176" s="2513"/>
      <c r="C176" s="2513"/>
      <c r="D176" s="2513"/>
      <c r="E176" s="2513"/>
      <c r="F176" s="2513"/>
      <c r="G176" s="2513"/>
      <c r="H176" s="2513"/>
      <c r="I176" s="2517"/>
    </row>
    <row r="177" spans="1:9">
      <c r="A177" s="2513"/>
      <c r="B177" s="2513"/>
      <c r="C177" s="2513"/>
      <c r="D177" s="2513"/>
      <c r="E177" s="2513"/>
      <c r="F177" s="2513"/>
      <c r="G177" s="2513"/>
      <c r="H177" s="2513"/>
      <c r="I177" s="2517"/>
    </row>
    <row r="178" spans="1:9">
      <c r="A178" s="2513"/>
      <c r="B178" s="2513"/>
      <c r="C178" s="2513"/>
      <c r="D178" s="2513"/>
      <c r="E178" s="2513"/>
      <c r="F178" s="2513"/>
      <c r="G178" s="2513"/>
      <c r="H178" s="2513"/>
      <c r="I178" s="2517"/>
    </row>
    <row r="179" spans="1:9">
      <c r="A179" s="2513"/>
      <c r="B179" s="2513"/>
      <c r="C179" s="2513"/>
      <c r="D179" s="2513"/>
      <c r="E179" s="2513"/>
      <c r="F179" s="2513"/>
      <c r="G179" s="2513"/>
      <c r="H179" s="2513"/>
      <c r="I179" s="2517"/>
    </row>
    <row r="180" spans="1:9">
      <c r="A180" s="2513"/>
      <c r="B180" s="2513"/>
      <c r="C180" s="2513"/>
      <c r="D180" s="2513"/>
      <c r="E180" s="2513"/>
      <c r="F180" s="2513"/>
      <c r="G180" s="2513"/>
      <c r="H180" s="2513"/>
      <c r="I180" s="2517"/>
    </row>
    <row r="181" spans="1:9">
      <c r="A181" s="2513"/>
      <c r="B181" s="2513"/>
      <c r="C181" s="2513"/>
      <c r="D181" s="2513"/>
      <c r="E181" s="2513"/>
      <c r="F181" s="2513"/>
      <c r="G181" s="2513"/>
      <c r="H181" s="2513"/>
      <c r="I181" s="2517"/>
    </row>
    <row r="182" spans="1:9">
      <c r="A182" s="2513"/>
      <c r="B182" s="2513"/>
      <c r="C182" s="2513"/>
      <c r="D182" s="2513"/>
      <c r="E182" s="2513"/>
      <c r="F182" s="2513"/>
      <c r="G182" s="2513"/>
      <c r="H182" s="2513"/>
      <c r="I182" s="2517"/>
    </row>
    <row r="183" spans="1:9">
      <c r="A183" s="2513"/>
      <c r="B183" s="2513"/>
      <c r="C183" s="2513"/>
      <c r="D183" s="2513"/>
      <c r="E183" s="2513"/>
      <c r="F183" s="2513"/>
      <c r="G183" s="2513"/>
      <c r="H183" s="2513"/>
      <c r="I183" s="2517"/>
    </row>
    <row r="184" spans="1:9">
      <c r="A184" s="2513"/>
      <c r="B184" s="2513"/>
      <c r="C184" s="2513"/>
      <c r="D184" s="2513"/>
      <c r="E184" s="2513"/>
      <c r="F184" s="2513"/>
      <c r="G184" s="2513"/>
      <c r="H184" s="2513"/>
      <c r="I184" s="2517"/>
    </row>
    <row r="185" spans="1:9">
      <c r="A185" s="2513"/>
      <c r="B185" s="2513"/>
      <c r="C185" s="2513"/>
      <c r="D185" s="2513"/>
      <c r="E185" s="2513"/>
      <c r="F185" s="2513"/>
      <c r="G185" s="2513"/>
      <c r="H185" s="2513"/>
      <c r="I185" s="2517"/>
    </row>
    <row r="186" spans="1:9">
      <c r="A186" s="2513"/>
      <c r="B186" s="2513"/>
      <c r="C186" s="2513"/>
      <c r="D186" s="2513"/>
      <c r="E186" s="2513"/>
      <c r="F186" s="2513"/>
      <c r="G186" s="2513"/>
      <c r="H186" s="2513"/>
      <c r="I186" s="2517"/>
    </row>
    <row r="187" spans="1:9">
      <c r="A187" s="2513"/>
      <c r="B187" s="2513"/>
      <c r="C187" s="2513"/>
      <c r="D187" s="2513"/>
      <c r="E187" s="2513"/>
      <c r="F187" s="2513"/>
      <c r="G187" s="2513"/>
      <c r="H187" s="2513"/>
      <c r="I187" s="2517"/>
    </row>
    <row r="188" spans="1:9">
      <c r="A188" s="2513"/>
      <c r="B188" s="2513"/>
      <c r="C188" s="2513"/>
      <c r="D188" s="2513"/>
      <c r="E188" s="2513"/>
      <c r="F188" s="2513"/>
      <c r="G188" s="2513"/>
      <c r="H188" s="2513"/>
      <c r="I188" s="2517"/>
    </row>
    <row r="189" spans="1:9">
      <c r="A189" s="2513"/>
      <c r="B189" s="2513"/>
      <c r="C189" s="2513"/>
      <c r="D189" s="2513"/>
      <c r="E189" s="2513"/>
      <c r="F189" s="2513"/>
      <c r="G189" s="2513"/>
      <c r="H189" s="2513"/>
      <c r="I189" s="2517"/>
    </row>
    <row r="190" spans="1:9">
      <c r="A190" s="2513"/>
      <c r="B190" s="2513"/>
      <c r="C190" s="2513"/>
      <c r="D190" s="2513"/>
      <c r="E190" s="2513"/>
      <c r="F190" s="2513"/>
      <c r="G190" s="2513"/>
      <c r="H190" s="2513"/>
      <c r="I190" s="2517"/>
    </row>
    <row r="191" spans="1:9">
      <c r="A191" s="2513"/>
      <c r="B191" s="2513"/>
      <c r="C191" s="2513"/>
      <c r="D191" s="2513"/>
      <c r="E191" s="2513"/>
      <c r="F191" s="2513"/>
      <c r="G191" s="2513"/>
      <c r="H191" s="2513"/>
      <c r="I191" s="2517"/>
    </row>
    <row r="192" spans="1:9">
      <c r="A192" s="2513"/>
      <c r="B192" s="2513"/>
      <c r="C192" s="2513"/>
      <c r="D192" s="2513"/>
      <c r="E192" s="2513"/>
      <c r="F192" s="2513"/>
      <c r="G192" s="2513"/>
      <c r="H192" s="2513"/>
      <c r="I192" s="2517"/>
    </row>
    <row r="193" spans="1:9">
      <c r="A193" s="2513"/>
      <c r="B193" s="2513"/>
      <c r="C193" s="2513"/>
      <c r="D193" s="2513"/>
      <c r="E193" s="2513"/>
      <c r="F193" s="2513"/>
      <c r="G193" s="2513"/>
      <c r="H193" s="2513"/>
      <c r="I193" s="2517"/>
    </row>
    <row r="194" spans="1:9">
      <c r="A194" s="2513"/>
      <c r="B194" s="2513"/>
      <c r="C194" s="2513"/>
      <c r="D194" s="2513"/>
      <c r="E194" s="2513"/>
      <c r="F194" s="2513"/>
      <c r="G194" s="2513"/>
      <c r="H194" s="2513"/>
      <c r="I194" s="2517"/>
    </row>
    <row r="195" spans="1:9">
      <c r="A195" s="2513"/>
      <c r="B195" s="2513"/>
      <c r="C195" s="2513"/>
      <c r="D195" s="2513"/>
      <c r="E195" s="2513"/>
      <c r="F195" s="2513"/>
      <c r="G195" s="2513"/>
      <c r="H195" s="2513"/>
      <c r="I195" s="2517"/>
    </row>
    <row r="196" spans="1:9">
      <c r="A196" s="2513"/>
      <c r="B196" s="2513"/>
      <c r="C196" s="2513"/>
      <c r="D196" s="2513"/>
      <c r="E196" s="2513"/>
      <c r="F196" s="2513"/>
      <c r="G196" s="2513"/>
      <c r="H196" s="2513"/>
      <c r="I196" s="2517"/>
    </row>
    <row r="197" spans="1:9">
      <c r="A197" s="2513"/>
      <c r="B197" s="2513"/>
      <c r="C197" s="2513"/>
      <c r="D197" s="2513"/>
      <c r="E197" s="2513"/>
      <c r="F197" s="2513"/>
      <c r="G197" s="2513"/>
      <c r="H197" s="2513"/>
      <c r="I197" s="2517"/>
    </row>
    <row r="198" spans="1:9">
      <c r="A198" s="2513"/>
      <c r="B198" s="2513"/>
      <c r="C198" s="2513"/>
      <c r="D198" s="2513"/>
      <c r="E198" s="2513"/>
      <c r="F198" s="2513"/>
      <c r="G198" s="2513"/>
      <c r="H198" s="2513"/>
      <c r="I198" s="2517"/>
    </row>
    <row r="199" spans="1:9">
      <c r="A199" s="2513"/>
      <c r="B199" s="2513"/>
      <c r="C199" s="2513"/>
      <c r="D199" s="2513"/>
      <c r="E199" s="2513"/>
      <c r="F199" s="2513"/>
      <c r="G199" s="2513"/>
      <c r="H199" s="2513"/>
      <c r="I199" s="2517"/>
    </row>
    <row r="200" spans="1:9">
      <c r="A200" s="2513"/>
      <c r="B200" s="2513"/>
      <c r="C200" s="2513"/>
      <c r="D200" s="2513"/>
      <c r="E200" s="2513"/>
      <c r="F200" s="2513"/>
      <c r="G200" s="2513"/>
      <c r="H200" s="2513"/>
      <c r="I200" s="2517"/>
    </row>
    <row r="201" spans="1:9">
      <c r="A201" s="2513"/>
      <c r="B201" s="2513"/>
      <c r="C201" s="2513"/>
      <c r="D201" s="2513"/>
      <c r="E201" s="2513"/>
      <c r="F201" s="2513"/>
      <c r="G201" s="2513"/>
      <c r="H201" s="2513"/>
      <c r="I201" s="2517"/>
    </row>
    <row r="202" spans="1:9">
      <c r="A202" s="2513"/>
      <c r="B202" s="2513"/>
      <c r="C202" s="2513"/>
      <c r="D202" s="2513"/>
      <c r="E202" s="2513"/>
      <c r="F202" s="2513"/>
      <c r="G202" s="2513"/>
      <c r="H202" s="2513"/>
      <c r="I202" s="2517"/>
    </row>
    <row r="203" spans="1:9">
      <c r="A203" s="2513"/>
      <c r="B203" s="2513"/>
      <c r="C203" s="2513"/>
      <c r="D203" s="2513"/>
      <c r="E203" s="2513"/>
      <c r="F203" s="2513"/>
      <c r="G203" s="2513"/>
      <c r="H203" s="2513"/>
      <c r="I203" s="2517"/>
    </row>
    <row r="204" spans="1:9">
      <c r="A204" s="2513"/>
      <c r="B204" s="2513"/>
      <c r="C204" s="2513"/>
      <c r="D204" s="2513"/>
      <c r="E204" s="2513"/>
      <c r="F204" s="2513"/>
      <c r="G204" s="2513"/>
      <c r="H204" s="2513"/>
      <c r="I204" s="2517"/>
    </row>
    <row r="205" spans="1:9">
      <c r="A205" s="2513"/>
      <c r="B205" s="2513"/>
      <c r="C205" s="2513"/>
      <c r="D205" s="2513"/>
      <c r="E205" s="2513"/>
      <c r="F205" s="2513"/>
      <c r="G205" s="2513"/>
      <c r="H205" s="2513"/>
      <c r="I205" s="2517"/>
    </row>
    <row r="206" spans="1:9">
      <c r="A206" s="2513"/>
      <c r="B206" s="2513"/>
      <c r="C206" s="2513"/>
      <c r="D206" s="2513"/>
      <c r="E206" s="2513"/>
      <c r="F206" s="2513"/>
      <c r="G206" s="2513"/>
      <c r="H206" s="2513"/>
      <c r="I206" s="2517"/>
    </row>
    <row r="207" spans="1:9">
      <c r="A207" s="2513"/>
      <c r="B207" s="2513"/>
      <c r="C207" s="2513"/>
      <c r="D207" s="2513"/>
      <c r="E207" s="2513"/>
      <c r="F207" s="2513"/>
      <c r="G207" s="2513"/>
      <c r="H207" s="2513"/>
      <c r="I207" s="2517"/>
    </row>
    <row r="208" spans="1:9">
      <c r="A208" s="2513"/>
      <c r="B208" s="2513"/>
      <c r="C208" s="2513"/>
      <c r="D208" s="2513"/>
      <c r="E208" s="2513"/>
      <c r="F208" s="2513"/>
      <c r="G208" s="2513"/>
      <c r="H208" s="2513"/>
      <c r="I208" s="2517"/>
    </row>
    <row r="209" spans="1:9">
      <c r="A209" s="2513"/>
      <c r="B209" s="2513"/>
      <c r="C209" s="2513"/>
      <c r="D209" s="2513"/>
      <c r="E209" s="2513"/>
      <c r="F209" s="2513"/>
      <c r="G209" s="2513"/>
      <c r="H209" s="2513"/>
      <c r="I209" s="2517"/>
    </row>
    <row r="210" spans="1:9">
      <c r="A210" s="2513"/>
      <c r="B210" s="2513"/>
      <c r="C210" s="2513"/>
      <c r="D210" s="2513"/>
      <c r="E210" s="2513"/>
      <c r="F210" s="2513"/>
      <c r="G210" s="2513"/>
      <c r="H210" s="2513"/>
      <c r="I210" s="2517"/>
    </row>
    <row r="211" spans="1:9">
      <c r="A211" s="2513"/>
      <c r="B211" s="2513"/>
      <c r="C211" s="2513"/>
      <c r="D211" s="2513"/>
      <c r="E211" s="2513"/>
      <c r="F211" s="2513"/>
      <c r="G211" s="2513"/>
      <c r="H211" s="2513"/>
      <c r="I211" s="2517"/>
    </row>
    <row r="212" spans="1:9">
      <c r="A212" s="2513"/>
      <c r="B212" s="2513"/>
      <c r="C212" s="2513"/>
      <c r="D212" s="2513"/>
      <c r="E212" s="2513"/>
      <c r="F212" s="2513"/>
      <c r="G212" s="2513"/>
      <c r="H212" s="2513"/>
      <c r="I212" s="2517"/>
    </row>
    <row r="213" spans="1:9">
      <c r="A213" s="2513"/>
      <c r="B213" s="2513"/>
      <c r="C213" s="2513"/>
      <c r="D213" s="2513"/>
      <c r="E213" s="2513"/>
      <c r="F213" s="2513"/>
      <c r="G213" s="2513"/>
      <c r="H213" s="2513"/>
      <c r="I213" s="2517"/>
    </row>
    <row r="214" spans="1:9">
      <c r="A214" s="2513"/>
      <c r="B214" s="2513"/>
      <c r="C214" s="2513"/>
      <c r="D214" s="2513"/>
      <c r="E214" s="2513"/>
      <c r="F214" s="2513"/>
      <c r="G214" s="2513"/>
      <c r="H214" s="2513"/>
      <c r="I214" s="2517"/>
    </row>
    <row r="215" spans="1:9">
      <c r="A215" s="2513"/>
      <c r="B215" s="2513"/>
      <c r="C215" s="2513"/>
      <c r="D215" s="2513"/>
      <c r="E215" s="2513"/>
      <c r="F215" s="2513"/>
      <c r="G215" s="2513"/>
      <c r="H215" s="2513"/>
      <c r="I215" s="2517"/>
    </row>
    <row r="216" spans="1:9">
      <c r="A216" s="2513"/>
      <c r="B216" s="2513"/>
      <c r="C216" s="2513"/>
      <c r="D216" s="2513"/>
      <c r="E216" s="2513"/>
      <c r="F216" s="2513"/>
      <c r="G216" s="2513"/>
      <c r="H216" s="2513"/>
      <c r="I216" s="2517"/>
    </row>
    <row r="217" spans="1:9">
      <c r="A217" s="2513"/>
      <c r="B217" s="2513"/>
      <c r="C217" s="2513"/>
      <c r="D217" s="2513"/>
      <c r="E217" s="2513"/>
      <c r="F217" s="2513"/>
      <c r="G217" s="2513"/>
      <c r="H217" s="2513"/>
      <c r="I217" s="2517"/>
    </row>
    <row r="218" spans="1:9">
      <c r="A218" s="2513"/>
      <c r="B218" s="2513"/>
      <c r="C218" s="2513"/>
      <c r="D218" s="2513"/>
      <c r="E218" s="2513"/>
      <c r="F218" s="2513"/>
      <c r="G218" s="2513"/>
      <c r="H218" s="2513"/>
      <c r="I218" s="2517"/>
    </row>
    <row r="219" spans="1:9">
      <c r="A219" s="2513"/>
      <c r="B219" s="2513"/>
      <c r="C219" s="2513"/>
      <c r="D219" s="2513"/>
      <c r="E219" s="2513"/>
      <c r="F219" s="2513"/>
      <c r="G219" s="2513"/>
      <c r="H219" s="2513"/>
      <c r="I219" s="2517"/>
    </row>
    <row r="220" spans="1:9">
      <c r="A220" s="2513"/>
      <c r="B220" s="2513"/>
      <c r="C220" s="2513"/>
      <c r="D220" s="2513"/>
      <c r="E220" s="2513"/>
      <c r="F220" s="2513"/>
      <c r="G220" s="2513"/>
      <c r="H220" s="2513"/>
      <c r="I220" s="2517"/>
    </row>
    <row r="221" spans="1:9">
      <c r="A221" s="2513"/>
      <c r="B221" s="2513"/>
      <c r="C221" s="2513"/>
      <c r="D221" s="2513"/>
      <c r="E221" s="2513"/>
      <c r="F221" s="2513"/>
      <c r="G221" s="2513"/>
      <c r="H221" s="2513"/>
      <c r="I221" s="2517"/>
    </row>
    <row r="222" spans="1:9">
      <c r="A222" s="2513"/>
      <c r="B222" s="2513"/>
      <c r="C222" s="2513"/>
      <c r="D222" s="2513"/>
      <c r="E222" s="2513"/>
      <c r="F222" s="2513"/>
      <c r="G222" s="2513"/>
      <c r="H222" s="2513"/>
      <c r="I222" s="2517"/>
    </row>
    <row r="223" spans="1:9">
      <c r="A223" s="2513"/>
      <c r="B223" s="2513"/>
      <c r="C223" s="2513"/>
      <c r="D223" s="2513"/>
      <c r="E223" s="2513"/>
      <c r="F223" s="2513"/>
      <c r="G223" s="2513"/>
      <c r="H223" s="2513"/>
      <c r="I223" s="2517"/>
    </row>
    <row r="224" spans="1:9">
      <c r="A224" s="2513"/>
      <c r="B224" s="2513"/>
      <c r="C224" s="2513"/>
      <c r="D224" s="2513"/>
      <c r="E224" s="2513"/>
      <c r="F224" s="2513"/>
      <c r="G224" s="2513"/>
      <c r="H224" s="2513"/>
      <c r="I224" s="2517"/>
    </row>
    <row r="225" spans="1:9">
      <c r="A225" s="2513"/>
      <c r="B225" s="2513"/>
      <c r="C225" s="2513"/>
      <c r="D225" s="2513"/>
      <c r="E225" s="2513"/>
      <c r="F225" s="2513"/>
      <c r="G225" s="2513"/>
      <c r="H225" s="2513"/>
      <c r="I225" s="2517"/>
    </row>
    <row r="226" spans="1:9">
      <c r="A226" s="2513"/>
      <c r="B226" s="2513"/>
      <c r="C226" s="2513"/>
      <c r="D226" s="2513"/>
      <c r="E226" s="2513"/>
      <c r="F226" s="2513"/>
      <c r="G226" s="2513"/>
      <c r="H226" s="2513"/>
      <c r="I226" s="2517"/>
    </row>
    <row r="227" spans="1:9">
      <c r="A227" s="2513"/>
      <c r="B227" s="2513"/>
      <c r="C227" s="2513"/>
      <c r="D227" s="2513"/>
      <c r="E227" s="2513"/>
      <c r="F227" s="2513"/>
      <c r="G227" s="2513"/>
      <c r="H227" s="2513"/>
      <c r="I227" s="2517"/>
    </row>
    <row r="228" spans="1:9">
      <c r="A228" s="2513"/>
      <c r="B228" s="2513"/>
      <c r="C228" s="2513"/>
      <c r="D228" s="2513"/>
      <c r="E228" s="2513"/>
      <c r="F228" s="2513"/>
      <c r="G228" s="2513"/>
      <c r="H228" s="2513"/>
      <c r="I228" s="2517"/>
    </row>
    <row r="229" spans="1:9">
      <c r="A229" s="2513"/>
      <c r="B229" s="2513"/>
      <c r="C229" s="2513"/>
      <c r="D229" s="2513"/>
      <c r="E229" s="2513"/>
      <c r="F229" s="2513"/>
      <c r="G229" s="2513"/>
      <c r="H229" s="2513"/>
      <c r="I229" s="2517"/>
    </row>
    <row r="230" spans="1:9">
      <c r="A230" s="2513"/>
      <c r="B230" s="2513"/>
      <c r="C230" s="2513"/>
      <c r="D230" s="2513"/>
      <c r="E230" s="2513"/>
      <c r="F230" s="2513"/>
      <c r="G230" s="2513"/>
      <c r="H230" s="2513"/>
      <c r="I230" s="2517"/>
    </row>
    <row r="231" spans="1:9">
      <c r="A231" s="2513"/>
      <c r="B231" s="2513"/>
      <c r="C231" s="2513"/>
      <c r="D231" s="2513"/>
      <c r="E231" s="2513"/>
      <c r="F231" s="2513"/>
      <c r="G231" s="2513"/>
      <c r="H231" s="2513"/>
      <c r="I231" s="2517"/>
    </row>
    <row r="232" spans="1:9">
      <c r="A232" s="2513"/>
      <c r="B232" s="2513"/>
      <c r="C232" s="2513"/>
      <c r="D232" s="2513"/>
      <c r="E232" s="2513"/>
      <c r="F232" s="2513"/>
      <c r="G232" s="2513"/>
      <c r="H232" s="2513"/>
      <c r="I232" s="2517"/>
    </row>
    <row r="233" spans="1:9">
      <c r="A233" s="2513"/>
      <c r="B233" s="2513"/>
      <c r="C233" s="2513"/>
      <c r="D233" s="2513"/>
      <c r="E233" s="2513"/>
      <c r="F233" s="2513"/>
      <c r="G233" s="2513"/>
      <c r="H233" s="2513"/>
      <c r="I233" s="2517"/>
    </row>
    <row r="234" spans="1:9">
      <c r="A234" s="2513"/>
      <c r="B234" s="2513"/>
      <c r="C234" s="2513"/>
      <c r="D234" s="2513"/>
      <c r="E234" s="2513"/>
      <c r="F234" s="2513"/>
      <c r="G234" s="2513"/>
      <c r="H234" s="2513"/>
      <c r="I234" s="2517"/>
    </row>
    <row r="235" spans="1:9">
      <c r="A235" s="2513"/>
      <c r="B235" s="2513"/>
      <c r="C235" s="2513"/>
      <c r="D235" s="2513"/>
      <c r="E235" s="2513"/>
      <c r="F235" s="2513"/>
      <c r="G235" s="2513"/>
      <c r="H235" s="2513"/>
      <c r="I235" s="2517"/>
    </row>
    <row r="236" spans="1:9">
      <c r="A236" s="2513"/>
      <c r="B236" s="2513"/>
      <c r="C236" s="2513"/>
      <c r="D236" s="2513"/>
      <c r="E236" s="2513"/>
      <c r="F236" s="2513"/>
      <c r="G236" s="2513"/>
      <c r="H236" s="2513"/>
      <c r="I236" s="2517"/>
    </row>
    <row r="237" spans="1:9">
      <c r="A237" s="2513"/>
      <c r="B237" s="2513"/>
      <c r="C237" s="2513"/>
      <c r="D237" s="2513"/>
      <c r="E237" s="2513"/>
      <c r="F237" s="2513"/>
      <c r="G237" s="2513"/>
      <c r="H237" s="2513"/>
      <c r="I237" s="2517"/>
    </row>
    <row r="238" spans="1:9">
      <c r="A238" s="2513"/>
      <c r="B238" s="2513"/>
      <c r="C238" s="2513"/>
      <c r="D238" s="2513"/>
      <c r="E238" s="2513"/>
      <c r="F238" s="2513"/>
      <c r="G238" s="2513"/>
      <c r="H238" s="2513"/>
      <c r="I238" s="2517"/>
    </row>
    <row r="239" spans="1:9">
      <c r="A239" s="2513"/>
      <c r="B239" s="2513"/>
      <c r="C239" s="2513"/>
      <c r="D239" s="2513"/>
      <c r="E239" s="2513"/>
      <c r="F239" s="2513"/>
      <c r="G239" s="2513"/>
      <c r="H239" s="2513"/>
      <c r="I239" s="2517"/>
    </row>
    <row r="240" spans="1:9">
      <c r="A240" s="2513"/>
      <c r="B240" s="2513"/>
      <c r="C240" s="2513"/>
      <c r="D240" s="2513"/>
      <c r="E240" s="2513"/>
      <c r="F240" s="2513"/>
      <c r="G240" s="2513"/>
      <c r="H240" s="2513"/>
      <c r="I240" s="2517"/>
    </row>
    <row r="241" spans="1:9">
      <c r="A241" s="2513"/>
      <c r="B241" s="2513"/>
      <c r="C241" s="2513"/>
      <c r="D241" s="2513"/>
      <c r="E241" s="2513"/>
      <c r="F241" s="2513"/>
      <c r="G241" s="2513"/>
      <c r="H241" s="2513"/>
      <c r="I241" s="2517"/>
    </row>
    <row r="242" spans="1:9">
      <c r="A242" s="2513"/>
      <c r="B242" s="2513"/>
      <c r="C242" s="2513"/>
      <c r="D242" s="2513"/>
      <c r="E242" s="2513"/>
      <c r="F242" s="2513"/>
      <c r="G242" s="2513"/>
      <c r="H242" s="2513"/>
      <c r="I242" s="2517"/>
    </row>
    <row r="243" spans="1:9">
      <c r="A243" s="2513"/>
      <c r="B243" s="2513"/>
      <c r="C243" s="2513"/>
      <c r="D243" s="2513"/>
      <c r="E243" s="2513"/>
      <c r="F243" s="2513"/>
      <c r="G243" s="2513"/>
      <c r="H243" s="2513"/>
      <c r="I243" s="2517"/>
    </row>
    <row r="244" spans="1:9">
      <c r="A244" s="2513"/>
      <c r="B244" s="2513"/>
      <c r="C244" s="2513"/>
      <c r="D244" s="2513"/>
      <c r="E244" s="2513"/>
      <c r="F244" s="2513"/>
      <c r="G244" s="2513"/>
      <c r="H244" s="2513"/>
      <c r="I244" s="2517"/>
    </row>
    <row r="245" spans="1:9">
      <c r="A245" s="2513"/>
      <c r="B245" s="2513"/>
      <c r="C245" s="2513"/>
      <c r="D245" s="2513"/>
      <c r="E245" s="2513"/>
      <c r="F245" s="2513"/>
      <c r="G245" s="2513"/>
      <c r="H245" s="2513"/>
      <c r="I245" s="2517"/>
    </row>
    <row r="246" spans="1:9">
      <c r="A246" s="2513"/>
      <c r="B246" s="2513"/>
      <c r="C246" s="2513"/>
      <c r="D246" s="2513"/>
      <c r="E246" s="2513"/>
      <c r="F246" s="2513"/>
      <c r="G246" s="2513"/>
      <c r="H246" s="2513"/>
      <c r="I246" s="2517"/>
    </row>
    <row r="247" spans="1:9">
      <c r="A247" s="2513"/>
      <c r="B247" s="2513"/>
      <c r="C247" s="2513"/>
      <c r="D247" s="2513"/>
      <c r="E247" s="2513"/>
      <c r="F247" s="2513"/>
      <c r="G247" s="2513"/>
      <c r="H247" s="2513"/>
      <c r="I247" s="2517"/>
    </row>
    <row r="248" spans="1:9">
      <c r="A248" s="2513"/>
      <c r="B248" s="2513"/>
      <c r="C248" s="2513"/>
      <c r="D248" s="2513"/>
      <c r="E248" s="2513"/>
      <c r="F248" s="2513"/>
      <c r="G248" s="2513"/>
      <c r="H248" s="2513"/>
      <c r="I248" s="2517"/>
    </row>
    <row r="249" spans="1:9">
      <c r="A249" s="2513"/>
      <c r="B249" s="2513"/>
      <c r="C249" s="2513"/>
      <c r="D249" s="2513"/>
      <c r="E249" s="2513"/>
      <c r="F249" s="2513"/>
      <c r="G249" s="2513"/>
      <c r="H249" s="2513"/>
      <c r="I249" s="2517"/>
    </row>
    <row r="250" spans="1:9">
      <c r="A250" s="2513"/>
      <c r="B250" s="2513"/>
      <c r="C250" s="2513"/>
      <c r="D250" s="2513"/>
      <c r="E250" s="2513"/>
      <c r="F250" s="2513"/>
      <c r="G250" s="2513"/>
      <c r="H250" s="2513"/>
      <c r="I250" s="2517"/>
    </row>
    <row r="251" spans="1:9">
      <c r="A251" s="2513"/>
      <c r="B251" s="2513"/>
      <c r="C251" s="2513"/>
      <c r="D251" s="2513"/>
      <c r="E251" s="2513"/>
      <c r="F251" s="2513"/>
      <c r="G251" s="2513"/>
      <c r="H251" s="2513"/>
      <c r="I251" s="2517"/>
    </row>
    <row r="252" spans="1:9">
      <c r="A252" s="2513"/>
      <c r="B252" s="2513"/>
      <c r="C252" s="2513"/>
      <c r="D252" s="2513"/>
      <c r="E252" s="2513"/>
      <c r="F252" s="2513"/>
      <c r="G252" s="2513"/>
      <c r="H252" s="2513"/>
      <c r="I252" s="2517"/>
    </row>
    <row r="253" spans="1:9">
      <c r="A253" s="2513"/>
      <c r="B253" s="2513"/>
      <c r="C253" s="2513"/>
      <c r="D253" s="2513"/>
      <c r="E253" s="2513"/>
      <c r="F253" s="2513"/>
      <c r="G253" s="2513"/>
      <c r="H253" s="2513"/>
      <c r="I253" s="2517"/>
    </row>
    <row r="254" spans="1:9">
      <c r="A254" s="2513"/>
      <c r="B254" s="2513"/>
      <c r="C254" s="2513"/>
      <c r="D254" s="2513"/>
      <c r="E254" s="2513"/>
      <c r="F254" s="2513"/>
      <c r="G254" s="2513"/>
      <c r="H254" s="2513"/>
      <c r="I254" s="2513"/>
    </row>
    <row r="255" spans="1:9">
      <c r="A255" s="2513"/>
      <c r="B255" s="2513"/>
      <c r="C255" s="2513"/>
      <c r="D255" s="2513"/>
      <c r="E255" s="2513"/>
      <c r="F255" s="2513"/>
      <c r="G255" s="2513"/>
      <c r="H255" s="2513"/>
      <c r="I255" s="2513"/>
    </row>
    <row r="256" spans="1:9">
      <c r="A256" s="2513"/>
      <c r="B256" s="2513"/>
      <c r="C256" s="2513"/>
      <c r="D256" s="2513"/>
      <c r="E256" s="2513"/>
      <c r="F256" s="2513"/>
      <c r="G256" s="2513"/>
      <c r="H256" s="2513"/>
      <c r="I256" s="2513"/>
    </row>
    <row r="257" spans="1:9">
      <c r="A257" s="2513"/>
      <c r="B257" s="2513"/>
      <c r="C257" s="2513"/>
      <c r="D257" s="2513"/>
      <c r="E257" s="2513"/>
      <c r="F257" s="2513"/>
      <c r="G257" s="2513"/>
      <c r="H257" s="2513"/>
      <c r="I257" s="2513"/>
    </row>
  </sheetData>
  <mergeCells count="1">
    <mergeCell ref="A2:I5"/>
  </mergeCells>
  <pageMargins left="0.7" right="0.7" top="0.75" bottom="0.75" header="0.3" footer="0.3"/>
  <pageSetup paperSize="9" scale="77" orientation="portrait" r:id="rId1"/>
  <headerFooter>
    <oddFooter>&amp;C&amp;1#&amp;"Calibri"&amp;10&amp;K000000Confidential</oddFooter>
  </headerFooter>
  <customProperties>
    <customPr name="_pios_id" r:id="rId2"/>
  </customProperties>
  <drawing r:id="rId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931D48-24A2-4189-8733-F21BA5BC5B35}">
  <sheetPr>
    <tabColor theme="2"/>
  </sheetPr>
  <dimension ref="A1:N115"/>
  <sheetViews>
    <sheetView showGridLines="0" view="pageBreakPreview" zoomScaleNormal="100" zoomScaleSheetLayoutView="100" zoomScalePageLayoutView="99" workbookViewId="0">
      <selection activeCell="B12" sqref="B12"/>
    </sheetView>
  </sheetViews>
  <sheetFormatPr defaultColWidth="10.42578125" defaultRowHeight="12"/>
  <cols>
    <col min="1" max="1" width="25.5703125" style="2292" customWidth="1"/>
    <col min="2" max="2" width="5.42578125" style="2287" customWidth="1"/>
    <col min="3" max="6" width="12.85546875" style="2287" customWidth="1"/>
    <col min="7" max="7" width="13.42578125" style="2287" customWidth="1"/>
    <col min="8" max="16384" width="10.42578125" style="2287"/>
  </cols>
  <sheetData>
    <row r="1" spans="1:14" ht="15.75" customHeight="1">
      <c r="A1" s="2514" t="s">
        <v>1019</v>
      </c>
      <c r="B1" s="2285"/>
      <c r="C1" s="2285"/>
      <c r="D1" s="2285"/>
      <c r="E1" s="2285"/>
      <c r="F1" s="2286"/>
      <c r="G1" s="2286"/>
    </row>
    <row r="2" spans="1:14" ht="152.25" customHeight="1">
      <c r="A2" s="3078" t="s">
        <v>2049</v>
      </c>
      <c r="B2" s="3078"/>
      <c r="C2" s="3078"/>
      <c r="D2" s="3078"/>
      <c r="E2" s="3078"/>
      <c r="F2" s="3078"/>
      <c r="G2" s="3078"/>
      <c r="H2" s="3075"/>
      <c r="I2" s="3075"/>
      <c r="J2" s="3075"/>
      <c r="K2" s="3075"/>
      <c r="L2" s="3075"/>
      <c r="M2" s="3075"/>
      <c r="N2" s="3075"/>
    </row>
    <row r="3" spans="1:14">
      <c r="A3" s="2288" t="s">
        <v>876</v>
      </c>
      <c r="B3" s="2289"/>
      <c r="C3" s="2290" t="s">
        <v>791</v>
      </c>
      <c r="D3" s="2289" t="s">
        <v>1020</v>
      </c>
      <c r="E3" s="2289" t="s">
        <v>1021</v>
      </c>
      <c r="F3" s="2289" t="s">
        <v>1022</v>
      </c>
      <c r="G3" s="2291" t="s">
        <v>792</v>
      </c>
      <c r="H3" s="2292"/>
    </row>
    <row r="4" spans="1:14">
      <c r="A4" s="1695" t="s">
        <v>1023</v>
      </c>
      <c r="B4" s="1695"/>
      <c r="C4" s="1695">
        <v>17</v>
      </c>
      <c r="D4" s="1695">
        <v>70</v>
      </c>
      <c r="E4" s="1695">
        <v>12</v>
      </c>
      <c r="F4" s="1695">
        <v>32</v>
      </c>
      <c r="G4" s="1705">
        <v>21</v>
      </c>
      <c r="H4" s="2292"/>
    </row>
    <row r="5" spans="1:14">
      <c r="A5" s="1777" t="s">
        <v>1024</v>
      </c>
      <c r="B5" s="2293"/>
      <c r="C5" s="2294">
        <v>18</v>
      </c>
      <c r="D5" s="2294">
        <v>60</v>
      </c>
      <c r="E5" s="2294">
        <v>12</v>
      </c>
      <c r="F5" s="2294">
        <v>29</v>
      </c>
      <c r="G5" s="2295">
        <v>18</v>
      </c>
    </row>
    <row r="6" spans="1:14">
      <c r="A6" s="1777" t="s">
        <v>1025</v>
      </c>
      <c r="B6" s="2294"/>
      <c r="C6" s="2294">
        <v>4</v>
      </c>
      <c r="D6" s="2294">
        <v>31</v>
      </c>
      <c r="E6" s="2294">
        <v>1</v>
      </c>
      <c r="F6" s="2294">
        <v>5</v>
      </c>
      <c r="G6" s="2295">
        <v>6</v>
      </c>
    </row>
    <row r="7" spans="1:14">
      <c r="A7" s="1777" t="s">
        <v>1026</v>
      </c>
      <c r="B7" s="2294"/>
      <c r="C7" s="2294">
        <v>12</v>
      </c>
      <c r="D7" s="2294">
        <v>54</v>
      </c>
      <c r="E7" s="2294">
        <v>4</v>
      </c>
      <c r="F7" s="2294">
        <v>13</v>
      </c>
      <c r="G7" s="2295">
        <v>4</v>
      </c>
    </row>
    <row r="8" spans="1:14">
      <c r="A8" s="1777" t="s">
        <v>1027</v>
      </c>
      <c r="B8" s="2294"/>
      <c r="C8" s="2294">
        <v>2</v>
      </c>
      <c r="D8" s="2294">
        <v>11</v>
      </c>
      <c r="E8" s="2294">
        <v>1</v>
      </c>
      <c r="F8" s="2294">
        <v>3</v>
      </c>
      <c r="G8" s="2295">
        <v>2</v>
      </c>
    </row>
    <row r="9" spans="1:14">
      <c r="A9" s="1777" t="s">
        <v>1028</v>
      </c>
      <c r="B9" s="2294"/>
      <c r="C9" s="2294">
        <v>2</v>
      </c>
      <c r="D9" s="2294">
        <v>4</v>
      </c>
      <c r="E9" s="2294">
        <v>2</v>
      </c>
      <c r="F9" s="2294">
        <v>3</v>
      </c>
      <c r="G9" s="2295">
        <v>2</v>
      </c>
      <c r="J9" s="2292"/>
    </row>
    <row r="10" spans="1:14">
      <c r="A10" s="1777" t="s">
        <v>1029</v>
      </c>
      <c r="B10" s="2296"/>
      <c r="C10" s="2297">
        <v>0.57999999999999996</v>
      </c>
      <c r="D10" s="2297">
        <v>0.67</v>
      </c>
      <c r="E10" s="2297">
        <v>0.25</v>
      </c>
      <c r="F10" s="2297">
        <v>0.41</v>
      </c>
      <c r="G10" s="2298">
        <v>0.34</v>
      </c>
    </row>
    <row r="11" spans="1:14">
      <c r="A11" s="1696" t="s">
        <v>1030</v>
      </c>
      <c r="B11" s="2299"/>
      <c r="C11" s="2299">
        <v>40</v>
      </c>
      <c r="D11" s="2299">
        <v>95</v>
      </c>
      <c r="E11" s="2299">
        <v>26</v>
      </c>
      <c r="F11" s="2299">
        <v>47</v>
      </c>
      <c r="G11" s="2300">
        <v>67</v>
      </c>
    </row>
    <row r="12" spans="1:14">
      <c r="A12" s="1777" t="s">
        <v>1024</v>
      </c>
      <c r="B12" s="2296"/>
      <c r="C12" s="2294">
        <v>32</v>
      </c>
      <c r="D12" s="2294">
        <v>80</v>
      </c>
      <c r="E12" s="2294">
        <v>29</v>
      </c>
      <c r="F12" s="2294">
        <v>46</v>
      </c>
      <c r="G12" s="2295">
        <v>79</v>
      </c>
    </row>
    <row r="13" spans="1:14">
      <c r="A13" s="1777" t="s">
        <v>1025</v>
      </c>
      <c r="B13" s="2296"/>
      <c r="C13" s="2294">
        <v>9</v>
      </c>
      <c r="D13" s="2294">
        <v>58</v>
      </c>
      <c r="E13" s="2294">
        <v>2</v>
      </c>
      <c r="F13" s="2294">
        <v>11</v>
      </c>
      <c r="G13" s="2295">
        <v>13</v>
      </c>
    </row>
    <row r="14" spans="1:14">
      <c r="A14" s="1777" t="s">
        <v>1026</v>
      </c>
      <c r="B14" s="2296"/>
      <c r="C14" s="2294">
        <v>34</v>
      </c>
      <c r="D14" s="2294">
        <v>71</v>
      </c>
      <c r="E14" s="2294">
        <v>6</v>
      </c>
      <c r="F14" s="2294">
        <v>27</v>
      </c>
      <c r="G14" s="2295">
        <v>37</v>
      </c>
    </row>
    <row r="15" spans="1:14">
      <c r="A15" s="1777" t="s">
        <v>1027</v>
      </c>
      <c r="B15" s="2296"/>
      <c r="C15" s="2294">
        <v>5</v>
      </c>
      <c r="D15" s="2294">
        <v>20</v>
      </c>
      <c r="E15" s="2294">
        <v>1</v>
      </c>
      <c r="F15" s="2294">
        <v>5</v>
      </c>
      <c r="G15" s="2295">
        <v>4</v>
      </c>
    </row>
    <row r="16" spans="1:14">
      <c r="A16" s="1777" t="s">
        <v>1028</v>
      </c>
      <c r="B16" s="2296"/>
      <c r="C16" s="2294">
        <v>3</v>
      </c>
      <c r="D16" s="2294">
        <v>7</v>
      </c>
      <c r="E16" s="2294">
        <v>3</v>
      </c>
      <c r="F16" s="2294">
        <v>4</v>
      </c>
      <c r="G16" s="2295">
        <v>5</v>
      </c>
    </row>
    <row r="17" spans="1:7">
      <c r="A17" s="1777" t="s">
        <v>1029</v>
      </c>
      <c r="B17" s="2296"/>
      <c r="C17" s="2297">
        <v>0.51</v>
      </c>
      <c r="D17" s="2297">
        <v>0.65</v>
      </c>
      <c r="E17" s="2297">
        <v>0.31</v>
      </c>
      <c r="F17" s="2297">
        <v>0.5</v>
      </c>
      <c r="G17" s="2298">
        <v>0</v>
      </c>
    </row>
    <row r="18" spans="1:7">
      <c r="A18" s="1696" t="s">
        <v>1031</v>
      </c>
      <c r="B18" s="2299"/>
      <c r="C18" s="2299">
        <v>18</v>
      </c>
      <c r="D18" s="2299">
        <v>40</v>
      </c>
      <c r="E18" s="2299">
        <v>12</v>
      </c>
      <c r="F18" s="2299">
        <v>21</v>
      </c>
      <c r="G18" s="2300">
        <v>21</v>
      </c>
    </row>
    <row r="19" spans="1:7">
      <c r="A19" s="1696" t="s">
        <v>1032</v>
      </c>
      <c r="B19" s="2299"/>
      <c r="C19" s="2299">
        <v>18</v>
      </c>
      <c r="D19" s="2299">
        <v>150</v>
      </c>
      <c r="E19" s="2299">
        <v>15</v>
      </c>
      <c r="F19" s="2299">
        <v>39</v>
      </c>
      <c r="G19" s="2300">
        <v>17</v>
      </c>
    </row>
    <row r="21" spans="1:7">
      <c r="C21" s="2301"/>
      <c r="D21" s="2301"/>
      <c r="E21" s="2301"/>
      <c r="F21" s="2301"/>
      <c r="G21" s="2301"/>
    </row>
    <row r="22" spans="1:7">
      <c r="A22" s="2302" t="s">
        <v>1033</v>
      </c>
      <c r="B22" s="2303"/>
      <c r="C22" s="2291" t="s">
        <v>792</v>
      </c>
      <c r="D22" s="2291" t="s">
        <v>1034</v>
      </c>
      <c r="E22" s="2291" t="s">
        <v>1035</v>
      </c>
      <c r="F22" s="2291" t="s">
        <v>1036</v>
      </c>
      <c r="G22" s="2291" t="s">
        <v>1037</v>
      </c>
    </row>
    <row r="23" spans="1:7">
      <c r="A23" s="1705" t="s">
        <v>1023</v>
      </c>
      <c r="B23" s="2304"/>
      <c r="C23" s="2304">
        <v>21</v>
      </c>
      <c r="D23" s="2304">
        <v>22</v>
      </c>
      <c r="E23" s="2304">
        <v>10</v>
      </c>
      <c r="F23" s="2304">
        <v>15</v>
      </c>
      <c r="G23" s="2304">
        <v>18</v>
      </c>
    </row>
    <row r="24" spans="1:7">
      <c r="A24" s="1786" t="s">
        <v>1024</v>
      </c>
      <c r="B24" s="2295"/>
      <c r="C24" s="2295">
        <v>18</v>
      </c>
      <c r="D24" s="2295">
        <v>21</v>
      </c>
      <c r="E24" s="2295">
        <v>8</v>
      </c>
      <c r="F24" s="2295">
        <v>14</v>
      </c>
      <c r="G24" s="2295">
        <v>16</v>
      </c>
    </row>
    <row r="25" spans="1:7">
      <c r="A25" s="1786" t="s">
        <v>1025</v>
      </c>
      <c r="B25" s="2295"/>
      <c r="C25" s="2295">
        <v>6</v>
      </c>
      <c r="D25" s="2295">
        <v>10</v>
      </c>
      <c r="E25" s="2295">
        <v>1</v>
      </c>
      <c r="F25" s="2295">
        <v>3</v>
      </c>
      <c r="G25" s="2295">
        <v>2</v>
      </c>
    </row>
    <row r="26" spans="1:7">
      <c r="A26" s="1786" t="s">
        <v>1026</v>
      </c>
      <c r="B26" s="2295"/>
      <c r="C26" s="2295">
        <v>4</v>
      </c>
      <c r="D26" s="2295">
        <v>10</v>
      </c>
      <c r="E26" s="2295">
        <v>3</v>
      </c>
      <c r="F26" s="2295">
        <v>5</v>
      </c>
      <c r="G26" s="2295">
        <v>6</v>
      </c>
    </row>
    <row r="27" spans="1:7">
      <c r="A27" s="1786" t="s">
        <v>1027</v>
      </c>
      <c r="B27" s="2295"/>
      <c r="C27" s="2295">
        <v>2</v>
      </c>
      <c r="D27" s="2295">
        <v>6</v>
      </c>
      <c r="E27" s="2295">
        <v>1</v>
      </c>
      <c r="F27" s="2295">
        <v>3</v>
      </c>
      <c r="G27" s="2295">
        <v>2</v>
      </c>
    </row>
    <row r="28" spans="1:7">
      <c r="A28" s="1786" t="s">
        <v>1028</v>
      </c>
      <c r="B28" s="2295"/>
      <c r="C28" s="2295">
        <v>2</v>
      </c>
      <c r="D28" s="2295">
        <v>3</v>
      </c>
      <c r="E28" s="2295">
        <v>1</v>
      </c>
      <c r="F28" s="2295">
        <v>2</v>
      </c>
      <c r="G28" s="2295">
        <v>2</v>
      </c>
    </row>
    <row r="29" spans="1:7">
      <c r="A29" s="1786" t="s">
        <v>1029</v>
      </c>
      <c r="B29" s="2295"/>
      <c r="C29" s="2298">
        <v>0.34</v>
      </c>
      <c r="D29" s="2298">
        <v>0.57999999999999996</v>
      </c>
      <c r="E29" s="2298">
        <v>0.34</v>
      </c>
      <c r="F29" s="2298">
        <v>0.46</v>
      </c>
      <c r="G29" s="2298">
        <v>0.38</v>
      </c>
    </row>
    <row r="30" spans="1:7">
      <c r="A30" s="1706" t="s">
        <v>1030</v>
      </c>
      <c r="B30" s="2300"/>
      <c r="C30" s="2300">
        <v>67</v>
      </c>
      <c r="D30" s="2300">
        <v>86</v>
      </c>
      <c r="E30" s="2300">
        <v>28</v>
      </c>
      <c r="F30" s="2300">
        <v>47</v>
      </c>
      <c r="G30" s="2300">
        <v>62</v>
      </c>
    </row>
    <row r="31" spans="1:7">
      <c r="A31" s="1786" t="s">
        <v>1024</v>
      </c>
      <c r="B31" s="2295"/>
      <c r="C31" s="2295">
        <v>79</v>
      </c>
      <c r="D31" s="2295">
        <v>90</v>
      </c>
      <c r="E31" s="2295">
        <v>32</v>
      </c>
      <c r="F31" s="2295">
        <v>50</v>
      </c>
      <c r="G31" s="2295">
        <v>59</v>
      </c>
    </row>
    <row r="32" spans="1:7">
      <c r="A32" s="1786" t="s">
        <v>1025</v>
      </c>
      <c r="B32" s="2295"/>
      <c r="C32" s="2295">
        <v>13</v>
      </c>
      <c r="D32" s="2295">
        <v>33</v>
      </c>
      <c r="E32" s="2295">
        <v>4</v>
      </c>
      <c r="F32" s="2295">
        <v>11</v>
      </c>
      <c r="G32" s="2295">
        <v>14</v>
      </c>
    </row>
    <row r="33" spans="1:7">
      <c r="A33" s="1786" t="s">
        <v>1026</v>
      </c>
      <c r="B33" s="2295"/>
      <c r="C33" s="2295">
        <v>37</v>
      </c>
      <c r="D33" s="2295">
        <v>41</v>
      </c>
      <c r="E33" s="2295">
        <v>9</v>
      </c>
      <c r="F33" s="2295">
        <v>20</v>
      </c>
      <c r="G33" s="2295">
        <v>23</v>
      </c>
    </row>
    <row r="34" spans="1:7">
      <c r="A34" s="1786" t="s">
        <v>1027</v>
      </c>
      <c r="B34" s="2295"/>
      <c r="C34" s="2295">
        <v>4</v>
      </c>
      <c r="D34" s="2295">
        <v>13</v>
      </c>
      <c r="E34" s="2295">
        <v>1</v>
      </c>
      <c r="F34" s="2295">
        <v>5</v>
      </c>
      <c r="G34" s="2295">
        <v>4</v>
      </c>
    </row>
    <row r="35" spans="1:7">
      <c r="A35" s="1786" t="s">
        <v>1028</v>
      </c>
      <c r="B35" s="2295"/>
      <c r="C35" s="2295">
        <v>5</v>
      </c>
      <c r="D35" s="2295">
        <v>7</v>
      </c>
      <c r="E35" s="2295">
        <v>2</v>
      </c>
      <c r="F35" s="2295">
        <v>4</v>
      </c>
      <c r="G35" s="2295">
        <v>4</v>
      </c>
    </row>
    <row r="36" spans="1:7">
      <c r="A36" s="1786" t="s">
        <v>1029</v>
      </c>
      <c r="B36" s="2295"/>
      <c r="C36" s="2298">
        <v>0</v>
      </c>
      <c r="D36" s="2298">
        <v>1</v>
      </c>
      <c r="E36" s="2298">
        <v>0.28999999999999998</v>
      </c>
      <c r="F36" s="2298">
        <v>0.48</v>
      </c>
      <c r="G36" s="2298">
        <v>0.4</v>
      </c>
    </row>
    <row r="37" spans="1:7">
      <c r="A37" s="1706" t="s">
        <v>1031</v>
      </c>
      <c r="B37" s="2300"/>
      <c r="C37" s="2300">
        <v>21</v>
      </c>
      <c r="D37" s="2300">
        <v>41</v>
      </c>
      <c r="E37" s="2300">
        <v>7</v>
      </c>
      <c r="F37" s="2300">
        <v>16</v>
      </c>
      <c r="G37" s="2300">
        <v>35</v>
      </c>
    </row>
    <row r="38" spans="1:7">
      <c r="A38" s="1706" t="s">
        <v>1032</v>
      </c>
      <c r="B38" s="2300"/>
      <c r="C38" s="2300">
        <v>17</v>
      </c>
      <c r="D38" s="2300">
        <v>29</v>
      </c>
      <c r="E38" s="2300">
        <v>9</v>
      </c>
      <c r="F38" s="2300">
        <v>20</v>
      </c>
      <c r="G38" s="2300">
        <v>29</v>
      </c>
    </row>
    <row r="40" spans="1:7">
      <c r="A40" s="3079"/>
      <c r="B40" s="3079"/>
      <c r="C40" s="3079"/>
      <c r="D40" s="3079"/>
      <c r="E40" s="3079"/>
      <c r="F40" s="3079"/>
      <c r="G40" s="3079"/>
    </row>
    <row r="115" spans="7:7" ht="15">
      <c r="G115" s="2305"/>
    </row>
  </sheetData>
  <mergeCells count="3">
    <mergeCell ref="A2:G2"/>
    <mergeCell ref="H2:N2"/>
    <mergeCell ref="A40:G40"/>
  </mergeCells>
  <pageMargins left="0.15656565656565657" right="0.23622047244094491" top="0.74803149606299213" bottom="0.74803149606299213" header="0.31496062992125984" footer="0.31496062992125984"/>
  <pageSetup paperSize="9" scale="93" orientation="portrait" r:id="rId1"/>
  <headerFooter>
    <oddFooter>&amp;C&amp;1#&amp;"Calibri"&amp;10&amp;K000000Confidential</oddFooter>
  </headerFooter>
  <colBreaks count="1" manualBreakCount="1">
    <brk id="7" max="1048575" man="1"/>
  </colBreaks>
  <customProperties>
    <customPr name="_pios_id" r:id="rId2"/>
  </customProperties>
  <drawing r:id="rId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49154-5F22-4F3D-9DF9-462C4A287B66}">
  <dimension ref="A1:G18"/>
  <sheetViews>
    <sheetView view="pageBreakPreview" zoomScaleNormal="100" zoomScaleSheetLayoutView="100" workbookViewId="0">
      <selection activeCell="A2" sqref="A2:XFD2"/>
    </sheetView>
  </sheetViews>
  <sheetFormatPr defaultRowHeight="15"/>
  <cols>
    <col min="1" max="1" width="19.28515625" customWidth="1"/>
    <col min="2" max="2" width="21.28515625" customWidth="1"/>
    <col min="3" max="3" width="17.28515625" customWidth="1"/>
    <col min="4" max="4" width="18.42578125" customWidth="1"/>
    <col min="5" max="5" width="14.140625" customWidth="1"/>
    <col min="6" max="6" width="22.140625" customWidth="1"/>
    <col min="7" max="7" width="17.5703125" customWidth="1"/>
  </cols>
  <sheetData>
    <row r="1" spans="1:7">
      <c r="A1" s="3082" t="s">
        <v>1038</v>
      </c>
      <c r="B1" s="3082"/>
      <c r="C1" s="3082"/>
      <c r="D1" s="3082"/>
      <c r="E1" s="3082"/>
      <c r="F1" s="3082"/>
      <c r="G1" s="3082"/>
    </row>
    <row r="2" spans="1:7">
      <c r="A2" s="3083" t="s">
        <v>2048</v>
      </c>
      <c r="B2" s="3083"/>
      <c r="C2" s="3083"/>
      <c r="D2" s="3083"/>
      <c r="E2" s="3083"/>
      <c r="F2" s="3083"/>
      <c r="G2" s="3083"/>
    </row>
    <row r="3" spans="1:7" ht="24.75">
      <c r="A3" s="368" t="s">
        <v>206</v>
      </c>
      <c r="B3" s="369" t="s">
        <v>1039</v>
      </c>
      <c r="C3" s="369" t="s">
        <v>1040</v>
      </c>
      <c r="D3" s="369" t="s">
        <v>1041</v>
      </c>
      <c r="E3" s="369" t="s">
        <v>1042</v>
      </c>
      <c r="F3" s="369" t="s">
        <v>1043</v>
      </c>
      <c r="G3" s="369" t="s">
        <v>1044</v>
      </c>
    </row>
    <row r="4" spans="1:7">
      <c r="A4" s="370" t="s">
        <v>1045</v>
      </c>
      <c r="B4" s="371">
        <v>240</v>
      </c>
      <c r="C4" s="371">
        <v>-603</v>
      </c>
      <c r="D4" s="371">
        <v>95</v>
      </c>
      <c r="E4" s="371">
        <v>-146</v>
      </c>
      <c r="F4" s="371">
        <v>49</v>
      </c>
      <c r="G4" s="371">
        <v>-109</v>
      </c>
    </row>
    <row r="5" spans="1:7">
      <c r="A5" s="167" t="s">
        <v>1046</v>
      </c>
      <c r="B5" s="371">
        <v>118</v>
      </c>
      <c r="C5" s="371">
        <v>412</v>
      </c>
      <c r="D5" s="371">
        <v>24</v>
      </c>
      <c r="E5" s="371">
        <v>-217</v>
      </c>
      <c r="F5" s="371">
        <v>-3</v>
      </c>
      <c r="G5" s="371">
        <v>-41</v>
      </c>
    </row>
    <row r="6" spans="1:7">
      <c r="A6" s="167" t="s">
        <v>1047</v>
      </c>
      <c r="B6" s="371">
        <v>21</v>
      </c>
      <c r="C6" s="371">
        <v>2944</v>
      </c>
      <c r="D6" s="371">
        <v>28</v>
      </c>
      <c r="E6" s="371">
        <v>563</v>
      </c>
      <c r="F6" s="371">
        <v>96</v>
      </c>
      <c r="G6" s="371">
        <v>434</v>
      </c>
    </row>
    <row r="7" spans="1:7">
      <c r="A7" s="167" t="s">
        <v>1048</v>
      </c>
      <c r="B7" s="371">
        <v>-39</v>
      </c>
      <c r="C7" s="371">
        <v>195</v>
      </c>
      <c r="D7" s="371">
        <v>43</v>
      </c>
      <c r="E7" s="371">
        <v>-20</v>
      </c>
      <c r="F7" s="371">
        <v>-24</v>
      </c>
      <c r="G7" s="371">
        <v>293</v>
      </c>
    </row>
    <row r="8" spans="1:7">
      <c r="A8" s="167" t="s">
        <v>1049</v>
      </c>
      <c r="B8" s="371">
        <v>-41</v>
      </c>
      <c r="C8" s="371">
        <v>52</v>
      </c>
      <c r="D8" s="371">
        <v>3</v>
      </c>
      <c r="E8" s="371">
        <v>-9</v>
      </c>
      <c r="F8" s="371">
        <v>-26</v>
      </c>
      <c r="G8" s="371">
        <v>36</v>
      </c>
    </row>
    <row r="9" spans="1:7">
      <c r="A9" s="167" t="s">
        <v>1050</v>
      </c>
      <c r="B9" s="371">
        <v>-8</v>
      </c>
      <c r="C9" s="371">
        <v>-9</v>
      </c>
      <c r="D9" s="371">
        <v>1</v>
      </c>
      <c r="E9" s="371">
        <v>-6</v>
      </c>
      <c r="F9" s="371">
        <v>-8</v>
      </c>
      <c r="G9" s="371">
        <v>-3</v>
      </c>
    </row>
    <row r="10" spans="1:7">
      <c r="A10" s="2263" t="s">
        <v>51</v>
      </c>
      <c r="B10" s="2264">
        <f t="shared" ref="B10:G10" si="0">SUM(B4:B9)</f>
        <v>291</v>
      </c>
      <c r="C10" s="2265">
        <f t="shared" si="0"/>
        <v>2991</v>
      </c>
      <c r="D10" s="2263">
        <f t="shared" si="0"/>
        <v>194</v>
      </c>
      <c r="E10" s="2264">
        <f t="shared" si="0"/>
        <v>165</v>
      </c>
      <c r="F10" s="2264">
        <f t="shared" si="0"/>
        <v>84</v>
      </c>
      <c r="G10" s="2263">
        <f t="shared" si="0"/>
        <v>610</v>
      </c>
    </row>
    <row r="11" spans="1:7">
      <c r="A11" s="367"/>
      <c r="B11" s="367"/>
      <c r="C11" s="367"/>
      <c r="D11" s="367"/>
      <c r="E11" s="367"/>
      <c r="F11" s="367"/>
      <c r="G11" s="367"/>
    </row>
    <row r="12" spans="1:7">
      <c r="A12" s="367"/>
      <c r="B12" s="371"/>
      <c r="C12" s="367"/>
      <c r="D12" s="371"/>
      <c r="E12" s="367"/>
      <c r="F12" s="367"/>
      <c r="G12" s="367"/>
    </row>
    <row r="13" spans="1:7">
      <c r="A13" s="367"/>
      <c r="B13" s="367"/>
      <c r="C13" s="367"/>
      <c r="D13" s="367"/>
      <c r="E13" s="367"/>
      <c r="F13" s="367"/>
      <c r="G13" s="367"/>
    </row>
    <row r="14" spans="1:7">
      <c r="A14" s="367"/>
      <c r="B14" s="367"/>
      <c r="C14" s="367"/>
      <c r="D14" s="367"/>
      <c r="E14" s="367"/>
      <c r="F14" s="367"/>
      <c r="G14" s="367"/>
    </row>
    <row r="15" spans="1:7" ht="15" customHeight="1">
      <c r="A15" s="372" t="s">
        <v>1051</v>
      </c>
      <c r="B15" s="3080" t="s">
        <v>1052</v>
      </c>
      <c r="C15" s="3080" t="s">
        <v>1053</v>
      </c>
      <c r="D15" s="3080" t="s">
        <v>1054</v>
      </c>
      <c r="E15" s="367"/>
      <c r="F15" s="367"/>
      <c r="G15" s="367"/>
    </row>
    <row r="16" spans="1:7">
      <c r="A16" s="368" t="s">
        <v>1055</v>
      </c>
      <c r="B16" s="3081"/>
      <c r="C16" s="3081"/>
      <c r="D16" s="3081"/>
      <c r="E16" s="367"/>
      <c r="F16" s="367"/>
      <c r="G16" s="367"/>
    </row>
    <row r="17" spans="1:7" ht="34.5" customHeight="1">
      <c r="A17" s="373" t="s">
        <v>1056</v>
      </c>
      <c r="B17" s="374">
        <v>117</v>
      </c>
      <c r="C17" s="374">
        <v>862</v>
      </c>
      <c r="D17" s="374">
        <v>863</v>
      </c>
      <c r="E17" s="367"/>
      <c r="F17" s="367"/>
      <c r="G17" s="367"/>
    </row>
    <row r="18" spans="1:7" ht="29.25" customHeight="1">
      <c r="A18" s="373" t="s">
        <v>1057</v>
      </c>
      <c r="B18" s="374">
        <v>49</v>
      </c>
      <c r="C18" s="374">
        <v>-496</v>
      </c>
      <c r="D18" s="374">
        <v>9.5</v>
      </c>
      <c r="E18" s="367"/>
      <c r="F18" s="367"/>
      <c r="G18" s="367"/>
    </row>
  </sheetData>
  <mergeCells count="5">
    <mergeCell ref="B15:B16"/>
    <mergeCell ref="C15:C16"/>
    <mergeCell ref="D15:D16"/>
    <mergeCell ref="A1:G1"/>
    <mergeCell ref="A2:G2"/>
  </mergeCells>
  <pageMargins left="0.7" right="0.7" top="0.75" bottom="0.75" header="0.3" footer="0.3"/>
  <pageSetup paperSize="9" scale="67" orientation="portrait" r:id="rId1"/>
  <headerFooter>
    <oddFooter>&amp;C&amp;1#&amp;"Calibri"&amp;10&amp;K000000Confidential</oddFooter>
  </headerFooter>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E770E-C4A2-4F22-A86C-655C9643DD43}">
  <dimension ref="A1:W113"/>
  <sheetViews>
    <sheetView showGridLines="0" zoomScaleNormal="100" zoomScaleSheetLayoutView="99" workbookViewId="0">
      <selection activeCell="A26" sqref="A26:K26"/>
    </sheetView>
  </sheetViews>
  <sheetFormatPr defaultColWidth="0" defaultRowHeight="11.25"/>
  <cols>
    <col min="1" max="6" width="9.140625" style="787" customWidth="1"/>
    <col min="7" max="7" width="8.28515625" style="787" customWidth="1"/>
    <col min="8" max="8" width="9.140625" style="787" hidden="1" customWidth="1"/>
    <col min="9" max="9" width="15.140625" style="787" customWidth="1"/>
    <col min="10" max="10" width="9.85546875" style="787" customWidth="1"/>
    <col min="11" max="11" width="9.140625" style="787" customWidth="1"/>
    <col min="12" max="12" width="9.140625" style="787" hidden="1" customWidth="1"/>
    <col min="13" max="13" width="14.28515625" style="787" hidden="1" customWidth="1"/>
    <col min="14" max="14" width="13.28515625" style="787" hidden="1" customWidth="1"/>
    <col min="15" max="15" width="9.140625" style="787" hidden="1" customWidth="1"/>
    <col min="16" max="23" width="0" style="787" hidden="1" customWidth="1"/>
    <col min="24" max="16384" width="9.140625" style="787" hidden="1"/>
  </cols>
  <sheetData>
    <row r="1" spans="1:23" ht="16.5" customHeight="1">
      <c r="A1" s="2798" t="s">
        <v>2059</v>
      </c>
      <c r="B1" s="2798"/>
      <c r="C1" s="2798"/>
      <c r="D1" s="2798"/>
      <c r="E1" s="2798"/>
      <c r="F1" s="2798"/>
      <c r="G1" s="2798"/>
      <c r="H1" s="2798"/>
      <c r="I1" s="2798"/>
      <c r="J1" s="2798"/>
      <c r="K1" s="2798"/>
    </row>
    <row r="2" spans="1:23" ht="73.5" customHeight="1">
      <c r="A2" s="2796" t="s">
        <v>2060</v>
      </c>
      <c r="B2" s="2796"/>
      <c r="C2" s="2796"/>
      <c r="D2" s="2796"/>
      <c r="E2" s="2796"/>
      <c r="F2" s="2796"/>
      <c r="G2" s="2796"/>
      <c r="H2" s="2796"/>
      <c r="I2" s="2796"/>
      <c r="J2" s="2796"/>
      <c r="K2" s="2796"/>
    </row>
    <row r="3" spans="1:23" ht="12">
      <c r="M3" s="788"/>
      <c r="N3" s="789"/>
      <c r="R3" s="788"/>
      <c r="S3" s="788"/>
      <c r="T3" s="788"/>
      <c r="U3" s="789"/>
      <c r="V3" s="790"/>
      <c r="W3" s="790"/>
    </row>
    <row r="4" spans="1:23" ht="12">
      <c r="M4" s="717"/>
      <c r="N4" s="791"/>
      <c r="U4" s="791"/>
      <c r="V4" s="792"/>
      <c r="W4" s="792"/>
    </row>
    <row r="5" spans="1:23" ht="12">
      <c r="M5" s="717"/>
      <c r="N5" s="791"/>
      <c r="U5" s="791"/>
      <c r="V5" s="792"/>
      <c r="W5" s="792"/>
    </row>
    <row r="6" spans="1:23" ht="12">
      <c r="M6" s="717"/>
      <c r="N6" s="791"/>
      <c r="U6" s="791"/>
      <c r="V6" s="792"/>
      <c r="W6" s="792"/>
    </row>
    <row r="7" spans="1:23" ht="12">
      <c r="M7" s="717"/>
      <c r="N7" s="791"/>
      <c r="U7" s="791"/>
      <c r="V7" s="792"/>
      <c r="W7" s="792"/>
    </row>
    <row r="8" spans="1:23" ht="12">
      <c r="M8" s="717"/>
      <c r="N8" s="793"/>
      <c r="U8" s="793"/>
      <c r="V8" s="148"/>
      <c r="W8" s="148"/>
    </row>
    <row r="9" spans="1:23" ht="12">
      <c r="M9" s="794"/>
      <c r="N9" s="795"/>
      <c r="U9" s="793"/>
      <c r="V9" s="148"/>
      <c r="W9" s="148"/>
    </row>
    <row r="10" spans="1:23" ht="12">
      <c r="M10" s="717"/>
      <c r="N10" s="793"/>
      <c r="U10" s="793"/>
      <c r="V10" s="148"/>
      <c r="W10" s="148"/>
    </row>
    <row r="12" spans="1:23" ht="12">
      <c r="M12" s="717"/>
      <c r="U12" s="148"/>
      <c r="V12" s="148"/>
      <c r="W12" s="148"/>
    </row>
    <row r="24" spans="1:11" ht="10.5" customHeight="1"/>
    <row r="25" spans="1:11" s="2765" customFormat="1" ht="26.25" customHeight="1">
      <c r="A25" s="2797" t="s">
        <v>2046</v>
      </c>
      <c r="B25" s="2797"/>
      <c r="C25" s="2797"/>
      <c r="D25" s="2797"/>
      <c r="E25" s="2797"/>
      <c r="F25" s="2797"/>
      <c r="G25" s="2797"/>
      <c r="H25" s="2797"/>
      <c r="I25" s="2797"/>
      <c r="J25" s="2797"/>
      <c r="K25" s="2797"/>
    </row>
    <row r="26" spans="1:11" ht="32.1" customHeight="1">
      <c r="A26" s="2797" t="s">
        <v>2047</v>
      </c>
      <c r="B26" s="2797"/>
      <c r="C26" s="2797"/>
      <c r="D26" s="2797"/>
      <c r="E26" s="2797"/>
      <c r="F26" s="2797"/>
      <c r="G26" s="2797"/>
      <c r="H26" s="2797"/>
      <c r="I26" s="2797"/>
      <c r="J26" s="2797"/>
      <c r="K26" s="2797"/>
    </row>
    <row r="113" spans="7:7" ht="15">
      <c r="G113" s="976"/>
    </row>
  </sheetData>
  <mergeCells count="4">
    <mergeCell ref="A2:K2"/>
    <mergeCell ref="A26:K26"/>
    <mergeCell ref="A25:K25"/>
    <mergeCell ref="A1:K1"/>
  </mergeCells>
  <pageMargins left="0.25" right="0.23622047244094491" top="0.74803149606299213" bottom="0.74803149606299213" header="0.31496062992125984" footer="0.31496062992125984"/>
  <pageSetup paperSize="9" orientation="portrait" r:id="rId1"/>
  <headerFooter>
    <oddFooter>&amp;C&amp;1#&amp;"Calibri"&amp;10&amp;K000000Confidential</oddFooter>
  </headerFooter>
  <colBreaks count="1" manualBreakCount="1">
    <brk id="11" max="1048575" man="1"/>
  </colBreaks>
  <customProperties>
    <customPr name="_pios_id" r:id="rId2"/>
  </customProperties>
  <drawing r:id="rId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D63B8F-5292-449E-A079-B6587EF607A4}">
  <dimension ref="A1:G111"/>
  <sheetViews>
    <sheetView showGridLines="0" showWhiteSpace="0" view="pageLayout" zoomScaleNormal="100" workbookViewId="0">
      <selection activeCell="F16" sqref="F16"/>
    </sheetView>
  </sheetViews>
  <sheetFormatPr defaultColWidth="0" defaultRowHeight="12"/>
  <cols>
    <col min="1" max="1" width="14" style="393" customWidth="1"/>
    <col min="2" max="2" width="12.7109375" style="393" customWidth="1"/>
    <col min="3" max="3" width="13.140625" style="393" customWidth="1"/>
    <col min="4" max="5" width="13.28515625" style="393" customWidth="1"/>
    <col min="6" max="6" width="11.7109375" style="393" customWidth="1"/>
    <col min="7" max="7" width="15" style="393" customWidth="1"/>
    <col min="8" max="16384" width="9.140625" style="393" hidden="1"/>
  </cols>
  <sheetData>
    <row r="1" spans="1:7" ht="80.25" customHeight="1">
      <c r="A1" s="3084" t="s">
        <v>1058</v>
      </c>
      <c r="B1" s="3084"/>
      <c r="C1" s="3084"/>
      <c r="D1" s="3084"/>
      <c r="E1" s="3084"/>
      <c r="F1" s="3084"/>
      <c r="G1" s="3084"/>
    </row>
    <row r="2" spans="1:7" ht="42" customHeight="1">
      <c r="A2" s="401" t="s">
        <v>206</v>
      </c>
      <c r="B2" s="402" t="s">
        <v>1039</v>
      </c>
      <c r="C2" s="402" t="s">
        <v>1040</v>
      </c>
      <c r="D2" s="402" t="s">
        <v>1041</v>
      </c>
      <c r="E2" s="402" t="s">
        <v>1042</v>
      </c>
      <c r="F2" s="402" t="s">
        <v>1043</v>
      </c>
      <c r="G2" s="402" t="s">
        <v>1044</v>
      </c>
    </row>
    <row r="3" spans="1:7">
      <c r="A3" s="394" t="s">
        <v>1045</v>
      </c>
      <c r="B3" s="394">
        <v>166.99198641374565</v>
      </c>
      <c r="C3" s="394">
        <v>-68.290917412498828</v>
      </c>
      <c r="D3" s="394">
        <v>-66.456903214625243</v>
      </c>
      <c r="E3" s="394">
        <v>196.52708727293086</v>
      </c>
      <c r="F3" s="394">
        <v>256.43817380716848</v>
      </c>
      <c r="G3" s="394">
        <v>-87.761047089967605</v>
      </c>
    </row>
    <row r="4" spans="1:7">
      <c r="A4" s="395" t="s">
        <v>1047</v>
      </c>
      <c r="B4" s="395">
        <v>628.18322323738255</v>
      </c>
      <c r="C4" s="395">
        <v>-85.426798092894074</v>
      </c>
      <c r="D4" s="395">
        <v>-184.12739038917422</v>
      </c>
      <c r="E4" s="395">
        <v>616.86329646247952</v>
      </c>
      <c r="F4" s="395">
        <v>808.54898103204187</v>
      </c>
      <c r="G4" s="395">
        <v>-179.07481751527965</v>
      </c>
    </row>
    <row r="5" spans="1:7">
      <c r="A5" s="395" t="s">
        <v>1046</v>
      </c>
      <c r="B5" s="395">
        <v>321.77660324141073</v>
      </c>
      <c r="C5" s="395">
        <v>-387.59625874410534</v>
      </c>
      <c r="D5" s="395">
        <v>-394.02171907717957</v>
      </c>
      <c r="E5" s="395">
        <v>308.86033488405678</v>
      </c>
      <c r="F5" s="395">
        <v>378.20923473795938</v>
      </c>
      <c r="G5" s="395">
        <v>-251.58560794393898</v>
      </c>
    </row>
    <row r="6" spans="1:7">
      <c r="A6" s="395" t="s">
        <v>1048</v>
      </c>
      <c r="B6" s="395">
        <v>113.36952944200992</v>
      </c>
      <c r="C6" s="395">
        <v>70.095863219920034</v>
      </c>
      <c r="D6" s="395">
        <v>35.658719822633508</v>
      </c>
      <c r="E6" s="395">
        <v>91.916275679582483</v>
      </c>
      <c r="F6" s="395">
        <v>121.23987479093253</v>
      </c>
      <c r="G6" s="395">
        <v>312.66426432162285</v>
      </c>
    </row>
    <row r="7" spans="1:7">
      <c r="A7" s="395" t="s">
        <v>1059</v>
      </c>
      <c r="B7" s="395">
        <v>-1.72095988475949</v>
      </c>
      <c r="C7" s="395">
        <v>2.037210871214683</v>
      </c>
      <c r="D7" s="395">
        <v>1.0510744454994607</v>
      </c>
      <c r="E7" s="395">
        <v>-1.1678733516118707</v>
      </c>
      <c r="F7" s="395">
        <v>-1.7327141283143854</v>
      </c>
      <c r="G7" s="395">
        <v>2.3592458273713532</v>
      </c>
    </row>
    <row r="8" spans="1:7">
      <c r="A8" s="395" t="s">
        <v>1049</v>
      </c>
      <c r="B8" s="395">
        <v>74.918367083558948</v>
      </c>
      <c r="C8" s="395">
        <v>-54.780287870519381</v>
      </c>
      <c r="D8" s="395">
        <v>-40.461018594506484</v>
      </c>
      <c r="E8" s="395">
        <v>68.110620698522268</v>
      </c>
      <c r="F8" s="395">
        <v>90.402689113638644</v>
      </c>
      <c r="G8" s="395">
        <v>-43.976961009705128</v>
      </c>
    </row>
    <row r="9" spans="1:7">
      <c r="A9" s="395" t="s">
        <v>102</v>
      </c>
      <c r="B9" s="395">
        <v>-9.8330388135940279</v>
      </c>
      <c r="C9" s="395">
        <v>-14.645000883995809</v>
      </c>
      <c r="D9" s="395">
        <v>-6.6125127699056607</v>
      </c>
      <c r="E9" s="395">
        <v>-15.157859823283225</v>
      </c>
      <c r="F9" s="395">
        <v>-16.912648940442889</v>
      </c>
      <c r="G9" s="395">
        <v>-10.988905531973652</v>
      </c>
    </row>
    <row r="10" spans="1:7">
      <c r="A10" s="2231" t="s">
        <v>51</v>
      </c>
      <c r="B10" s="2231">
        <v>1293.6857107197543</v>
      </c>
      <c r="C10" s="2231">
        <v>-538.60618891287879</v>
      </c>
      <c r="D10" s="2231">
        <v>-654.96974977725813</v>
      </c>
      <c r="E10" s="2231">
        <v>1265.951881822677</v>
      </c>
      <c r="F10" s="2231">
        <v>1636.1935904129834</v>
      </c>
      <c r="G10" s="2231">
        <v>-258.36382894187079</v>
      </c>
    </row>
    <row r="11" spans="1:7">
      <c r="A11" s="396"/>
      <c r="B11" s="396"/>
      <c r="D11" s="396"/>
      <c r="E11" s="396"/>
      <c r="F11" s="396"/>
      <c r="G11" s="396"/>
    </row>
    <row r="13" spans="1:7">
      <c r="A13" s="403"/>
      <c r="B13" s="397"/>
      <c r="C13" s="397"/>
      <c r="D13" s="397"/>
      <c r="E13" s="397"/>
      <c r="F13" s="397"/>
      <c r="G13" s="397"/>
    </row>
    <row r="14" spans="1:7">
      <c r="A14" s="394"/>
      <c r="B14" s="394"/>
      <c r="C14" s="394"/>
      <c r="D14" s="394"/>
      <c r="E14" s="394"/>
      <c r="F14" s="394"/>
      <c r="G14" s="394"/>
    </row>
    <row r="15" spans="1:7">
      <c r="A15" s="395"/>
      <c r="B15" s="395"/>
      <c r="C15" s="395"/>
      <c r="D15" s="395"/>
      <c r="E15" s="395"/>
      <c r="F15" s="395"/>
      <c r="G15" s="395"/>
    </row>
    <row r="16" spans="1:7" ht="37.5" customHeight="1">
      <c r="A16" s="403" t="s">
        <v>236</v>
      </c>
      <c r="B16" s="1940" t="s">
        <v>1039</v>
      </c>
      <c r="C16" s="1940" t="s">
        <v>1040</v>
      </c>
      <c r="D16" s="1940" t="s">
        <v>1041</v>
      </c>
      <c r="E16" s="1940" t="s">
        <v>1042</v>
      </c>
      <c r="F16" s="1940" t="s">
        <v>1043</v>
      </c>
      <c r="G16" s="1940" t="s">
        <v>1044</v>
      </c>
    </row>
    <row r="17" spans="1:7">
      <c r="A17" s="394" t="s">
        <v>1045</v>
      </c>
      <c r="B17" s="394">
        <v>181.45936201450647</v>
      </c>
      <c r="C17" s="394">
        <v>-174.34978015706898</v>
      </c>
      <c r="D17" s="394">
        <v>-164.01992907270218</v>
      </c>
      <c r="E17" s="394">
        <v>208.78120506589687</v>
      </c>
      <c r="F17" s="394">
        <v>268.46648062068977</v>
      </c>
      <c r="G17" s="394">
        <v>-261.98161451746938</v>
      </c>
    </row>
    <row r="18" spans="1:7">
      <c r="A18" s="395" t="s">
        <v>1047</v>
      </c>
      <c r="B18" s="395">
        <v>609.5035335636228</v>
      </c>
      <c r="C18" s="395">
        <v>-121.00746363434433</v>
      </c>
      <c r="D18" s="395">
        <v>-197.19550638320948</v>
      </c>
      <c r="E18" s="395">
        <v>609.36667298690782</v>
      </c>
      <c r="F18" s="395">
        <v>782.59225048898281</v>
      </c>
      <c r="G18" s="395">
        <v>-221.31670297342168</v>
      </c>
    </row>
    <row r="19" spans="1:7">
      <c r="A19" s="395" t="s">
        <v>1046</v>
      </c>
      <c r="B19" s="395">
        <v>84.099328999302628</v>
      </c>
      <c r="C19" s="395">
        <v>-91.925783192891473</v>
      </c>
      <c r="D19" s="395">
        <v>-143.09690304394377</v>
      </c>
      <c r="E19" s="395">
        <v>74.730169411679384</v>
      </c>
      <c r="F19" s="395">
        <v>101.54992672754037</v>
      </c>
      <c r="G19" s="395">
        <v>118.91564222054875</v>
      </c>
    </row>
    <row r="20" spans="1:7">
      <c r="A20" s="395" t="s">
        <v>1048</v>
      </c>
      <c r="B20" s="395">
        <v>267.37855952080082</v>
      </c>
      <c r="C20" s="395">
        <v>-458.86076257707299</v>
      </c>
      <c r="D20" s="395">
        <v>-477.82000559158399</v>
      </c>
      <c r="E20" s="395">
        <v>264.35662725675633</v>
      </c>
      <c r="F20" s="395">
        <v>334.33735873017764</v>
      </c>
      <c r="G20" s="395">
        <v>-347.03941361141659</v>
      </c>
    </row>
    <row r="21" spans="1:7">
      <c r="A21" s="395" t="s">
        <v>1059</v>
      </c>
      <c r="B21" s="395">
        <v>-1.3675726845170466</v>
      </c>
      <c r="C21" s="395">
        <v>1.5911635284356405</v>
      </c>
      <c r="D21" s="395">
        <v>0.94960867764805867</v>
      </c>
      <c r="E21" s="395">
        <v>-0.93724721272814604</v>
      </c>
      <c r="F21" s="395">
        <v>-1.1961686378450151</v>
      </c>
      <c r="G21" s="395">
        <v>1.9188289171964801</v>
      </c>
    </row>
    <row r="22" spans="1:7">
      <c r="A22" s="395" t="s">
        <v>1049</v>
      </c>
      <c r="B22" s="395">
        <v>29.476169533554703</v>
      </c>
      <c r="C22" s="395">
        <v>-49.820830648961277</v>
      </c>
      <c r="D22" s="395">
        <v>-42.086642619831593</v>
      </c>
      <c r="E22" s="395">
        <v>21.591169747035654</v>
      </c>
      <c r="F22" s="395">
        <v>29.56141740022391</v>
      </c>
      <c r="G22" s="395">
        <v>-127.14326563313269</v>
      </c>
    </row>
    <row r="23" spans="1:7">
      <c r="A23" s="395" t="s">
        <v>102</v>
      </c>
      <c r="B23" s="395">
        <v>-15.181639204819806</v>
      </c>
      <c r="C23" s="395">
        <v>-14.003872194243714</v>
      </c>
      <c r="D23" s="395">
        <v>-6.3293412315989581</v>
      </c>
      <c r="E23" s="395">
        <v>-15.905200512197233</v>
      </c>
      <c r="F23" s="395">
        <v>-19.352475509286037</v>
      </c>
      <c r="G23" s="395">
        <v>-17.317445035416767</v>
      </c>
    </row>
    <row r="24" spans="1:7" s="2266" customFormat="1">
      <c r="A24" s="2504" t="s">
        <v>51</v>
      </c>
      <c r="B24" s="2504">
        <v>1155.3677417424508</v>
      </c>
      <c r="C24" s="2504">
        <v>-908.3773288761472</v>
      </c>
      <c r="D24" s="2504">
        <v>-1029.5987192652219</v>
      </c>
      <c r="E24" s="2504">
        <v>1161.9833967433506</v>
      </c>
      <c r="F24" s="2504">
        <v>1495.9587898204836</v>
      </c>
      <c r="G24" s="2504">
        <v>-853.9639706331119</v>
      </c>
    </row>
    <row r="25" spans="1:7">
      <c r="A25" s="396"/>
      <c r="B25" s="396"/>
      <c r="D25" s="396"/>
      <c r="E25" s="396"/>
      <c r="F25" s="396"/>
      <c r="G25" s="396"/>
    </row>
    <row r="27" spans="1:7">
      <c r="A27" s="403"/>
      <c r="B27" s="397"/>
      <c r="C27" s="397"/>
      <c r="D27" s="397"/>
      <c r="E27" s="397"/>
      <c r="F27" s="397"/>
      <c r="G27" s="397"/>
    </row>
    <row r="28" spans="1:7">
      <c r="A28" s="394"/>
      <c r="B28" s="394"/>
      <c r="C28" s="394"/>
      <c r="D28" s="394"/>
      <c r="E28" s="394"/>
      <c r="F28" s="394"/>
      <c r="G28" s="394"/>
    </row>
    <row r="29" spans="1:7">
      <c r="A29" s="395"/>
      <c r="B29" s="395"/>
      <c r="C29" s="395"/>
      <c r="D29" s="395"/>
      <c r="E29" s="395"/>
      <c r="F29" s="395"/>
      <c r="G29" s="395"/>
    </row>
    <row r="30" spans="1:7" ht="24">
      <c r="A30" s="403" t="s">
        <v>1060</v>
      </c>
      <c r="B30" s="1940" t="s">
        <v>1039</v>
      </c>
      <c r="C30" s="1940" t="s">
        <v>1040</v>
      </c>
      <c r="D30" s="1940" t="s">
        <v>1041</v>
      </c>
      <c r="E30" s="1940" t="s">
        <v>1042</v>
      </c>
      <c r="F30" s="1940" t="s">
        <v>1043</v>
      </c>
      <c r="G30" s="1940" t="s">
        <v>1044</v>
      </c>
    </row>
    <row r="31" spans="1:7">
      <c r="A31" s="394" t="s">
        <v>1045</v>
      </c>
      <c r="B31" s="394">
        <v>260.79845969999622</v>
      </c>
      <c r="C31" s="394">
        <v>-266.04374405975392</v>
      </c>
      <c r="D31" s="394">
        <v>-269.20377511002482</v>
      </c>
      <c r="E31" s="394">
        <v>315.47394909033034</v>
      </c>
      <c r="F31" s="394">
        <v>393.96626358783698</v>
      </c>
      <c r="G31" s="394">
        <v>-411.85370442396066</v>
      </c>
    </row>
    <row r="32" spans="1:7">
      <c r="A32" s="395" t="s">
        <v>1047</v>
      </c>
      <c r="B32" s="395">
        <v>916.51958610601037</v>
      </c>
      <c r="C32" s="395">
        <v>-506.50482494469225</v>
      </c>
      <c r="D32" s="395">
        <v>-574.67586303573398</v>
      </c>
      <c r="E32" s="395">
        <v>993.22317681574623</v>
      </c>
      <c r="F32" s="395">
        <v>1227.2519855488633</v>
      </c>
      <c r="G32" s="395">
        <v>-766.4796244238039</v>
      </c>
    </row>
    <row r="33" spans="1:7">
      <c r="A33" s="395" t="s">
        <v>1046</v>
      </c>
      <c r="B33" s="395">
        <v>33.193317727840423</v>
      </c>
      <c r="C33" s="395">
        <v>51.083784389075639</v>
      </c>
      <c r="D33" s="395">
        <v>8.3165821161457298</v>
      </c>
      <c r="E33" s="395">
        <v>10.530617466537953</v>
      </c>
      <c r="F33" s="395">
        <v>19.376793284541129</v>
      </c>
      <c r="G33" s="395">
        <v>264.71179652739551</v>
      </c>
    </row>
    <row r="34" spans="1:7">
      <c r="A34" s="395" t="s">
        <v>1048</v>
      </c>
      <c r="B34" s="395">
        <v>269.27089837972068</v>
      </c>
      <c r="C34" s="395">
        <v>-351.43215590063869</v>
      </c>
      <c r="D34" s="395">
        <v>-406.15544862431119</v>
      </c>
      <c r="E34" s="395">
        <v>299.29598748671793</v>
      </c>
      <c r="F34" s="395">
        <v>360.28853804375984</v>
      </c>
      <c r="G34" s="395">
        <v>-217.60390797848726</v>
      </c>
    </row>
    <row r="35" spans="1:7">
      <c r="A35" s="395" t="s">
        <v>1059</v>
      </c>
      <c r="B35" s="395">
        <v>-20.430335545201931</v>
      </c>
      <c r="C35" s="395">
        <v>20.485408464120251</v>
      </c>
      <c r="D35" s="395">
        <v>19.138587684715766</v>
      </c>
      <c r="E35" s="395">
        <v>-23.466657138184939</v>
      </c>
      <c r="F35" s="395">
        <v>-29.428533187387092</v>
      </c>
      <c r="G35" s="395">
        <v>30.120014604889931</v>
      </c>
    </row>
    <row r="36" spans="1:7">
      <c r="A36" s="395" t="s">
        <v>1049</v>
      </c>
      <c r="B36" s="395">
        <v>-62.481804158484906</v>
      </c>
      <c r="C36" s="395">
        <v>35.530352236885726</v>
      </c>
      <c r="D36" s="395">
        <v>37.457145196429224</v>
      </c>
      <c r="E36" s="395">
        <v>-78.999103360115583</v>
      </c>
      <c r="F36" s="395">
        <v>-99.663969613676286</v>
      </c>
      <c r="G36" s="395">
        <v>31.961277631430061</v>
      </c>
    </row>
    <row r="37" spans="1:7">
      <c r="A37" s="395" t="s">
        <v>102</v>
      </c>
      <c r="B37" s="395">
        <v>-45.267692906237642</v>
      </c>
      <c r="C37" s="395">
        <v>0.13373170824600678</v>
      </c>
      <c r="D37" s="395">
        <v>8.8256677824953158</v>
      </c>
      <c r="E37" s="395">
        <v>-43.213994752332667</v>
      </c>
      <c r="F37" s="395">
        <v>-54.446694614242375</v>
      </c>
      <c r="G37" s="395">
        <v>-3.9389579808696098</v>
      </c>
    </row>
    <row r="38" spans="1:7">
      <c r="A38" s="2504" t="s">
        <v>51</v>
      </c>
      <c r="B38" s="2504">
        <v>1351.602429303643</v>
      </c>
      <c r="C38" s="2504">
        <v>-1016.7474481067572</v>
      </c>
      <c r="D38" s="2504">
        <v>-1176.2971039902841</v>
      </c>
      <c r="E38" s="2504">
        <v>1472.8439756086991</v>
      </c>
      <c r="F38" s="2504">
        <v>1817.3443830496956</v>
      </c>
      <c r="G38" s="2504">
        <v>-1073.0831060434059</v>
      </c>
    </row>
    <row r="111" spans="7:7" ht="15">
      <c r="G111" s="398"/>
    </row>
  </sheetData>
  <mergeCells count="1">
    <mergeCell ref="A1:G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1F8944-C0C6-4F77-AB9C-2C930CFE9E22}">
  <sheetPr>
    <tabColor rgb="FFE7E6E6"/>
  </sheetPr>
  <dimension ref="A1:F22"/>
  <sheetViews>
    <sheetView showGridLines="0" view="pageBreakPreview" zoomScaleNormal="100" zoomScaleSheetLayoutView="100" workbookViewId="0">
      <selection activeCell="K11" sqref="K11"/>
    </sheetView>
  </sheetViews>
  <sheetFormatPr defaultColWidth="9.140625" defaultRowHeight="15"/>
  <cols>
    <col min="1" max="1" width="25.42578125" style="2278" customWidth="1"/>
    <col min="2" max="3" width="9.140625" style="2278"/>
    <col min="4" max="4" width="10.140625" style="2278" customWidth="1"/>
    <col min="5" max="5" width="12.42578125" style="2278" customWidth="1"/>
    <col min="6" max="6" width="11.85546875" style="2278" customWidth="1"/>
    <col min="7" max="16384" width="9.140625" style="2278"/>
  </cols>
  <sheetData>
    <row r="1" spans="1:6">
      <c r="A1" s="2505" t="s">
        <v>1061</v>
      </c>
      <c r="B1" s="2505"/>
      <c r="C1" s="2505"/>
      <c r="D1" s="2506"/>
      <c r="E1" s="2506"/>
      <c r="F1" s="2506"/>
    </row>
    <row r="2" spans="1:6" ht="36" customHeight="1">
      <c r="A2" s="3077" t="s">
        <v>1062</v>
      </c>
      <c r="B2" s="3077"/>
      <c r="C2" s="3077"/>
      <c r="D2" s="3077"/>
      <c r="E2" s="3077"/>
      <c r="F2" s="3077"/>
    </row>
    <row r="3" spans="1:6">
      <c r="A3" s="2632"/>
      <c r="B3" s="2507"/>
      <c r="C3" s="2507"/>
      <c r="D3" s="2507"/>
      <c r="E3" s="2507"/>
      <c r="F3" s="2507"/>
    </row>
    <row r="4" spans="1:6">
      <c r="A4" s="2508"/>
      <c r="B4" s="2509"/>
      <c r="C4" s="2509"/>
      <c r="D4" s="2509" t="s">
        <v>1063</v>
      </c>
      <c r="E4" s="2509" t="s">
        <v>824</v>
      </c>
      <c r="F4" s="2509" t="s">
        <v>1064</v>
      </c>
    </row>
    <row r="5" spans="1:6">
      <c r="A5" s="2510" t="s">
        <v>1065</v>
      </c>
      <c r="B5" s="2511" t="s">
        <v>1066</v>
      </c>
      <c r="C5" s="2511" t="s">
        <v>1067</v>
      </c>
      <c r="D5" s="2511" t="s">
        <v>1068</v>
      </c>
      <c r="E5" s="2511" t="s">
        <v>1068</v>
      </c>
      <c r="F5" s="2511" t="s">
        <v>1069</v>
      </c>
    </row>
    <row r="6" spans="1:6">
      <c r="A6" s="2306" t="s">
        <v>1070</v>
      </c>
      <c r="B6" s="2308">
        <v>1008</v>
      </c>
      <c r="C6" s="2308">
        <v>1008</v>
      </c>
      <c r="D6" s="2308">
        <v>53</v>
      </c>
      <c r="E6" s="2308">
        <v>0</v>
      </c>
      <c r="F6" s="2308">
        <v>81</v>
      </c>
    </row>
    <row r="7" spans="1:6">
      <c r="A7" s="2307" t="s">
        <v>1071</v>
      </c>
      <c r="B7" s="2309">
        <v>241</v>
      </c>
      <c r="C7" s="2309">
        <v>241</v>
      </c>
      <c r="D7" s="2309">
        <v>50</v>
      </c>
      <c r="E7" s="2309">
        <v>0</v>
      </c>
      <c r="F7" s="2309">
        <v>19</v>
      </c>
    </row>
    <row r="8" spans="1:6">
      <c r="A8" s="2313" t="s">
        <v>51</v>
      </c>
      <c r="B8" s="2314">
        <f>SUM(B6:B7)</f>
        <v>1249</v>
      </c>
      <c r="C8" s="2314">
        <f t="shared" ref="C8:F8" si="0">SUM(C6:C7)</f>
        <v>1249</v>
      </c>
      <c r="D8" s="2314">
        <f t="shared" si="0"/>
        <v>103</v>
      </c>
      <c r="E8" s="2314">
        <f t="shared" si="0"/>
        <v>0</v>
      </c>
      <c r="F8" s="2314">
        <f t="shared" si="0"/>
        <v>100</v>
      </c>
    </row>
    <row r="9" spans="1:6">
      <c r="A9" s="2306"/>
      <c r="B9" s="2310"/>
      <c r="C9" s="2310"/>
      <c r="D9" s="2310"/>
      <c r="E9" s="2310"/>
      <c r="F9" s="2311"/>
    </row>
    <row r="10" spans="1:6">
      <c r="A10" s="2312" t="s">
        <v>1072</v>
      </c>
      <c r="B10" s="2512">
        <v>110</v>
      </c>
      <c r="C10" s="2310"/>
      <c r="D10" s="2310"/>
      <c r="E10" s="2310"/>
      <c r="F10" s="2311"/>
    </row>
    <row r="11" spans="1:6">
      <c r="A11" s="2312" t="s">
        <v>1073</v>
      </c>
      <c r="B11" s="2512">
        <v>94</v>
      </c>
      <c r="C11" s="2310"/>
      <c r="D11" s="2310"/>
      <c r="E11" s="2310"/>
      <c r="F11" s="2311"/>
    </row>
    <row r="13" spans="1:6">
      <c r="A13" s="2519"/>
      <c r="B13" s="2519"/>
      <c r="C13" s="2519"/>
      <c r="D13" s="2506"/>
      <c r="E13" s="2506"/>
      <c r="F13" s="2506"/>
    </row>
    <row r="14" spans="1:6">
      <c r="A14" s="2507"/>
      <c r="B14" s="2507"/>
      <c r="C14" s="2507"/>
      <c r="D14" s="2507"/>
      <c r="E14" s="2507"/>
      <c r="F14" s="2507"/>
    </row>
    <row r="15" spans="1:6">
      <c r="A15" s="2520"/>
      <c r="B15" s="2521"/>
      <c r="C15" s="2521"/>
      <c r="D15" s="2521" t="s">
        <v>1063</v>
      </c>
      <c r="E15" s="2521" t="s">
        <v>824</v>
      </c>
      <c r="F15" s="2521" t="s">
        <v>1064</v>
      </c>
    </row>
    <row r="16" spans="1:6">
      <c r="A16" s="2522" t="s">
        <v>1074</v>
      </c>
      <c r="B16" s="2523" t="s">
        <v>1066</v>
      </c>
      <c r="C16" s="2523" t="s">
        <v>1067</v>
      </c>
      <c r="D16" s="2523" t="s">
        <v>1068</v>
      </c>
      <c r="E16" s="2523" t="s">
        <v>1068</v>
      </c>
      <c r="F16" s="2523" t="s">
        <v>1069</v>
      </c>
    </row>
    <row r="17" spans="1:6">
      <c r="A17" s="2306" t="s">
        <v>1070</v>
      </c>
      <c r="B17" s="2308">
        <v>1008</v>
      </c>
      <c r="C17" s="2308">
        <v>1008</v>
      </c>
      <c r="D17" s="2308">
        <v>53</v>
      </c>
      <c r="E17" s="2308">
        <v>0</v>
      </c>
      <c r="F17" s="2308">
        <v>81</v>
      </c>
    </row>
    <row r="18" spans="1:6">
      <c r="A18" s="2307" t="s">
        <v>1071</v>
      </c>
      <c r="B18" s="2309">
        <v>241</v>
      </c>
      <c r="C18" s="2309">
        <v>241</v>
      </c>
      <c r="D18" s="2309">
        <v>50</v>
      </c>
      <c r="E18" s="2309">
        <v>0</v>
      </c>
      <c r="F18" s="2309">
        <v>19</v>
      </c>
    </row>
    <row r="19" spans="1:6">
      <c r="A19" s="2524" t="s">
        <v>51</v>
      </c>
      <c r="B19" s="2525">
        <f>SUM(B17:B18)</f>
        <v>1249</v>
      </c>
      <c r="C19" s="2525">
        <f>SUM(C17:C18)</f>
        <v>1249</v>
      </c>
      <c r="D19" s="2525">
        <f>SUM(D17:D18)</f>
        <v>103</v>
      </c>
      <c r="E19" s="2525">
        <f>SUM(E17:E18)</f>
        <v>0</v>
      </c>
      <c r="F19" s="2525">
        <f>SUM(F17:F18)</f>
        <v>100</v>
      </c>
    </row>
    <row r="20" spans="1:6">
      <c r="A20" s="2306"/>
      <c r="B20" s="2310"/>
      <c r="C20" s="2310"/>
      <c r="D20" s="2310"/>
      <c r="E20" s="2310"/>
      <c r="F20" s="2311"/>
    </row>
    <row r="21" spans="1:6">
      <c r="A21" s="2312" t="s">
        <v>1072</v>
      </c>
      <c r="B21" s="2512">
        <v>110</v>
      </c>
      <c r="C21" s="2310"/>
      <c r="D21" s="2310"/>
      <c r="E21" s="2310"/>
      <c r="F21" s="2311"/>
    </row>
    <row r="22" spans="1:6">
      <c r="A22" s="2312" t="s">
        <v>1073</v>
      </c>
      <c r="B22" s="2512">
        <v>88</v>
      </c>
      <c r="C22" s="2310"/>
      <c r="D22" s="2310"/>
      <c r="E22" s="2310"/>
      <c r="F22" s="2311"/>
    </row>
  </sheetData>
  <mergeCells count="1">
    <mergeCell ref="A2:F2"/>
  </mergeCells>
  <pageMargins left="0.7" right="0.7" top="0.75" bottom="0.75" header="0.3" footer="0.3"/>
  <pageSetup paperSize="9" orientation="portrait" r:id="rId1"/>
  <headerFooter>
    <oddFooter>&amp;C&amp;1#&amp;"Calibri"&amp;10&amp;K000000Confidential</oddFooter>
  </headerFooter>
  <customProperties>
    <customPr name="_pios_id" r:id="rId2"/>
  </customProperties>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E5C334-2EC5-42E0-B09F-87C27C7E8C2E}">
  <dimension ref="A1:J69"/>
  <sheetViews>
    <sheetView showGridLines="0" showWhiteSpace="0" view="pageLayout" zoomScaleNormal="100" workbookViewId="0">
      <selection activeCell="G16" sqref="G16"/>
    </sheetView>
  </sheetViews>
  <sheetFormatPr defaultColWidth="0" defaultRowHeight="15"/>
  <cols>
    <col min="1" max="1" width="24.28515625" style="1771" customWidth="1"/>
    <col min="2" max="2" width="10.5703125" style="1771" customWidth="1"/>
    <col min="3" max="3" width="11.7109375" style="1771" customWidth="1"/>
    <col min="4" max="4" width="7.140625" style="1771" customWidth="1"/>
    <col min="5" max="5" width="10.5703125" style="1771" customWidth="1"/>
    <col min="6" max="6" width="8.85546875" style="1771" customWidth="1"/>
    <col min="7" max="7" width="13.85546875" style="1771" customWidth="1"/>
    <col min="8" max="8" width="11" style="1771" hidden="1" customWidth="1"/>
    <col min="9" max="10" width="0" style="1771" hidden="1" customWidth="1"/>
    <col min="11" max="16384" width="8.85546875" style="1771" hidden="1"/>
  </cols>
  <sheetData>
    <row r="1" spans="1:10" ht="86.25" customHeight="1">
      <c r="A1" s="3063" t="s">
        <v>1075</v>
      </c>
      <c r="B1" s="3063"/>
      <c r="C1" s="3063"/>
      <c r="D1" s="3063"/>
      <c r="E1" s="3063"/>
      <c r="F1" s="3063"/>
      <c r="G1" s="3063"/>
    </row>
    <row r="2" spans="1:10" ht="3.75" customHeight="1">
      <c r="A2" s="3050"/>
      <c r="B2" s="3050"/>
      <c r="C2" s="3050"/>
      <c r="D2" s="3050"/>
      <c r="E2" s="3050"/>
      <c r="F2" s="3050"/>
      <c r="G2" s="3050"/>
    </row>
    <row r="3" spans="1:10">
      <c r="A3" s="1690"/>
      <c r="B3" s="3064" t="s">
        <v>1076</v>
      </c>
      <c r="C3" s="3085"/>
      <c r="D3" s="3064" t="s">
        <v>940</v>
      </c>
      <c r="E3" s="3085"/>
      <c r="F3" s="3064" t="s">
        <v>48</v>
      </c>
      <c r="G3" s="3085"/>
    </row>
    <row r="4" spans="1:10" ht="36" customHeight="1">
      <c r="A4" s="1772" t="s">
        <v>302</v>
      </c>
      <c r="B4" s="1773" t="s">
        <v>37</v>
      </c>
      <c r="C4" s="1756" t="s">
        <v>516</v>
      </c>
      <c r="D4" s="1756" t="s">
        <v>37</v>
      </c>
      <c r="E4" s="1756" t="s">
        <v>516</v>
      </c>
      <c r="F4" s="1774" t="s">
        <v>37</v>
      </c>
      <c r="G4" s="1774" t="s">
        <v>516</v>
      </c>
    </row>
    <row r="5" spans="1:10">
      <c r="A5" s="1695" t="s">
        <v>1077</v>
      </c>
      <c r="B5" s="1775">
        <v>1017.939604586182</v>
      </c>
      <c r="C5" s="1776">
        <v>81.435168366894558</v>
      </c>
      <c r="D5" s="1776"/>
      <c r="E5" s="1776"/>
      <c r="F5" s="1775">
        <v>1017.939604586182</v>
      </c>
      <c r="G5" s="1775">
        <v>81.435168366894558</v>
      </c>
    </row>
    <row r="6" spans="1:10">
      <c r="A6" s="1777" t="s">
        <v>1024</v>
      </c>
      <c r="B6" s="1778">
        <v>1027.7964587332117</v>
      </c>
      <c r="C6" s="1778">
        <v>82.223716698656929</v>
      </c>
      <c r="D6" s="1778"/>
      <c r="E6" s="1778"/>
      <c r="F6" s="1778">
        <v>1027.7964587332117</v>
      </c>
      <c r="G6" s="1778">
        <v>82.223716698656929</v>
      </c>
    </row>
    <row r="7" spans="1:10">
      <c r="A7" s="1777" t="s">
        <v>1025</v>
      </c>
      <c r="B7" s="1778">
        <v>138.82552499999997</v>
      </c>
      <c r="C7" s="1778">
        <v>11.106041999999999</v>
      </c>
      <c r="D7" s="1778"/>
      <c r="E7" s="1778"/>
      <c r="F7" s="1778">
        <v>138.82552499999997</v>
      </c>
      <c r="G7" s="1778">
        <v>11.106041999999999</v>
      </c>
    </row>
    <row r="8" spans="1:10">
      <c r="A8" s="1777" t="s">
        <v>1026</v>
      </c>
      <c r="B8" s="1778">
        <v>406.80930000000001</v>
      </c>
      <c r="C8" s="1778">
        <v>32.544744000000001</v>
      </c>
      <c r="D8" s="1778"/>
      <c r="E8" s="1778"/>
      <c r="F8" s="1778">
        <v>406.80930000000001</v>
      </c>
      <c r="G8" s="1778">
        <v>32.544744000000001</v>
      </c>
      <c r="J8" s="1779"/>
    </row>
    <row r="9" spans="1:10">
      <c r="A9" s="1777" t="s">
        <v>1027</v>
      </c>
      <c r="B9" s="1778">
        <v>137.3824625</v>
      </c>
      <c r="C9" s="1778">
        <v>10.990596999999999</v>
      </c>
      <c r="D9" s="1778"/>
      <c r="E9" s="1778"/>
      <c r="F9" s="1778">
        <v>137.3824625</v>
      </c>
      <c r="G9" s="1778">
        <v>10.990596999999999</v>
      </c>
    </row>
    <row r="10" spans="1:10">
      <c r="A10" s="1777" t="s">
        <v>1028</v>
      </c>
      <c r="B10" s="1778">
        <v>121.29502750290283</v>
      </c>
      <c r="C10" s="1778">
        <v>9.7036022002322255</v>
      </c>
      <c r="D10" s="1778"/>
      <c r="E10" s="1778"/>
      <c r="F10" s="1778">
        <v>121.29502750290283</v>
      </c>
      <c r="G10" s="1778">
        <v>9.7036022002322255</v>
      </c>
    </row>
    <row r="11" spans="1:10">
      <c r="A11" s="1777" t="s">
        <v>1029</v>
      </c>
      <c r="B11" s="1778">
        <v>-814.16916914993249</v>
      </c>
      <c r="C11" s="1778">
        <v>-65.133533531994601</v>
      </c>
      <c r="D11" s="1778"/>
      <c r="E11" s="1778"/>
      <c r="F11" s="1778">
        <v>-814.16916914993249</v>
      </c>
      <c r="G11" s="1778">
        <v>-65.133533531994601</v>
      </c>
      <c r="J11" s="1779"/>
    </row>
    <row r="12" spans="1:10">
      <c r="A12" s="1696" t="s">
        <v>1078</v>
      </c>
      <c r="B12" s="1775">
        <v>1650.6886750000003</v>
      </c>
      <c r="C12" s="1775">
        <v>132.05509400000003</v>
      </c>
      <c r="D12" s="1775"/>
      <c r="E12" s="1775"/>
      <c r="F12" s="1775">
        <v>1650.6886750000003</v>
      </c>
      <c r="G12" s="1775">
        <v>132.05509400000003</v>
      </c>
    </row>
    <row r="13" spans="1:10">
      <c r="A13" s="1777" t="s">
        <v>1024</v>
      </c>
      <c r="B13" s="1778">
        <v>1621.1985754879449</v>
      </c>
      <c r="C13" s="1778">
        <v>129.6958860390356</v>
      </c>
      <c r="D13" s="1778"/>
      <c r="E13" s="1778"/>
      <c r="F13" s="1778">
        <v>1621.1985754879449</v>
      </c>
      <c r="G13" s="1778">
        <v>129.6958860390356</v>
      </c>
    </row>
    <row r="14" spans="1:10">
      <c r="A14" s="1777" t="s">
        <v>1025</v>
      </c>
      <c r="B14" s="1778">
        <v>375.51918749999999</v>
      </c>
      <c r="C14" s="1778">
        <v>30.041535</v>
      </c>
      <c r="D14" s="1778"/>
      <c r="E14" s="1778"/>
      <c r="F14" s="1778">
        <v>375.51918749999999</v>
      </c>
      <c r="G14" s="1778">
        <v>30.041535</v>
      </c>
    </row>
    <row r="15" spans="1:10">
      <c r="A15" s="1777" t="s">
        <v>1026</v>
      </c>
      <c r="B15" s="1778">
        <v>1128.6516750000001</v>
      </c>
      <c r="C15" s="1778">
        <v>90.292134000000004</v>
      </c>
      <c r="D15" s="1778"/>
      <c r="E15" s="1778"/>
      <c r="F15" s="1778">
        <v>1128.6516750000001</v>
      </c>
      <c r="G15" s="1778">
        <v>90.292134000000004</v>
      </c>
    </row>
    <row r="16" spans="1:10">
      <c r="A16" s="1777" t="s">
        <v>1027</v>
      </c>
      <c r="B16" s="1778">
        <v>224.43156250000001</v>
      </c>
      <c r="C16" s="1778">
        <v>17.954525</v>
      </c>
      <c r="D16" s="1778"/>
      <c r="E16" s="1778"/>
      <c r="F16" s="1778">
        <v>224.43156250000001</v>
      </c>
      <c r="G16" s="1778">
        <v>17.954525</v>
      </c>
      <c r="J16" s="1779"/>
    </row>
    <row r="17" spans="1:10">
      <c r="A17" s="1777" t="s">
        <v>1028</v>
      </c>
      <c r="B17" s="1778">
        <v>162.02854895136801</v>
      </c>
      <c r="C17" s="1778">
        <v>12.962283916109442</v>
      </c>
      <c r="D17" s="1778"/>
      <c r="E17" s="1778"/>
      <c r="F17" s="1778">
        <v>162.02854895136801</v>
      </c>
      <c r="G17" s="1778">
        <v>12.962283916109442</v>
      </c>
      <c r="J17" s="1779"/>
    </row>
    <row r="18" spans="1:10">
      <c r="A18" s="1777" t="s">
        <v>1029</v>
      </c>
      <c r="B18" s="1778">
        <v>-1861.1408744393129</v>
      </c>
      <c r="C18" s="1778">
        <v>-148.89126995514505</v>
      </c>
      <c r="D18" s="1778"/>
      <c r="E18" s="1778"/>
      <c r="F18" s="1778">
        <v>-1861.1408744393129</v>
      </c>
      <c r="G18" s="1778">
        <v>-148.89126995514505</v>
      </c>
    </row>
    <row r="19" spans="1:10">
      <c r="A19" s="1696" t="s">
        <v>1079</v>
      </c>
      <c r="B19" s="1775">
        <v>634.86982499999999</v>
      </c>
      <c r="C19" s="1775">
        <v>50.789586</v>
      </c>
      <c r="D19" s="1775"/>
      <c r="E19" s="1775"/>
      <c r="F19" s="1775">
        <v>634.86982499999999</v>
      </c>
      <c r="G19" s="1775">
        <v>50.789586</v>
      </c>
    </row>
    <row r="20" spans="1:10">
      <c r="A20" s="1696" t="s">
        <v>1080</v>
      </c>
      <c r="B20" s="1775">
        <v>357.34724999999997</v>
      </c>
      <c r="C20" s="1775">
        <v>28.587779999999999</v>
      </c>
      <c r="D20" s="1775"/>
      <c r="E20" s="1775"/>
      <c r="F20" s="1775">
        <v>357.34724999999997</v>
      </c>
      <c r="G20" s="1775">
        <v>28.587779999999999</v>
      </c>
      <c r="J20" s="1779"/>
    </row>
    <row r="21" spans="1:10">
      <c r="A21" s="1696" t="s">
        <v>1081</v>
      </c>
      <c r="B21" s="1775">
        <v>10.114132913818001</v>
      </c>
      <c r="C21" s="1775">
        <v>0.80913063310543998</v>
      </c>
      <c r="D21" s="1775"/>
      <c r="E21" s="1775"/>
      <c r="F21" s="1775">
        <v>10.114132913818001</v>
      </c>
      <c r="G21" s="1775">
        <v>0.80913063310543998</v>
      </c>
    </row>
    <row r="22" spans="1:10">
      <c r="A22" s="1696" t="s">
        <v>1082</v>
      </c>
      <c r="B22" s="1775">
        <v>606.1745704838437</v>
      </c>
      <c r="C22" s="1775">
        <v>48.493965638707493</v>
      </c>
      <c r="D22" s="1775">
        <v>2338.7830936079999</v>
      </c>
      <c r="E22" s="1775">
        <v>187.10264748864</v>
      </c>
      <c r="F22" s="1775">
        <v>2944.9576640918435</v>
      </c>
      <c r="G22" s="1775">
        <v>235.5966131273475</v>
      </c>
    </row>
    <row r="23" spans="1:10">
      <c r="A23" s="1777" t="s">
        <v>1024</v>
      </c>
      <c r="B23" s="1778">
        <v>263.88102931384373</v>
      </c>
      <c r="C23" s="1778">
        <v>21.110482345107499</v>
      </c>
      <c r="D23" s="1778"/>
      <c r="E23" s="1778"/>
      <c r="F23" s="1778">
        <v>263.88102931384373</v>
      </c>
      <c r="G23" s="1778">
        <v>21.110482345107499</v>
      </c>
      <c r="J23" s="1779"/>
    </row>
    <row r="24" spans="1:10">
      <c r="A24" s="1777" t="s">
        <v>1025</v>
      </c>
      <c r="B24" s="1778">
        <v>275.27829117000005</v>
      </c>
      <c r="C24" s="1778">
        <v>22.022263293600002</v>
      </c>
      <c r="D24" s="1778"/>
      <c r="E24" s="1778"/>
      <c r="F24" s="1778">
        <v>275.27829117000005</v>
      </c>
      <c r="G24" s="1778">
        <v>22.022263293600002</v>
      </c>
    </row>
    <row r="25" spans="1:10">
      <c r="A25" s="1777" t="s">
        <v>1083</v>
      </c>
      <c r="B25" s="1778">
        <v>67.015250000000009</v>
      </c>
      <c r="C25" s="1778">
        <v>5.3612200000000003</v>
      </c>
      <c r="D25" s="1778"/>
      <c r="E25" s="1778"/>
      <c r="F25" s="1778">
        <v>67.015250000000009</v>
      </c>
      <c r="G25" s="1778">
        <v>5.3612200000000003</v>
      </c>
    </row>
    <row r="26" spans="1:10">
      <c r="A26" s="1777" t="s">
        <v>1027</v>
      </c>
      <c r="B26" s="1780"/>
      <c r="C26" s="2515"/>
      <c r="D26" s="1778">
        <v>2338.7830936079999</v>
      </c>
      <c r="E26" s="1778">
        <v>187.10264748864</v>
      </c>
      <c r="F26" s="1778">
        <v>2338.7830936079999</v>
      </c>
      <c r="G26" s="1778">
        <v>187.10264748864</v>
      </c>
      <c r="J26" s="1779"/>
    </row>
    <row r="27" spans="1:10" s="2238" customFormat="1">
      <c r="A27" s="2236" t="s">
        <v>48</v>
      </c>
      <c r="B27" s="2236">
        <v>4277.1340579838443</v>
      </c>
      <c r="C27" s="2236">
        <v>342.17072463870755</v>
      </c>
      <c r="D27" s="2236">
        <v>2338.7830936079999</v>
      </c>
      <c r="E27" s="2236">
        <v>187.10264748864</v>
      </c>
      <c r="F27" s="2236">
        <v>6615.9171515918442</v>
      </c>
      <c r="G27" s="2236">
        <v>529.27337212734756</v>
      </c>
      <c r="H27" s="2237"/>
    </row>
    <row r="28" spans="1:10">
      <c r="A28" s="378"/>
      <c r="B28" s="378"/>
      <c r="C28" s="378"/>
      <c r="D28" s="378"/>
      <c r="E28" s="378"/>
      <c r="F28" s="378"/>
      <c r="G28" s="378"/>
    </row>
    <row r="29" spans="1:10">
      <c r="A29" s="2724"/>
      <c r="B29" s="2724"/>
      <c r="C29" s="2724"/>
      <c r="D29" s="2724"/>
      <c r="E29" s="2724"/>
      <c r="F29" s="2724"/>
      <c r="G29" s="2724"/>
    </row>
    <row r="30" spans="1:10">
      <c r="A30" s="2724"/>
      <c r="B30" s="2724"/>
      <c r="C30" s="2724"/>
      <c r="D30" s="2724"/>
      <c r="E30" s="2724"/>
      <c r="F30" s="2724"/>
      <c r="G30" s="2724"/>
    </row>
    <row r="31" spans="1:10">
      <c r="A31" s="2724"/>
      <c r="B31" s="2724"/>
      <c r="C31" s="2724"/>
      <c r="D31" s="2724"/>
      <c r="E31" s="2724"/>
      <c r="F31" s="2724"/>
      <c r="G31" s="2724"/>
    </row>
    <row r="32" spans="1:10">
      <c r="A32" s="2724"/>
      <c r="B32" s="2724"/>
      <c r="C32" s="2724"/>
      <c r="D32" s="2724"/>
      <c r="E32" s="2724"/>
      <c r="F32" s="2724"/>
      <c r="G32" s="2724"/>
    </row>
    <row r="33" spans="1:7">
      <c r="A33" s="2724"/>
      <c r="B33" s="2724"/>
      <c r="C33" s="2724"/>
      <c r="D33" s="2724"/>
      <c r="E33" s="2724"/>
      <c r="F33" s="2724"/>
      <c r="G33" s="2724"/>
    </row>
    <row r="34" spans="1:7">
      <c r="A34" s="2724"/>
      <c r="B34" s="2724"/>
      <c r="C34" s="2724"/>
      <c r="D34" s="2724"/>
      <c r="E34" s="2724"/>
      <c r="F34" s="2724"/>
      <c r="G34" s="2724"/>
    </row>
    <row r="35" spans="1:7">
      <c r="A35" s="2724"/>
      <c r="B35" s="2724"/>
      <c r="C35" s="2724"/>
      <c r="D35" s="2724"/>
      <c r="E35" s="2724"/>
      <c r="F35" s="2724"/>
      <c r="G35" s="2724"/>
    </row>
    <row r="36" spans="1:7">
      <c r="A36" s="2724"/>
      <c r="B36" s="2724"/>
      <c r="C36" s="2724"/>
      <c r="D36" s="2724"/>
      <c r="E36" s="2724"/>
      <c r="F36" s="2724"/>
      <c r="G36" s="2724"/>
    </row>
    <row r="37" spans="1:7">
      <c r="A37" s="2724"/>
      <c r="B37" s="2724"/>
      <c r="C37" s="2724"/>
      <c r="D37" s="2724"/>
      <c r="E37" s="2724"/>
      <c r="F37" s="2724"/>
      <c r="G37" s="2724"/>
    </row>
    <row r="38" spans="1:7">
      <c r="A38" s="2724"/>
      <c r="B38" s="2724"/>
      <c r="C38" s="2724"/>
      <c r="D38" s="2724"/>
      <c r="E38" s="2724"/>
      <c r="F38" s="2724"/>
      <c r="G38" s="2724"/>
    </row>
    <row r="39" spans="1:7">
      <c r="A39" s="2724"/>
      <c r="B39" s="2724"/>
      <c r="C39" s="2724"/>
      <c r="D39" s="2724"/>
      <c r="E39" s="2724"/>
      <c r="F39" s="2724"/>
      <c r="G39" s="2724"/>
    </row>
    <row r="40" spans="1:7">
      <c r="A40" s="2724"/>
      <c r="B40" s="2724"/>
      <c r="C40" s="2724"/>
      <c r="D40" s="2724"/>
      <c r="E40" s="2724"/>
      <c r="F40" s="2724"/>
      <c r="G40" s="2724"/>
    </row>
    <row r="41" spans="1:7" ht="30.75" customHeight="1">
      <c r="A41" s="2724"/>
      <c r="B41" s="2724"/>
      <c r="C41" s="2724"/>
      <c r="D41" s="2724"/>
      <c r="E41" s="2724"/>
      <c r="F41" s="2724"/>
      <c r="G41" s="2724"/>
    </row>
    <row r="42" spans="1:7" ht="38.25" customHeight="1">
      <c r="A42" s="2724"/>
      <c r="B42" s="2724"/>
      <c r="C42" s="2724"/>
      <c r="D42" s="2724"/>
      <c r="E42" s="2724"/>
      <c r="F42" s="2724"/>
      <c r="G42" s="2724"/>
    </row>
    <row r="43" spans="1:7">
      <c r="A43" s="2724"/>
      <c r="B43" s="2724"/>
      <c r="C43" s="2724"/>
      <c r="D43" s="2724"/>
      <c r="E43" s="2724"/>
      <c r="F43" s="2724"/>
      <c r="G43" s="2724"/>
    </row>
    <row r="44" spans="1:7">
      <c r="A44" s="378"/>
      <c r="B44" s="378"/>
      <c r="C44" s="378"/>
      <c r="D44" s="378"/>
      <c r="E44" s="378"/>
      <c r="F44" s="378"/>
      <c r="G44" s="378"/>
    </row>
    <row r="45" spans="1:7">
      <c r="A45" s="1699"/>
      <c r="B45" s="3066" t="s">
        <v>1076</v>
      </c>
      <c r="C45" s="2833"/>
      <c r="D45" s="3066" t="s">
        <v>940</v>
      </c>
      <c r="E45" s="2833"/>
      <c r="F45" s="3066" t="s">
        <v>48</v>
      </c>
      <c r="G45" s="2833"/>
    </row>
    <row r="46" spans="1:7" ht="24.75">
      <c r="A46" s="1781" t="s">
        <v>314</v>
      </c>
      <c r="B46" s="1782" t="s">
        <v>37</v>
      </c>
      <c r="C46" s="384" t="s">
        <v>516</v>
      </c>
      <c r="D46" s="384" t="s">
        <v>37</v>
      </c>
      <c r="E46" s="384" t="s">
        <v>516</v>
      </c>
      <c r="F46" s="1783" t="s">
        <v>37</v>
      </c>
      <c r="G46" s="1783" t="s">
        <v>516</v>
      </c>
    </row>
    <row r="47" spans="1:7">
      <c r="A47" s="1705" t="s">
        <v>1077</v>
      </c>
      <c r="B47" s="1784">
        <v>777.68869825335685</v>
      </c>
      <c r="C47" s="1785">
        <v>62.215095860268548</v>
      </c>
      <c r="D47" s="1785"/>
      <c r="E47" s="1785"/>
      <c r="F47" s="1784">
        <v>777.68869825335685</v>
      </c>
      <c r="G47" s="1784">
        <v>62.215095860268548</v>
      </c>
    </row>
    <row r="48" spans="1:7">
      <c r="A48" s="1786" t="s">
        <v>1024</v>
      </c>
      <c r="B48" s="1784">
        <v>695.4940607617217</v>
      </c>
      <c r="C48" s="1784">
        <v>55.639524860937733</v>
      </c>
      <c r="D48" s="1784"/>
      <c r="E48" s="1784"/>
      <c r="F48" s="1784">
        <v>695.4940607617217</v>
      </c>
      <c r="G48" s="1784">
        <v>55.639524860937733</v>
      </c>
    </row>
    <row r="49" spans="1:7">
      <c r="A49" s="1786" t="s">
        <v>1025</v>
      </c>
      <c r="B49" s="1784">
        <v>260.74627500000003</v>
      </c>
      <c r="C49" s="1784">
        <v>20.859702000000002</v>
      </c>
      <c r="D49" s="1784"/>
      <c r="E49" s="1784"/>
      <c r="F49" s="1784">
        <v>260.74627500000003</v>
      </c>
      <c r="G49" s="1784">
        <v>20.859702000000002</v>
      </c>
    </row>
    <row r="50" spans="1:7">
      <c r="A50" s="1786" t="s">
        <v>1026</v>
      </c>
      <c r="B50" s="1784">
        <v>240.22035000000002</v>
      </c>
      <c r="C50" s="1784">
        <v>19.217628000000001</v>
      </c>
      <c r="D50" s="1784"/>
      <c r="E50" s="1784"/>
      <c r="F50" s="1784">
        <v>240.22035000000002</v>
      </c>
      <c r="G50" s="1784">
        <v>19.217628000000001</v>
      </c>
    </row>
    <row r="51" spans="1:7">
      <c r="A51" s="1786" t="s">
        <v>1027</v>
      </c>
      <c r="B51" s="1784">
        <v>130.52952499999998</v>
      </c>
      <c r="C51" s="1784">
        <v>10.442361999999999</v>
      </c>
      <c r="D51" s="1784"/>
      <c r="E51" s="1784"/>
      <c r="F51" s="1784">
        <v>130.52952499999998</v>
      </c>
      <c r="G51" s="1784">
        <v>10.442361999999999</v>
      </c>
    </row>
    <row r="52" spans="1:7">
      <c r="A52" s="1786" t="s">
        <v>1028</v>
      </c>
      <c r="B52" s="1784">
        <v>91.843739238278317</v>
      </c>
      <c r="C52" s="1784">
        <v>7.3474991390622657</v>
      </c>
      <c r="D52" s="1784"/>
      <c r="E52" s="1784"/>
      <c r="F52" s="1784">
        <v>91.843739238278317</v>
      </c>
      <c r="G52" s="1784">
        <v>7.3474991390622657</v>
      </c>
    </row>
    <row r="53" spans="1:7">
      <c r="A53" s="1786" t="s">
        <v>1029</v>
      </c>
      <c r="B53" s="1784">
        <v>-641.14525174664277</v>
      </c>
      <c r="C53" s="1784">
        <v>-51.291620139731421</v>
      </c>
      <c r="D53" s="1784"/>
      <c r="E53" s="1784"/>
      <c r="F53" s="1784">
        <v>-641.14525174664277</v>
      </c>
      <c r="G53" s="1784">
        <v>-51.291620139731421</v>
      </c>
    </row>
    <row r="54" spans="1:7">
      <c r="A54" s="1706" t="s">
        <v>1078</v>
      </c>
      <c r="B54" s="1784">
        <v>2335.9365356957287</v>
      </c>
      <c r="C54" s="1784">
        <v>186.874922</v>
      </c>
      <c r="D54" s="1784"/>
      <c r="E54" s="1784"/>
      <c r="F54" s="1784">
        <v>2335.9365356957287</v>
      </c>
      <c r="G54" s="1784">
        <v>186.874922</v>
      </c>
    </row>
    <row r="55" spans="1:7">
      <c r="A55" s="1786" t="s">
        <v>1024</v>
      </c>
      <c r="B55" s="1784">
        <v>2596.5117002189136</v>
      </c>
      <c r="C55" s="1784">
        <v>207.72093601751308</v>
      </c>
      <c r="D55" s="1784"/>
      <c r="E55" s="1784"/>
      <c r="F55" s="1784">
        <v>2596.5117002189136</v>
      </c>
      <c r="G55" s="1784">
        <v>207.72093601751308</v>
      </c>
    </row>
    <row r="56" spans="1:7">
      <c r="A56" s="1786" t="s">
        <v>1025</v>
      </c>
      <c r="B56" s="1784">
        <v>605.46826250000004</v>
      </c>
      <c r="C56" s="1784">
        <v>48.437461000000006</v>
      </c>
      <c r="D56" s="1784"/>
      <c r="E56" s="1784"/>
      <c r="F56" s="1784">
        <v>605.46826250000004</v>
      </c>
      <c r="G56" s="1784">
        <v>48.437461000000006</v>
      </c>
    </row>
    <row r="57" spans="1:7">
      <c r="A57" s="1786" t="s">
        <v>1026</v>
      </c>
      <c r="B57" s="1784">
        <v>1630.8012124999998</v>
      </c>
      <c r="C57" s="1784">
        <v>130.46409699999998</v>
      </c>
      <c r="D57" s="1784"/>
      <c r="E57" s="1784"/>
      <c r="F57" s="1784">
        <v>1630.8012124999998</v>
      </c>
      <c r="G57" s="1784">
        <v>130.46409699999998</v>
      </c>
    </row>
    <row r="58" spans="1:7">
      <c r="A58" s="1786" t="s">
        <v>1027</v>
      </c>
      <c r="B58" s="1784">
        <v>233.53888750000002</v>
      </c>
      <c r="C58" s="1784">
        <v>18.683111</v>
      </c>
      <c r="D58" s="1784"/>
      <c r="E58" s="1784"/>
      <c r="F58" s="1784">
        <v>233.53888750000002</v>
      </c>
      <c r="G58" s="1784">
        <v>18.683111</v>
      </c>
    </row>
    <row r="59" spans="1:7">
      <c r="A59" s="1786" t="s">
        <v>1028</v>
      </c>
      <c r="B59" s="1784">
        <v>234.91542345974486</v>
      </c>
      <c r="C59" s="1784">
        <v>18.793233876779588</v>
      </c>
      <c r="D59" s="1784"/>
      <c r="E59" s="1784"/>
      <c r="F59" s="1784">
        <v>234.91542345974486</v>
      </c>
      <c r="G59" s="1784">
        <v>18.793233876779588</v>
      </c>
    </row>
    <row r="60" spans="1:7">
      <c r="A60" s="1786" t="s">
        <v>1029</v>
      </c>
      <c r="B60" s="1784">
        <v>-2965.2989504829293</v>
      </c>
      <c r="C60" s="1784">
        <v>-237.22391603863434</v>
      </c>
      <c r="D60" s="1784"/>
      <c r="E60" s="1784"/>
      <c r="F60" s="1784">
        <v>-2965.2989504829293</v>
      </c>
      <c r="G60" s="1784">
        <v>-237.22391603863434</v>
      </c>
    </row>
    <row r="61" spans="1:7">
      <c r="A61" s="1706" t="s">
        <v>1079</v>
      </c>
      <c r="B61" s="1784">
        <v>653.60952500000008</v>
      </c>
      <c r="C61" s="1784">
        <v>52.288762000000006</v>
      </c>
      <c r="D61" s="1784"/>
      <c r="E61" s="1784"/>
      <c r="F61" s="1784">
        <v>653.60952500000008</v>
      </c>
      <c r="G61" s="1784">
        <v>52.288762000000006</v>
      </c>
    </row>
    <row r="62" spans="1:7">
      <c r="A62" s="1706" t="s">
        <v>1080</v>
      </c>
      <c r="B62" s="1784">
        <v>355.26686000000001</v>
      </c>
      <c r="C62" s="1784">
        <v>28.421348800000001</v>
      </c>
      <c r="D62" s="1784"/>
      <c r="E62" s="1784"/>
      <c r="F62" s="1784">
        <v>355.26686000000001</v>
      </c>
      <c r="G62" s="1784">
        <v>28.421348800000001</v>
      </c>
    </row>
    <row r="63" spans="1:7">
      <c r="A63" s="1706" t="s">
        <v>1081</v>
      </c>
      <c r="B63" s="1784">
        <v>3.777501746643213</v>
      </c>
      <c r="C63" s="1784">
        <v>0.30220013973145704</v>
      </c>
      <c r="D63" s="1784"/>
      <c r="E63" s="1784"/>
      <c r="F63" s="1784">
        <v>3.777501746643213</v>
      </c>
      <c r="G63" s="1784">
        <v>0.30220013973145704</v>
      </c>
    </row>
    <row r="64" spans="1:7">
      <c r="A64" s="1706" t="s">
        <v>1082</v>
      </c>
      <c r="B64" s="1784">
        <v>807.88237588186757</v>
      </c>
      <c r="C64" s="1784">
        <v>64.630590070549403</v>
      </c>
      <c r="D64" s="1784">
        <v>0</v>
      </c>
      <c r="E64" s="1784">
        <v>0</v>
      </c>
      <c r="F64" s="1784">
        <v>807.88237588186757</v>
      </c>
      <c r="G64" s="1784">
        <v>64.630590070549403</v>
      </c>
    </row>
    <row r="65" spans="1:7">
      <c r="A65" s="1786" t="s">
        <v>1024</v>
      </c>
      <c r="B65" s="1784">
        <v>369.36875909686751</v>
      </c>
      <c r="C65" s="1784">
        <v>29.5495007277494</v>
      </c>
      <c r="D65" s="1784"/>
      <c r="E65" s="1784"/>
      <c r="F65" s="1784">
        <v>369.36875909686751</v>
      </c>
      <c r="G65" s="1784">
        <v>29.5495007277494</v>
      </c>
    </row>
    <row r="66" spans="1:7">
      <c r="A66" s="1786" t="s">
        <v>1025</v>
      </c>
      <c r="B66" s="1784">
        <v>392.77449178500001</v>
      </c>
      <c r="C66" s="1784">
        <v>31.421959342800001</v>
      </c>
      <c r="D66" s="1784"/>
      <c r="E66" s="1784"/>
      <c r="F66" s="1784">
        <v>392.77449178500001</v>
      </c>
      <c r="G66" s="1784">
        <v>31.421959342800001</v>
      </c>
    </row>
    <row r="67" spans="1:7">
      <c r="A67" s="1786" t="s">
        <v>1083</v>
      </c>
      <c r="B67" s="1784">
        <v>45.739125000000001</v>
      </c>
      <c r="C67" s="1784">
        <v>3.6591300000000002</v>
      </c>
      <c r="D67" s="1784"/>
      <c r="E67" s="1784"/>
      <c r="F67" s="1784">
        <v>45.739125000000001</v>
      </c>
      <c r="G67" s="1784">
        <v>3.6591300000000002</v>
      </c>
    </row>
    <row r="68" spans="1:7">
      <c r="A68" s="1786" t="s">
        <v>1027</v>
      </c>
      <c r="B68" s="1787"/>
      <c r="C68" s="1788"/>
      <c r="D68" s="1784"/>
      <c r="E68" s="1784">
        <v>0</v>
      </c>
      <c r="F68" s="1784">
        <v>0</v>
      </c>
      <c r="G68" s="1784">
        <v>0</v>
      </c>
    </row>
    <row r="69" spans="1:7">
      <c r="A69" s="2526" t="s">
        <v>48</v>
      </c>
      <c r="B69" s="2526">
        <v>4934.1614858818675</v>
      </c>
      <c r="C69" s="2526">
        <v>394.73291887054938</v>
      </c>
      <c r="D69" s="2526" t="s">
        <v>167</v>
      </c>
      <c r="E69" s="2526" t="s">
        <v>167</v>
      </c>
      <c r="F69" s="2526">
        <v>4934.1614858818675</v>
      </c>
      <c r="G69" s="2526">
        <v>394.73291887054938</v>
      </c>
    </row>
  </sheetData>
  <mergeCells count="8">
    <mergeCell ref="B45:C45"/>
    <mergeCell ref="D45:E45"/>
    <mergeCell ref="F45:G45"/>
    <mergeCell ref="A1:G1"/>
    <mergeCell ref="A2:G2"/>
    <mergeCell ref="B3:C3"/>
    <mergeCell ref="D3:E3"/>
    <mergeCell ref="F3:G3"/>
  </mergeCells>
  <conditionalFormatting sqref="B28">
    <cfRule type="containsText" dxfId="3" priority="4" operator="containsText" text="TRUE">
      <formula>NOT(ISERROR(SEARCH("TRUE",B28)))</formula>
    </cfRule>
  </conditionalFormatting>
  <conditionalFormatting sqref="C28">
    <cfRule type="containsText" dxfId="2" priority="3" operator="containsText" text="TRUE">
      <formula>NOT(ISERROR(SEARCH("TRUE",C28)))</formula>
    </cfRule>
  </conditionalFormatting>
  <conditionalFormatting sqref="G28">
    <cfRule type="containsText" dxfId="1" priority="2" operator="containsText" text="TRUE">
      <formula>NOT(ISERROR(SEARCH("TRUE",G28)))</formula>
    </cfRule>
  </conditionalFormatting>
  <conditionalFormatting sqref="F28">
    <cfRule type="containsText" dxfId="0" priority="1" operator="containsText" text="TRUE">
      <formula>NOT(ISERROR(SEARCH("TRUE",F28)))</formula>
    </cfRule>
  </conditionalFormatting>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6E53C5-71F8-4883-8715-893816EE6EFD}">
  <sheetPr>
    <tabColor theme="5" tint="0.39997558519241921"/>
  </sheetPr>
  <dimension ref="A1"/>
  <sheetViews>
    <sheetView workbookViewId="0">
      <selection activeCell="U21" sqref="U21"/>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49D1E3-45B8-4DE9-8C56-AAC834A0CA51}">
  <dimension ref="A1:N110"/>
  <sheetViews>
    <sheetView showGridLines="0" showWhiteSpace="0" view="pageBreakPreview" zoomScale="70" zoomScaleNormal="100" zoomScaleSheetLayoutView="70" workbookViewId="0">
      <selection activeCell="H28" sqref="H28"/>
    </sheetView>
  </sheetViews>
  <sheetFormatPr defaultColWidth="9.140625" defaultRowHeight="12"/>
  <cols>
    <col min="1" max="1" width="5" style="378" customWidth="1"/>
    <col min="2" max="2" width="44.28515625" style="378" customWidth="1"/>
    <col min="3" max="6" width="10.5703125" style="378" customWidth="1"/>
    <col min="7" max="7" width="44" style="375" customWidth="1"/>
    <col min="8" max="10" width="9.140625" style="375"/>
    <col min="11" max="11" width="13.5703125" style="375" customWidth="1"/>
    <col min="12" max="13" width="9.140625" style="375"/>
    <col min="14" max="14" width="9.140625" style="376"/>
    <col min="15" max="16384" width="9.140625" style="378"/>
  </cols>
  <sheetData>
    <row r="1" spans="1:14" ht="12" customHeight="1">
      <c r="A1" s="3086" t="s">
        <v>1084</v>
      </c>
      <c r="B1" s="3086"/>
      <c r="C1" s="3086"/>
      <c r="D1" s="3086"/>
      <c r="E1" s="3086"/>
      <c r="F1" s="3086"/>
    </row>
    <row r="2" spans="1:14" ht="24" customHeight="1">
      <c r="A2" s="3086"/>
      <c r="B2" s="3086"/>
      <c r="C2" s="3086"/>
      <c r="D2" s="3086"/>
      <c r="E2" s="3086"/>
      <c r="F2" s="3086"/>
    </row>
    <row r="3" spans="1:14" ht="56.25" customHeight="1">
      <c r="A3" s="3086"/>
      <c r="B3" s="3086"/>
      <c r="C3" s="3086"/>
      <c r="D3" s="3086"/>
      <c r="E3" s="3086"/>
      <c r="F3" s="3086"/>
      <c r="G3" s="2527"/>
      <c r="H3" s="2527"/>
      <c r="I3" s="2527"/>
      <c r="J3" s="2527"/>
      <c r="K3" s="2527"/>
    </row>
    <row r="4" spans="1:14" ht="10.5" customHeight="1">
      <c r="A4" s="377"/>
      <c r="B4" s="377"/>
      <c r="C4" s="3087">
        <v>2019</v>
      </c>
      <c r="D4" s="3087"/>
      <c r="E4" s="3087">
        <v>2020</v>
      </c>
      <c r="F4" s="3087"/>
      <c r="G4" s="2528" t="s">
        <v>1085</v>
      </c>
      <c r="H4" s="2528" t="s">
        <v>1086</v>
      </c>
      <c r="I4" s="2528" t="s">
        <v>1087</v>
      </c>
      <c r="J4" s="2528" t="s">
        <v>1088</v>
      </c>
      <c r="K4" s="2527"/>
    </row>
    <row r="5" spans="1:14" ht="22.15" customHeight="1">
      <c r="B5" s="379" t="s">
        <v>1089</v>
      </c>
      <c r="C5" s="380" t="s">
        <v>1090</v>
      </c>
      <c r="D5" s="381" t="s">
        <v>1091</v>
      </c>
      <c r="E5" s="380" t="s">
        <v>1090</v>
      </c>
      <c r="F5" s="381" t="s">
        <v>1091</v>
      </c>
      <c r="G5" s="2529">
        <v>97649.122260000004</v>
      </c>
      <c r="H5" s="2529">
        <v>97648.922260000007</v>
      </c>
      <c r="I5" s="2529">
        <v>2455.3874999999998</v>
      </c>
      <c r="J5" s="2529">
        <v>2449.8654999999999</v>
      </c>
      <c r="K5" s="2527"/>
    </row>
    <row r="6" spans="1:14" ht="15">
      <c r="B6" s="378" t="s">
        <v>1092</v>
      </c>
      <c r="C6" s="382">
        <v>97.649000000000001</v>
      </c>
      <c r="D6" s="383">
        <v>97.649000000000001</v>
      </c>
      <c r="E6" s="382">
        <v>2.4550000000000001</v>
      </c>
      <c r="F6" s="382">
        <v>2.4500000000000002</v>
      </c>
      <c r="G6" s="2529">
        <v>83.150080000000003</v>
      </c>
      <c r="H6" s="2529">
        <v>83.150080000000003</v>
      </c>
      <c r="I6" s="2529">
        <v>47.504719999999999</v>
      </c>
      <c r="J6" s="2529">
        <v>47.504719999999999</v>
      </c>
      <c r="K6" s="2527"/>
      <c r="N6" s="1895"/>
    </row>
    <row r="7" spans="1:14" ht="15.75" customHeight="1">
      <c r="B7" s="378" t="s">
        <v>1093</v>
      </c>
      <c r="C7" s="378">
        <v>8.3000000000000004E-2</v>
      </c>
      <c r="D7" s="384">
        <v>8.3000000000000004E-2</v>
      </c>
      <c r="E7" s="382">
        <v>4.8000000000000001E-2</v>
      </c>
      <c r="F7" s="382">
        <v>4.8000000000000001E-2</v>
      </c>
      <c r="G7" s="2529">
        <v>17884.485000000001</v>
      </c>
      <c r="H7" s="2529">
        <v>15855.85766</v>
      </c>
      <c r="I7" s="2529">
        <v>102107.84034</v>
      </c>
      <c r="J7" s="2529">
        <v>15867.266960000001</v>
      </c>
      <c r="K7" s="2527"/>
      <c r="N7" s="1895"/>
    </row>
    <row r="8" spans="1:14" ht="15">
      <c r="B8" s="378" t="s">
        <v>1094</v>
      </c>
      <c r="C8" s="378">
        <v>17.884</v>
      </c>
      <c r="D8" s="385">
        <v>15.856</v>
      </c>
      <c r="E8" s="382">
        <v>102.108</v>
      </c>
      <c r="F8" s="382">
        <v>15.867000000000001</v>
      </c>
      <c r="G8" s="2529">
        <v>16456.493869999998</v>
      </c>
      <c r="H8" s="2529">
        <v>12655.029829999999</v>
      </c>
      <c r="I8" s="2529">
        <v>10962.99603</v>
      </c>
      <c r="J8" s="2529">
        <v>7638.7308700000003</v>
      </c>
      <c r="K8" s="2527"/>
      <c r="N8" s="1895"/>
    </row>
    <row r="9" spans="1:14" ht="12" customHeight="1">
      <c r="B9" s="378" t="s">
        <v>1095</v>
      </c>
      <c r="C9" s="378">
        <v>16.456</v>
      </c>
      <c r="D9" s="385">
        <v>12.654999999999999</v>
      </c>
      <c r="E9" s="382">
        <v>10.962999999999999</v>
      </c>
      <c r="F9" s="382">
        <v>7.6390000000000002</v>
      </c>
      <c r="G9" s="2529">
        <v>1475.8178399999999</v>
      </c>
      <c r="H9" s="2529">
        <v>1078.6166000000001</v>
      </c>
      <c r="I9" s="2529">
        <v>171.22800000000001</v>
      </c>
      <c r="J9" s="2529">
        <v>171.22800000000001</v>
      </c>
      <c r="K9" s="2527"/>
      <c r="N9" s="1895"/>
    </row>
    <row r="10" spans="1:14" ht="15">
      <c r="B10" s="378" t="s">
        <v>1096</v>
      </c>
      <c r="C10" s="378">
        <v>1.476</v>
      </c>
      <c r="D10" s="386">
        <v>1.079</v>
      </c>
      <c r="E10" s="382">
        <v>0.17100000000000001</v>
      </c>
      <c r="F10" s="382">
        <v>0.17100000000000001</v>
      </c>
      <c r="G10" s="2529">
        <v>21.8</v>
      </c>
      <c r="H10" s="2529">
        <v>21.8</v>
      </c>
      <c r="I10" s="2529">
        <v>6.2149999999999999</v>
      </c>
      <c r="J10" s="2529">
        <v>1.2150000000000001</v>
      </c>
      <c r="K10" s="2527"/>
      <c r="N10" s="1895"/>
    </row>
    <row r="11" spans="1:14" ht="15">
      <c r="B11" s="378" t="s">
        <v>1097</v>
      </c>
      <c r="C11" s="378">
        <v>2.1999999999999999E-2</v>
      </c>
      <c r="D11" s="387">
        <v>2.1999999999999999E-2</v>
      </c>
      <c r="E11" s="382">
        <v>6.0000000000000001E-3</v>
      </c>
      <c r="F11" s="382">
        <v>1E-3</v>
      </c>
      <c r="G11" s="2529">
        <v>1240.3965800000001</v>
      </c>
      <c r="H11" s="2529">
        <v>113.821</v>
      </c>
      <c r="I11" s="2529">
        <v>497.48899999999998</v>
      </c>
      <c r="J11" s="2529">
        <v>481.92899999999997</v>
      </c>
      <c r="K11" s="2527"/>
      <c r="N11" s="1895"/>
    </row>
    <row r="12" spans="1:14" ht="15.75">
      <c r="B12" s="379" t="s">
        <v>1098</v>
      </c>
      <c r="C12" s="379">
        <v>1.24</v>
      </c>
      <c r="D12" s="388">
        <v>0.114</v>
      </c>
      <c r="E12" s="389">
        <v>0.497</v>
      </c>
      <c r="F12" s="389">
        <v>0.48199999999999998</v>
      </c>
      <c r="G12" s="2530">
        <f>SUM(G5:G11)</f>
        <v>134811.26563000001</v>
      </c>
      <c r="H12" s="2530">
        <f>SUM(H5:H11)</f>
        <v>127457.19743</v>
      </c>
      <c r="I12" s="2529">
        <f>SUM(I5:I11)</f>
        <v>116248.66058999998</v>
      </c>
      <c r="J12" s="2529">
        <f>SUM(J5:J11)</f>
        <v>26657.74005</v>
      </c>
      <c r="K12" s="2527"/>
      <c r="N12" s="1895"/>
    </row>
    <row r="13" spans="1:14" ht="12" customHeight="1">
      <c r="B13" s="378" t="s">
        <v>51</v>
      </c>
      <c r="C13" s="378">
        <v>134.81100000000001</v>
      </c>
      <c r="D13" s="387">
        <v>127.45699999999999</v>
      </c>
      <c r="E13" s="382">
        <v>116.249</v>
      </c>
      <c r="F13" s="382">
        <v>26.658000000000001</v>
      </c>
      <c r="G13" s="2527"/>
      <c r="H13" s="2527"/>
      <c r="I13" s="2527"/>
      <c r="J13" s="2527"/>
      <c r="K13" s="2527"/>
      <c r="N13" s="1895"/>
    </row>
    <row r="14" spans="1:14">
      <c r="B14" s="390" t="s">
        <v>1099</v>
      </c>
      <c r="G14" s="2527"/>
      <c r="H14" s="2527"/>
      <c r="I14" s="2527"/>
      <c r="J14" s="2527"/>
      <c r="K14" s="2527"/>
    </row>
    <row r="15" spans="1:14" ht="8.4499999999999993" customHeight="1">
      <c r="G15" s="2527"/>
      <c r="H15" s="2527"/>
      <c r="I15" s="2527"/>
      <c r="J15" s="2527"/>
      <c r="K15" s="2527"/>
    </row>
    <row r="16" spans="1:14">
      <c r="G16" s="2527"/>
      <c r="H16" s="2527"/>
      <c r="I16" s="2527"/>
      <c r="J16" s="2527"/>
      <c r="K16" s="2527"/>
    </row>
    <row r="17" spans="7:11" ht="12" customHeight="1">
      <c r="G17" s="2527"/>
      <c r="H17" s="2527"/>
      <c r="I17" s="2527"/>
      <c r="J17" s="2527"/>
      <c r="K17" s="2527"/>
    </row>
    <row r="18" spans="7:11">
      <c r="G18" s="2527" t="s">
        <v>1100</v>
      </c>
      <c r="H18" s="2531">
        <v>9.1899999999999996E-2</v>
      </c>
      <c r="I18" s="2531"/>
      <c r="J18" s="2531"/>
      <c r="K18" s="2527"/>
    </row>
    <row r="19" spans="7:11">
      <c r="G19" s="2527" t="s">
        <v>1101</v>
      </c>
      <c r="H19" s="2531">
        <v>1.8E-3</v>
      </c>
      <c r="I19" s="2531"/>
      <c r="J19" s="2531"/>
      <c r="K19" s="2527"/>
    </row>
    <row r="20" spans="7:11">
      <c r="G20" s="2527" t="s">
        <v>1102</v>
      </c>
      <c r="H20" s="2531">
        <v>0.59519999999999995</v>
      </c>
      <c r="I20" s="2531"/>
      <c r="J20" s="2531"/>
      <c r="K20" s="2527"/>
    </row>
    <row r="21" spans="7:11" ht="12" customHeight="1">
      <c r="G21" s="2527" t="s">
        <v>1103</v>
      </c>
      <c r="H21" s="2531">
        <v>0.28649999999999998</v>
      </c>
      <c r="I21" s="2531"/>
      <c r="J21" s="2531"/>
      <c r="K21" s="2527"/>
    </row>
    <row r="22" spans="7:11">
      <c r="G22" s="2527" t="s">
        <v>1104</v>
      </c>
      <c r="H22" s="2531">
        <v>6.4000000000000003E-3</v>
      </c>
      <c r="I22" s="2531"/>
      <c r="J22" s="2531"/>
      <c r="K22" s="2527"/>
    </row>
    <row r="23" spans="7:11">
      <c r="G23" s="2527" t="s">
        <v>1105</v>
      </c>
      <c r="H23" s="2531">
        <v>0</v>
      </c>
      <c r="I23" s="2531"/>
      <c r="J23" s="2531"/>
      <c r="K23" s="2527"/>
    </row>
    <row r="24" spans="7:11">
      <c r="G24" s="2527" t="s">
        <v>1106</v>
      </c>
      <c r="H24" s="2531">
        <v>1.8100000000000002E-2</v>
      </c>
      <c r="I24" s="2531"/>
      <c r="J24" s="2531"/>
      <c r="K24" s="2527"/>
    </row>
    <row r="25" spans="7:11" ht="12" customHeight="1">
      <c r="G25" s="2527"/>
      <c r="H25" s="2527"/>
      <c r="I25" s="2527"/>
      <c r="J25" s="2527"/>
      <c r="K25" s="2527"/>
    </row>
    <row r="26" spans="7:11">
      <c r="G26" s="2527"/>
      <c r="H26" s="2527"/>
      <c r="I26" s="2527"/>
      <c r="J26" s="2527"/>
      <c r="K26" s="2527"/>
    </row>
    <row r="27" spans="7:11">
      <c r="G27" s="2527"/>
      <c r="H27" s="2527"/>
      <c r="I27" s="2527"/>
      <c r="J27" s="2527"/>
      <c r="K27" s="2527"/>
    </row>
    <row r="28" spans="7:11">
      <c r="G28" s="2527"/>
      <c r="H28" s="2527"/>
      <c r="I28" s="2527"/>
      <c r="J28" s="2527"/>
      <c r="K28" s="2527"/>
    </row>
    <row r="29" spans="7:11" ht="12" customHeight="1">
      <c r="G29" s="2527"/>
      <c r="H29" s="2527"/>
      <c r="I29" s="2527"/>
      <c r="J29" s="2527"/>
      <c r="K29" s="2527"/>
    </row>
    <row r="30" spans="7:11">
      <c r="G30" s="2527"/>
      <c r="H30" s="2527"/>
      <c r="I30" s="2527"/>
      <c r="J30" s="2527"/>
      <c r="K30" s="2527"/>
    </row>
    <row r="31" spans="7:11">
      <c r="G31" s="2527"/>
      <c r="H31" s="2527"/>
      <c r="I31" s="2527"/>
      <c r="J31" s="2527"/>
      <c r="K31" s="2527"/>
    </row>
    <row r="32" spans="7:11">
      <c r="G32" s="2527"/>
      <c r="H32" s="2527"/>
      <c r="I32" s="2527"/>
      <c r="J32" s="2527"/>
      <c r="K32" s="2527"/>
    </row>
    <row r="33" spans="7:11" ht="12" customHeight="1">
      <c r="G33" s="2527"/>
      <c r="H33" s="2527"/>
      <c r="I33" s="2527"/>
      <c r="J33" s="2527"/>
      <c r="K33" s="2527"/>
    </row>
    <row r="34" spans="7:11">
      <c r="G34" s="2527"/>
      <c r="H34" s="2527"/>
      <c r="I34" s="2527"/>
      <c r="J34" s="2527"/>
      <c r="K34" s="2527"/>
    </row>
    <row r="35" spans="7:11">
      <c r="G35" s="2527"/>
      <c r="H35" s="2527"/>
      <c r="I35" s="2527"/>
      <c r="J35" s="2527"/>
      <c r="K35" s="2527"/>
    </row>
    <row r="36" spans="7:11">
      <c r="G36" s="2527"/>
      <c r="H36" s="2527"/>
      <c r="I36" s="2527"/>
      <c r="J36" s="2527"/>
      <c r="K36" s="2527"/>
    </row>
    <row r="37" spans="7:11" ht="12" customHeight="1">
      <c r="G37" s="2527"/>
      <c r="H37" s="2527"/>
      <c r="I37" s="2527"/>
      <c r="J37" s="2527"/>
      <c r="K37" s="2527"/>
    </row>
    <row r="38" spans="7:11">
      <c r="G38" s="2527"/>
      <c r="H38" s="2527"/>
      <c r="I38" s="2527"/>
      <c r="J38" s="2527"/>
      <c r="K38" s="2527"/>
    </row>
    <row r="39" spans="7:11">
      <c r="G39" s="2527"/>
      <c r="H39" s="2527"/>
      <c r="I39" s="2527"/>
      <c r="J39" s="2527"/>
      <c r="K39" s="2527"/>
    </row>
    <row r="40" spans="7:11">
      <c r="G40" s="2527" t="s">
        <v>1107</v>
      </c>
      <c r="H40" s="2531">
        <v>0.1057</v>
      </c>
      <c r="I40" s="2531"/>
      <c r="J40" s="2531"/>
      <c r="K40" s="2527"/>
    </row>
    <row r="41" spans="7:11" ht="12" customHeight="1">
      <c r="G41" s="2527" t="s">
        <v>1108</v>
      </c>
      <c r="H41" s="2531">
        <v>1.18E-2</v>
      </c>
      <c r="I41" s="2531"/>
      <c r="J41" s="2531"/>
      <c r="K41" s="2527"/>
    </row>
    <row r="42" spans="7:11">
      <c r="G42" s="2527" t="s">
        <v>1109</v>
      </c>
      <c r="H42" s="2531">
        <v>0.2046</v>
      </c>
      <c r="I42" s="2531"/>
      <c r="J42" s="2531"/>
      <c r="K42" s="2527"/>
    </row>
    <row r="43" spans="7:11">
      <c r="G43" s="2527" t="s">
        <v>1110</v>
      </c>
      <c r="H43" s="2531">
        <v>0.6452</v>
      </c>
      <c r="I43" s="2531"/>
      <c r="J43" s="2531"/>
      <c r="K43" s="2527"/>
    </row>
    <row r="44" spans="7:11">
      <c r="G44" s="2527" t="s">
        <v>1111</v>
      </c>
      <c r="H44" s="2531">
        <v>1E-3</v>
      </c>
      <c r="I44" s="2531"/>
      <c r="J44" s="2531"/>
      <c r="K44" s="2527"/>
    </row>
    <row r="45" spans="7:11" ht="12" customHeight="1">
      <c r="G45" s="2527" t="s">
        <v>1105</v>
      </c>
      <c r="H45" s="2531">
        <v>4.8999999999999998E-3</v>
      </c>
      <c r="I45" s="2531"/>
      <c r="J45" s="2531"/>
      <c r="K45" s="2527"/>
    </row>
    <row r="46" spans="7:11">
      <c r="G46" s="2527" t="s">
        <v>1112</v>
      </c>
      <c r="H46" s="2531">
        <v>2.6800000000000001E-2</v>
      </c>
      <c r="I46" s="2531"/>
      <c r="J46" s="2531"/>
      <c r="K46" s="2527"/>
    </row>
    <row r="47" spans="7:11">
      <c r="G47" s="2527"/>
      <c r="H47" s="2527"/>
      <c r="I47" s="2527"/>
      <c r="J47" s="2527"/>
      <c r="K47" s="2527"/>
    </row>
    <row r="110" spans="7:7" ht="15">
      <c r="G110" s="391"/>
    </row>
  </sheetData>
  <mergeCells count="3">
    <mergeCell ref="A1:F3"/>
    <mergeCell ref="C4:D4"/>
    <mergeCell ref="E4:F4"/>
  </mergeCells>
  <pageMargins left="0.43307086614173229" right="0.23622047244094491" top="0.74803149606299213" bottom="0.74803149606299213" header="0.31496062992125984" footer="0.31496062992125984"/>
  <pageSetup paperSize="9" scale="98" orientation="portrait" r:id="rId1"/>
  <headerFooter>
    <oddFooter>&amp;C&amp;1#&amp;"Calibri"&amp;10&amp;K000000Confidential</oddFooter>
  </headerFooter>
  <customProperties>
    <customPr name="_pios_id" r:id="rId2"/>
  </customProperties>
  <drawing r:id="rId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1993C8-0827-4828-A804-717ED6E87244}">
  <sheetPr>
    <tabColor theme="5" tint="0.39997558519241921"/>
  </sheetPr>
  <dimension ref="A1"/>
  <sheetViews>
    <sheetView workbookViewId="0">
      <selection activeCell="M23" sqref="M23"/>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975E9-B48F-4A32-A7FE-1B1042DAF746}">
  <dimension ref="A1:M114"/>
  <sheetViews>
    <sheetView showGridLines="0" showWhiteSpace="0" view="pageBreakPreview" topLeftCell="A13" zoomScaleNormal="100" zoomScaleSheetLayoutView="100" workbookViewId="0">
      <selection activeCell="G9" sqref="G9"/>
    </sheetView>
  </sheetViews>
  <sheetFormatPr defaultColWidth="0" defaultRowHeight="12"/>
  <cols>
    <col min="1" max="1" width="6.140625" style="43" customWidth="1"/>
    <col min="2" max="2" width="33.85546875" style="2776" customWidth="1"/>
    <col min="3" max="9" width="7.5703125" style="3" customWidth="1"/>
    <col min="10" max="10" width="8.42578125" style="3" customWidth="1"/>
    <col min="11" max="11" width="9.5703125" style="3" hidden="1" customWidth="1"/>
    <col min="12" max="12" width="0" style="3" hidden="1" customWidth="1"/>
    <col min="13" max="16384" width="9.140625" style="3" hidden="1"/>
  </cols>
  <sheetData>
    <row r="1" spans="1:13" ht="120" customHeight="1">
      <c r="A1" s="3088" t="s">
        <v>1113</v>
      </c>
      <c r="B1" s="3089"/>
      <c r="C1" s="3089"/>
      <c r="D1" s="3089"/>
      <c r="E1" s="3089"/>
      <c r="F1" s="3089"/>
      <c r="G1" s="3089"/>
      <c r="H1" s="3089"/>
      <c r="I1" s="3089"/>
      <c r="J1" s="3089"/>
    </row>
    <row r="2" spans="1:13" ht="12" customHeight="1">
      <c r="B2" s="62"/>
      <c r="C2" s="3090" t="s">
        <v>1114</v>
      </c>
      <c r="D2" s="3090"/>
      <c r="E2" s="3090"/>
      <c r="F2" s="3090"/>
      <c r="G2" s="3090" t="s">
        <v>1115</v>
      </c>
      <c r="H2" s="3090"/>
      <c r="I2" s="3091"/>
      <c r="J2" s="3091"/>
      <c r="K2" s="480"/>
      <c r="L2" s="480"/>
    </row>
    <row r="3" spans="1:13" ht="15" customHeight="1">
      <c r="B3" s="481" t="s">
        <v>59</v>
      </c>
      <c r="C3" s="482" t="s">
        <v>153</v>
      </c>
      <c r="D3" s="483" t="s">
        <v>154</v>
      </c>
      <c r="E3" s="483" t="s">
        <v>398</v>
      </c>
      <c r="F3" s="483" t="s">
        <v>1116</v>
      </c>
      <c r="G3" s="482" t="s">
        <v>153</v>
      </c>
      <c r="H3" s="483" t="s">
        <v>154</v>
      </c>
      <c r="I3" s="483" t="s">
        <v>398</v>
      </c>
      <c r="J3" s="483" t="s">
        <v>1116</v>
      </c>
    </row>
    <row r="4" spans="1:13" ht="26.25" customHeight="1">
      <c r="A4" s="484"/>
      <c r="B4" s="485" t="s">
        <v>1117</v>
      </c>
      <c r="C4" s="486">
        <v>12</v>
      </c>
      <c r="D4" s="487">
        <v>12</v>
      </c>
      <c r="E4" s="487">
        <v>12</v>
      </c>
      <c r="F4" s="487">
        <v>12</v>
      </c>
      <c r="G4" s="486">
        <v>12</v>
      </c>
      <c r="H4" s="487">
        <v>12</v>
      </c>
      <c r="I4" s="488">
        <v>12</v>
      </c>
      <c r="J4" s="488">
        <v>12</v>
      </c>
    </row>
    <row r="5" spans="1:13">
      <c r="B5" s="489" t="s">
        <v>1118</v>
      </c>
      <c r="C5" s="490"/>
      <c r="D5" s="491"/>
      <c r="E5" s="491"/>
      <c r="F5" s="491"/>
      <c r="G5" s="492"/>
      <c r="H5" s="493"/>
      <c r="I5" s="493"/>
      <c r="J5" s="491"/>
    </row>
    <row r="6" spans="1:13" ht="12" customHeight="1">
      <c r="A6" s="42">
        <v>1</v>
      </c>
      <c r="B6" s="76" t="s">
        <v>1119</v>
      </c>
      <c r="C6" s="494"/>
      <c r="D6" s="2532"/>
      <c r="E6" s="2532"/>
      <c r="F6" s="2532"/>
      <c r="G6" s="494">
        <v>101876.49008102169</v>
      </c>
      <c r="H6" s="2532">
        <v>102698.09640290691</v>
      </c>
      <c r="I6" s="2532">
        <v>98140.560436945889</v>
      </c>
      <c r="J6" s="2532">
        <v>98802.634905187762</v>
      </c>
      <c r="K6" s="495"/>
      <c r="L6" s="495"/>
    </row>
    <row r="7" spans="1:13" ht="4.5" customHeight="1">
      <c r="B7" s="496"/>
      <c r="C7" s="497"/>
      <c r="D7" s="498"/>
      <c r="E7" s="498"/>
      <c r="F7" s="498"/>
      <c r="G7" s="499"/>
      <c r="H7" s="500"/>
      <c r="I7" s="500"/>
      <c r="J7" s="500"/>
    </row>
    <row r="8" spans="1:13">
      <c r="B8" s="501" t="s">
        <v>1120</v>
      </c>
      <c r="C8" s="502"/>
      <c r="D8" s="503"/>
      <c r="E8" s="503"/>
      <c r="F8" s="503"/>
      <c r="G8" s="504"/>
      <c r="H8" s="505"/>
      <c r="I8" s="505"/>
      <c r="J8" s="505"/>
    </row>
    <row r="9" spans="1:13" ht="24">
      <c r="A9" s="42">
        <v>2</v>
      </c>
      <c r="B9" s="76" t="s">
        <v>1121</v>
      </c>
      <c r="C9" s="506">
        <v>96446.951517260692</v>
      </c>
      <c r="D9" s="2532">
        <v>94219.114106658628</v>
      </c>
      <c r="E9" s="2532">
        <v>90481.963703937232</v>
      </c>
      <c r="F9" s="2532">
        <v>89626.92537513077</v>
      </c>
      <c r="G9" s="494">
        <v>6353.8684389166374</v>
      </c>
      <c r="H9" s="2532">
        <v>6215.7473876108343</v>
      </c>
      <c r="I9" s="2532">
        <v>5980.9790698808529</v>
      </c>
      <c r="J9" s="2532">
        <v>5927.3545388054818</v>
      </c>
      <c r="K9" s="495"/>
      <c r="L9" s="495"/>
      <c r="M9" s="495"/>
    </row>
    <row r="10" spans="1:13">
      <c r="A10" s="507">
        <v>3</v>
      </c>
      <c r="B10" s="508" t="s">
        <v>1122</v>
      </c>
      <c r="C10" s="502">
        <v>77475.172374091853</v>
      </c>
      <c r="D10" s="509">
        <v>75734.255054059686</v>
      </c>
      <c r="E10" s="509">
        <v>71508.363064415797</v>
      </c>
      <c r="F10" s="509">
        <v>70841.38906182324</v>
      </c>
      <c r="G10" s="510">
        <v>4044.638480283164</v>
      </c>
      <c r="H10" s="505">
        <v>3957.5926142815565</v>
      </c>
      <c r="I10" s="505">
        <v>3575.4181532207899</v>
      </c>
      <c r="J10" s="505">
        <v>3542.0694530911624</v>
      </c>
    </row>
    <row r="11" spans="1:13">
      <c r="A11" s="43">
        <v>4</v>
      </c>
      <c r="B11" s="508" t="s">
        <v>1123</v>
      </c>
      <c r="C11" s="502">
        <v>15286.576891391611</v>
      </c>
      <c r="D11" s="509">
        <v>14794.946084871923</v>
      </c>
      <c r="E11" s="509">
        <v>18952.725073605743</v>
      </c>
      <c r="F11" s="509">
        <v>18770.894896077833</v>
      </c>
      <c r="G11" s="510">
        <v>1914.0023565472975</v>
      </c>
      <c r="H11" s="505">
        <v>1858.216455293327</v>
      </c>
      <c r="I11" s="505">
        <v>2384.6853507443557</v>
      </c>
      <c r="J11" s="505">
        <v>2370.6436684846135</v>
      </c>
    </row>
    <row r="12" spans="1:13">
      <c r="A12" s="42">
        <v>5</v>
      </c>
      <c r="B12" s="76" t="s">
        <v>1124</v>
      </c>
      <c r="C12" s="506">
        <v>104411.90145302856</v>
      </c>
      <c r="D12" s="2532">
        <v>101870.7467543176</v>
      </c>
      <c r="E12" s="2532">
        <v>93706.923848790699</v>
      </c>
      <c r="F12" s="2532">
        <v>94774.550725060442</v>
      </c>
      <c r="G12" s="494">
        <v>48867.502967298024</v>
      </c>
      <c r="H12" s="2532">
        <v>48876.426647757151</v>
      </c>
      <c r="I12" s="2532">
        <v>45407.137873271655</v>
      </c>
      <c r="J12" s="2532">
        <v>44825.865964228702</v>
      </c>
      <c r="K12" s="495"/>
      <c r="L12" s="495"/>
      <c r="M12" s="495"/>
    </row>
    <row r="13" spans="1:13" ht="36">
      <c r="A13" s="43">
        <v>6</v>
      </c>
      <c r="B13" s="508" t="s">
        <v>1125</v>
      </c>
      <c r="C13" s="502">
        <v>29098.986848574783</v>
      </c>
      <c r="D13" s="509">
        <v>27829.108947665402</v>
      </c>
      <c r="E13" s="509">
        <v>27784.521803583732</v>
      </c>
      <c r="F13" s="509">
        <v>32752.568998656181</v>
      </c>
      <c r="G13" s="510">
        <v>6889.1040449267412</v>
      </c>
      <c r="H13" s="505">
        <v>6673.4287874021393</v>
      </c>
      <c r="I13" s="505">
        <v>6709.9536138283001</v>
      </c>
      <c r="J13" s="505">
        <v>7795.1085768496932</v>
      </c>
    </row>
    <row r="14" spans="1:13" ht="24">
      <c r="A14" s="43">
        <v>7</v>
      </c>
      <c r="B14" s="508" t="s">
        <v>1126</v>
      </c>
      <c r="C14" s="502">
        <v>64776.111811174836</v>
      </c>
      <c r="D14" s="509">
        <v>62856.343302751375</v>
      </c>
      <c r="E14" s="511">
        <v>55066.425179194186</v>
      </c>
      <c r="F14" s="509">
        <v>50146.491461750535</v>
      </c>
      <c r="G14" s="510">
        <v>31441.596129092333</v>
      </c>
      <c r="H14" s="505">
        <v>31017.703356454196</v>
      </c>
      <c r="I14" s="505">
        <v>27841.207393430566</v>
      </c>
      <c r="J14" s="505">
        <v>25155.267122725305</v>
      </c>
    </row>
    <row r="15" spans="1:13">
      <c r="A15" s="43">
        <v>8</v>
      </c>
      <c r="B15" s="508" t="s">
        <v>1127</v>
      </c>
      <c r="C15" s="502">
        <v>10536.802793278952</v>
      </c>
      <c r="D15" s="509">
        <v>11185.29450390081</v>
      </c>
      <c r="E15" s="509">
        <v>10855.976866012794</v>
      </c>
      <c r="F15" s="509">
        <v>11875.490264653707</v>
      </c>
      <c r="G15" s="510">
        <v>10536.802793278952</v>
      </c>
      <c r="H15" s="505">
        <v>11185.29450390081</v>
      </c>
      <c r="I15" s="505">
        <v>10855.976866012794</v>
      </c>
      <c r="J15" s="505">
        <v>11875.490264653707</v>
      </c>
    </row>
    <row r="16" spans="1:13">
      <c r="A16" s="42">
        <v>9</v>
      </c>
      <c r="B16" s="76" t="s">
        <v>1128</v>
      </c>
      <c r="C16" s="494"/>
      <c r="D16" s="2532"/>
      <c r="E16" s="2532"/>
      <c r="F16" s="2532"/>
      <c r="G16" s="494">
        <v>3697.6067831269788</v>
      </c>
      <c r="H16" s="2532">
        <v>4300.587715912704</v>
      </c>
      <c r="I16" s="2532">
        <v>4484.5997172897996</v>
      </c>
      <c r="J16" s="2532">
        <v>4572.3374415319495</v>
      </c>
    </row>
    <row r="17" spans="1:10">
      <c r="A17" s="42">
        <v>10</v>
      </c>
      <c r="B17" s="76" t="s">
        <v>1129</v>
      </c>
      <c r="C17" s="494">
        <v>74875.060515665042</v>
      </c>
      <c r="D17" s="2532">
        <v>70230.941701203628</v>
      </c>
      <c r="E17" s="2532">
        <v>59715.148793373315</v>
      </c>
      <c r="F17" s="2532">
        <v>53308.048632291095</v>
      </c>
      <c r="G17" s="494">
        <v>14003.06721399657</v>
      </c>
      <c r="H17" s="2532">
        <v>13065.850776158442</v>
      </c>
      <c r="I17" s="2532">
        <v>11312.638405112104</v>
      </c>
      <c r="J17" s="2532">
        <v>10770.149762585757</v>
      </c>
    </row>
    <row r="18" spans="1:10" ht="28.35" customHeight="1">
      <c r="A18" s="43">
        <v>11</v>
      </c>
      <c r="B18" s="508" t="s">
        <v>1130</v>
      </c>
      <c r="C18" s="502">
        <v>8797.3095765819744</v>
      </c>
      <c r="D18" s="509">
        <v>8341.9555999218264</v>
      </c>
      <c r="E18" s="509">
        <v>7115.0443752391593</v>
      </c>
      <c r="F18" s="509">
        <v>6932.9677588081968</v>
      </c>
      <c r="G18" s="510">
        <v>7662.4198653118192</v>
      </c>
      <c r="H18" s="505">
        <v>7111.1366530501809</v>
      </c>
      <c r="I18" s="505">
        <v>6205.2706089974381</v>
      </c>
      <c r="J18" s="505">
        <v>6253.4459190995449</v>
      </c>
    </row>
    <row r="19" spans="1:10" ht="24">
      <c r="A19" s="43">
        <v>12</v>
      </c>
      <c r="B19" s="512" t="s">
        <v>1131</v>
      </c>
      <c r="C19" s="513">
        <v>8.0401382460735835</v>
      </c>
      <c r="D19" s="514">
        <v>8.5099532578671528</v>
      </c>
      <c r="E19" s="514">
        <v>8.2743174379836564</v>
      </c>
      <c r="F19" s="514">
        <v>5.3472302342208984</v>
      </c>
      <c r="G19" s="513">
        <v>8.0401382460735835</v>
      </c>
      <c r="H19" s="514">
        <v>8.5099532578671528</v>
      </c>
      <c r="I19" s="514">
        <v>8.2743174379836564</v>
      </c>
      <c r="J19" s="514">
        <v>5.3472302342208984</v>
      </c>
    </row>
    <row r="20" spans="1:10">
      <c r="A20" s="43">
        <v>13</v>
      </c>
      <c r="B20" s="508" t="s">
        <v>1132</v>
      </c>
      <c r="C20" s="515">
        <v>66069.710800836998</v>
      </c>
      <c r="D20" s="516">
        <v>61880.476148023939</v>
      </c>
      <c r="E20" s="516">
        <v>52591.830100696163</v>
      </c>
      <c r="F20" s="516">
        <v>46369.733643248677</v>
      </c>
      <c r="G20" s="517">
        <v>6332.6072104386794</v>
      </c>
      <c r="H20" s="500">
        <v>5946.2041698503936</v>
      </c>
      <c r="I20" s="500">
        <v>5099.093478676682</v>
      </c>
      <c r="J20" s="500">
        <v>4511.3566132519918</v>
      </c>
    </row>
    <row r="21" spans="1:10">
      <c r="A21" s="42">
        <v>14</v>
      </c>
      <c r="B21" s="76" t="s">
        <v>1133</v>
      </c>
      <c r="C21" s="494">
        <v>1788.1375204144817</v>
      </c>
      <c r="D21" s="2532">
        <v>1569.962736207917</v>
      </c>
      <c r="E21" s="2532">
        <v>1903.8262247181065</v>
      </c>
      <c r="F21" s="2532">
        <v>1794.0728022354112</v>
      </c>
      <c r="G21" s="494">
        <v>1109.4057429616278</v>
      </c>
      <c r="H21" s="2532">
        <v>894.48669149870011</v>
      </c>
      <c r="I21" s="2532">
        <v>1416.7506598120199</v>
      </c>
      <c r="J21" s="2532">
        <v>1335.9553164801368</v>
      </c>
    </row>
    <row r="22" spans="1:10">
      <c r="A22" s="42">
        <v>15</v>
      </c>
      <c r="B22" s="76" t="s">
        <v>1134</v>
      </c>
      <c r="C22" s="494">
        <v>40537.399974200678</v>
      </c>
      <c r="D22" s="2532">
        <v>41400.773704271465</v>
      </c>
      <c r="E22" s="2532">
        <v>47043.509341425124</v>
      </c>
      <c r="F22" s="2532">
        <v>50996.712127737002</v>
      </c>
      <c r="G22" s="494">
        <v>2570.5494674238644</v>
      </c>
      <c r="H22" s="2532">
        <v>2691.3428554809066</v>
      </c>
      <c r="I22" s="2532">
        <v>3037.1397679148945</v>
      </c>
      <c r="J22" s="2532">
        <v>3193.9050686935375</v>
      </c>
    </row>
    <row r="23" spans="1:10">
      <c r="A23" s="42">
        <v>16</v>
      </c>
      <c r="B23" s="76" t="s">
        <v>1135</v>
      </c>
      <c r="C23" s="506"/>
      <c r="D23" s="2532"/>
      <c r="E23" s="2532"/>
      <c r="F23" s="2532"/>
      <c r="G23" s="494">
        <v>76602.000613723721</v>
      </c>
      <c r="H23" s="2532">
        <v>76044.442074418752</v>
      </c>
      <c r="I23" s="2532">
        <v>71639.245493281327</v>
      </c>
      <c r="J23" s="2532">
        <v>70625.568092325571</v>
      </c>
    </row>
    <row r="24" spans="1:10" ht="0.6" customHeight="1">
      <c r="B24" s="496"/>
      <c r="C24" s="502"/>
      <c r="D24" s="503"/>
      <c r="E24" s="503"/>
      <c r="F24" s="503"/>
      <c r="G24" s="504"/>
      <c r="H24" s="505"/>
      <c r="I24" s="505"/>
      <c r="J24" s="505"/>
    </row>
    <row r="25" spans="1:10">
      <c r="B25" s="501" t="s">
        <v>1136</v>
      </c>
      <c r="C25" s="515"/>
      <c r="D25" s="498"/>
      <c r="E25" s="498"/>
      <c r="F25" s="498"/>
      <c r="G25" s="518"/>
      <c r="H25" s="500"/>
      <c r="I25" s="500"/>
      <c r="J25" s="500"/>
    </row>
    <row r="26" spans="1:10">
      <c r="A26" s="43">
        <v>17</v>
      </c>
      <c r="B26" s="496" t="s">
        <v>1137</v>
      </c>
      <c r="C26" s="519">
        <v>22392.937221404132</v>
      </c>
      <c r="D26" s="520">
        <v>26106.882614873844</v>
      </c>
      <c r="E26" s="520">
        <v>38393.698331827989</v>
      </c>
      <c r="F26" s="520">
        <v>38317.887411846903</v>
      </c>
      <c r="G26" s="521">
        <v>2726.4768465492275</v>
      </c>
      <c r="H26" s="522">
        <v>3176.597843618616</v>
      </c>
      <c r="I26" s="522">
        <v>4193.6486832127985</v>
      </c>
      <c r="J26" s="522">
        <v>4029.2151053361194</v>
      </c>
    </row>
    <row r="27" spans="1:10" ht="14.1" customHeight="1">
      <c r="A27" s="43">
        <v>18</v>
      </c>
      <c r="B27" s="496" t="s">
        <v>1138</v>
      </c>
      <c r="C27" s="519">
        <v>11198.592723950163</v>
      </c>
      <c r="D27" s="520">
        <v>11139.303005288502</v>
      </c>
      <c r="E27" s="520">
        <v>11516.088772944218</v>
      </c>
      <c r="F27" s="520">
        <v>11735.846639341982</v>
      </c>
      <c r="G27" s="521">
        <v>5240.1841543760265</v>
      </c>
      <c r="H27" s="522">
        <v>5274.3202720096697</v>
      </c>
      <c r="I27" s="522">
        <v>5846.8499803277418</v>
      </c>
      <c r="J27" s="522">
        <v>5998.3355968237693</v>
      </c>
    </row>
    <row r="28" spans="1:10" ht="15" customHeight="1">
      <c r="A28" s="43">
        <v>19</v>
      </c>
      <c r="B28" s="496" t="s">
        <v>1139</v>
      </c>
      <c r="C28" s="519">
        <v>16878.115814086555</v>
      </c>
      <c r="D28" s="520">
        <v>17212.792892367896</v>
      </c>
      <c r="E28" s="520">
        <v>9225.6578224890418</v>
      </c>
      <c r="F28" s="520">
        <v>9062.7798442534786</v>
      </c>
      <c r="G28" s="521">
        <v>7346.8129819144742</v>
      </c>
      <c r="H28" s="522">
        <v>7306.9903401411648</v>
      </c>
      <c r="I28" s="522">
        <v>6438.3433579124548</v>
      </c>
      <c r="J28" s="522">
        <v>6145.3027442464481</v>
      </c>
    </row>
    <row r="29" spans="1:10" ht="72" customHeight="1">
      <c r="A29" s="43" t="s">
        <v>1140</v>
      </c>
      <c r="B29" s="496" t="s">
        <v>1141</v>
      </c>
      <c r="C29" s="519"/>
      <c r="D29" s="520"/>
      <c r="E29" s="520"/>
      <c r="F29" s="520"/>
      <c r="G29" s="523">
        <v>0</v>
      </c>
      <c r="H29" s="524">
        <v>0</v>
      </c>
      <c r="I29" s="524">
        <v>0</v>
      </c>
      <c r="J29" s="524">
        <v>0</v>
      </c>
    </row>
    <row r="30" spans="1:10" ht="23.25" customHeight="1">
      <c r="A30" s="43" t="s">
        <v>1142</v>
      </c>
      <c r="B30" s="496" t="s">
        <v>1143</v>
      </c>
      <c r="C30" s="519"/>
      <c r="D30" s="520"/>
      <c r="E30" s="520"/>
      <c r="F30" s="520"/>
      <c r="G30" s="523">
        <v>0</v>
      </c>
      <c r="H30" s="524">
        <v>0</v>
      </c>
      <c r="I30" s="524">
        <v>0</v>
      </c>
      <c r="J30" s="524">
        <v>0</v>
      </c>
    </row>
    <row r="31" spans="1:10" ht="14.1" customHeight="1">
      <c r="A31" s="42">
        <v>20</v>
      </c>
      <c r="B31" s="76" t="s">
        <v>1144</v>
      </c>
      <c r="C31" s="494">
        <v>50358.887272803317</v>
      </c>
      <c r="D31" s="2532">
        <v>54348.220025892711</v>
      </c>
      <c r="E31" s="2532">
        <v>59135.444927261247</v>
      </c>
      <c r="F31" s="2532">
        <v>59116.513895442367</v>
      </c>
      <c r="G31" s="494">
        <v>15313.473982839729</v>
      </c>
      <c r="H31" s="2532">
        <v>15757.908455769446</v>
      </c>
      <c r="I31" s="2532">
        <v>16478.842021452994</v>
      </c>
      <c r="J31" s="2532">
        <v>16172.853446406336</v>
      </c>
    </row>
    <row r="32" spans="1:10" ht="14.1" customHeight="1">
      <c r="A32" s="43" t="s">
        <v>1145</v>
      </c>
      <c r="B32" s="525" t="s">
        <v>1146</v>
      </c>
      <c r="C32" s="523">
        <v>0</v>
      </c>
      <c r="D32" s="526">
        <v>0</v>
      </c>
      <c r="E32" s="526">
        <v>0</v>
      </c>
      <c r="F32" s="526">
        <v>0</v>
      </c>
      <c r="G32" s="523">
        <v>0</v>
      </c>
      <c r="H32" s="526">
        <v>0</v>
      </c>
      <c r="I32" s="526">
        <v>0</v>
      </c>
      <c r="J32" s="526">
        <v>0</v>
      </c>
    </row>
    <row r="33" spans="1:12" ht="14.1" customHeight="1">
      <c r="A33" s="43" t="s">
        <v>1147</v>
      </c>
      <c r="B33" s="525" t="s">
        <v>1148</v>
      </c>
      <c r="C33" s="523">
        <v>5.8243452778606333</v>
      </c>
      <c r="D33" s="526">
        <v>5.8243452778606333</v>
      </c>
      <c r="E33" s="526">
        <v>0</v>
      </c>
      <c r="F33" s="526">
        <v>0</v>
      </c>
      <c r="G33" s="523">
        <v>2.4897885672373534</v>
      </c>
      <c r="H33" s="526">
        <v>2.4897885672373534</v>
      </c>
      <c r="I33" s="526">
        <v>0</v>
      </c>
      <c r="J33" s="526">
        <v>0</v>
      </c>
    </row>
    <row r="34" spans="1:12" ht="14.1" customHeight="1">
      <c r="A34" s="43" t="s">
        <v>1149</v>
      </c>
      <c r="B34" s="496" t="s">
        <v>1150</v>
      </c>
      <c r="C34" s="515">
        <v>50353.062927525461</v>
      </c>
      <c r="D34" s="527">
        <v>54342.395680614842</v>
      </c>
      <c r="E34" s="527">
        <v>59135.444927261247</v>
      </c>
      <c r="F34" s="527">
        <v>59116.513895442367</v>
      </c>
      <c r="G34" s="528">
        <v>15310.256237880416</v>
      </c>
      <c r="H34" s="529">
        <v>15754.690710810137</v>
      </c>
      <c r="I34" s="529">
        <v>16478.842021452994</v>
      </c>
      <c r="J34" s="529">
        <v>16172.853446406336</v>
      </c>
    </row>
    <row r="35" spans="1:12">
      <c r="B35" s="496"/>
      <c r="C35" s="515"/>
      <c r="D35" s="498"/>
      <c r="E35" s="498"/>
      <c r="F35" s="498"/>
      <c r="G35" s="518"/>
      <c r="H35" s="500"/>
      <c r="I35" s="500"/>
      <c r="J35" s="500"/>
    </row>
    <row r="36" spans="1:12">
      <c r="A36" s="42">
        <v>21</v>
      </c>
      <c r="B36" s="530" t="s">
        <v>1151</v>
      </c>
      <c r="C36" s="531"/>
      <c r="D36" s="2532"/>
      <c r="E36" s="2532"/>
      <c r="F36" s="2532"/>
      <c r="G36" s="494">
        <v>101876.49008102169</v>
      </c>
      <c r="H36" s="2532">
        <v>102698.09640290691</v>
      </c>
      <c r="I36" s="2532">
        <v>98140.560436945889</v>
      </c>
      <c r="J36" s="2532">
        <v>98802.634905187762</v>
      </c>
      <c r="L36" s="532"/>
    </row>
    <row r="37" spans="1:12">
      <c r="A37" s="42">
        <v>22</v>
      </c>
      <c r="B37" s="76" t="s">
        <v>1152</v>
      </c>
      <c r="C37" s="531"/>
      <c r="D37" s="2532"/>
      <c r="E37" s="2532"/>
      <c r="F37" s="2532"/>
      <c r="G37" s="494">
        <v>61473.171230389424</v>
      </c>
      <c r="H37" s="2532">
        <v>60470.518345301563</v>
      </c>
      <c r="I37" s="2532">
        <v>55155.056241594102</v>
      </c>
      <c r="J37" s="2532">
        <v>54447.36741568501</v>
      </c>
    </row>
    <row r="38" spans="1:12">
      <c r="A38" s="42">
        <v>23</v>
      </c>
      <c r="B38" s="76" t="s">
        <v>1153</v>
      </c>
      <c r="C38" s="533"/>
      <c r="D38" s="2532"/>
      <c r="E38" s="2532"/>
      <c r="F38" s="2532"/>
      <c r="G38" s="534">
        <v>1.6583258748994985</v>
      </c>
      <c r="H38" s="2533">
        <v>1.701661741998634</v>
      </c>
      <c r="I38" s="2533">
        <v>1.7836353927292361</v>
      </c>
      <c r="J38" s="2533">
        <v>1.8189182976481755</v>
      </c>
    </row>
    <row r="39" spans="1:12">
      <c r="C39" s="535"/>
      <c r="D39" s="535"/>
      <c r="E39" s="535"/>
      <c r="F39" s="535"/>
      <c r="G39" s="535"/>
      <c r="H39" s="536"/>
      <c r="I39" s="536"/>
      <c r="J39" s="536"/>
    </row>
    <row r="40" spans="1:12">
      <c r="C40" s="535"/>
      <c r="D40" s="535"/>
      <c r="E40" s="535"/>
      <c r="F40" s="535"/>
      <c r="G40" s="535"/>
      <c r="H40" s="537"/>
      <c r="I40" s="537"/>
      <c r="J40" s="535"/>
    </row>
    <row r="41" spans="1:12">
      <c r="C41" s="535"/>
      <c r="D41" s="535"/>
      <c r="E41" s="535"/>
      <c r="F41" s="535"/>
      <c r="G41" s="535"/>
      <c r="H41" s="535"/>
      <c r="I41" s="535"/>
      <c r="J41" s="535"/>
    </row>
    <row r="42" spans="1:12">
      <c r="C42" s="535"/>
      <c r="D42" s="535"/>
      <c r="E42" s="535"/>
      <c r="F42" s="535"/>
      <c r="G42" s="535"/>
      <c r="H42" s="535"/>
      <c r="I42" s="535"/>
      <c r="J42" s="535"/>
    </row>
    <row r="43" spans="1:12">
      <c r="C43" s="535"/>
      <c r="D43" s="535"/>
      <c r="E43" s="535"/>
      <c r="F43" s="535"/>
      <c r="G43" s="535"/>
      <c r="H43" s="535"/>
      <c r="I43" s="535"/>
      <c r="J43" s="535"/>
    </row>
    <row r="44" spans="1:12">
      <c r="C44" s="535"/>
      <c r="D44" s="535"/>
      <c r="E44" s="535"/>
      <c r="F44" s="535"/>
      <c r="G44" s="535"/>
      <c r="H44" s="535"/>
      <c r="I44" s="535"/>
      <c r="J44" s="535"/>
    </row>
    <row r="45" spans="1:12">
      <c r="C45" s="535"/>
      <c r="D45" s="535"/>
      <c r="E45" s="535"/>
      <c r="F45" s="535"/>
      <c r="G45" s="535"/>
      <c r="H45" s="535"/>
      <c r="I45" s="535"/>
      <c r="J45" s="535"/>
    </row>
    <row r="46" spans="1:12">
      <c r="C46" s="535"/>
      <c r="D46" s="535"/>
      <c r="E46" s="535"/>
      <c r="F46" s="535"/>
      <c r="G46" s="535"/>
      <c r="H46" s="535"/>
      <c r="I46" s="535"/>
      <c r="J46" s="535"/>
    </row>
    <row r="47" spans="1:12">
      <c r="C47" s="535"/>
      <c r="D47" s="535"/>
      <c r="E47" s="535"/>
      <c r="F47" s="535"/>
      <c r="G47" s="535"/>
      <c r="H47" s="535"/>
      <c r="I47" s="535"/>
      <c r="J47" s="535"/>
    </row>
    <row r="48" spans="1:12">
      <c r="C48" s="535"/>
      <c r="D48" s="535"/>
      <c r="E48" s="535"/>
      <c r="F48" s="535"/>
      <c r="G48" s="535"/>
      <c r="H48" s="535"/>
      <c r="I48" s="535"/>
      <c r="J48" s="535"/>
    </row>
    <row r="49" spans="3:10">
      <c r="C49" s="535"/>
      <c r="D49" s="535"/>
      <c r="E49" s="535"/>
      <c r="F49" s="535"/>
      <c r="G49" s="535"/>
      <c r="H49" s="535"/>
      <c r="I49" s="535"/>
      <c r="J49" s="535"/>
    </row>
    <row r="50" spans="3:10">
      <c r="C50" s="535"/>
      <c r="D50" s="535"/>
      <c r="E50" s="535"/>
      <c r="F50" s="535"/>
      <c r="G50" s="535"/>
      <c r="H50" s="535"/>
      <c r="I50" s="535"/>
      <c r="J50" s="535"/>
    </row>
    <row r="51" spans="3:10">
      <c r="C51" s="535"/>
      <c r="D51" s="535"/>
      <c r="E51" s="535"/>
      <c r="F51" s="535"/>
      <c r="G51" s="535"/>
      <c r="H51" s="535"/>
      <c r="I51" s="535"/>
      <c r="J51" s="535"/>
    </row>
    <row r="52" spans="3:10">
      <c r="C52" s="535"/>
      <c r="D52" s="535"/>
      <c r="E52" s="535"/>
      <c r="F52" s="535"/>
      <c r="G52" s="535"/>
      <c r="H52" s="535"/>
      <c r="I52" s="535"/>
      <c r="J52" s="535"/>
    </row>
    <row r="53" spans="3:10">
      <c r="C53" s="535"/>
      <c r="D53" s="535"/>
      <c r="E53" s="535"/>
      <c r="F53" s="535"/>
      <c r="G53" s="535"/>
      <c r="H53" s="535"/>
      <c r="I53" s="535"/>
      <c r="J53" s="535"/>
    </row>
    <row r="54" spans="3:10">
      <c r="C54" s="535"/>
      <c r="D54" s="535"/>
      <c r="E54" s="535"/>
      <c r="F54" s="535"/>
      <c r="G54" s="535"/>
      <c r="H54" s="535"/>
      <c r="I54" s="535"/>
      <c r="J54" s="535"/>
    </row>
    <row r="55" spans="3:10">
      <c r="C55" s="535"/>
      <c r="D55" s="535"/>
      <c r="E55" s="535"/>
      <c r="F55" s="535"/>
      <c r="G55" s="535"/>
      <c r="H55" s="535"/>
      <c r="I55" s="535"/>
      <c r="J55" s="535"/>
    </row>
    <row r="56" spans="3:10">
      <c r="C56" s="535"/>
      <c r="D56" s="535"/>
      <c r="E56" s="535"/>
      <c r="F56" s="535"/>
      <c r="G56" s="535"/>
      <c r="H56" s="535"/>
      <c r="I56" s="535"/>
      <c r="J56" s="535"/>
    </row>
    <row r="57" spans="3:10">
      <c r="C57" s="535"/>
      <c r="D57" s="535"/>
      <c r="E57" s="535"/>
      <c r="F57" s="535"/>
      <c r="G57" s="535"/>
      <c r="H57" s="535"/>
      <c r="I57" s="535"/>
      <c r="J57" s="535"/>
    </row>
    <row r="58" spans="3:10">
      <c r="C58" s="535"/>
      <c r="D58" s="535"/>
      <c r="E58" s="535"/>
      <c r="F58" s="535"/>
      <c r="G58" s="535"/>
      <c r="H58" s="535"/>
      <c r="I58" s="535"/>
      <c r="J58" s="535"/>
    </row>
    <row r="59" spans="3:10">
      <c r="C59" s="535"/>
      <c r="D59" s="535"/>
      <c r="E59" s="535"/>
      <c r="F59" s="535"/>
      <c r="G59" s="535"/>
      <c r="H59" s="535"/>
      <c r="I59" s="535"/>
      <c r="J59" s="535"/>
    </row>
    <row r="60" spans="3:10">
      <c r="C60" s="535"/>
      <c r="D60" s="535"/>
      <c r="E60" s="535"/>
      <c r="F60" s="535"/>
      <c r="G60" s="535"/>
      <c r="H60" s="535"/>
      <c r="I60" s="535"/>
      <c r="J60" s="535"/>
    </row>
    <row r="61" spans="3:10">
      <c r="C61" s="535"/>
      <c r="D61" s="535"/>
      <c r="E61" s="535"/>
      <c r="F61" s="535"/>
      <c r="G61" s="535"/>
      <c r="H61" s="535"/>
      <c r="I61" s="535"/>
      <c r="J61" s="535"/>
    </row>
    <row r="62" spans="3:10">
      <c r="C62" s="535"/>
      <c r="D62" s="535"/>
      <c r="E62" s="535"/>
      <c r="F62" s="535"/>
      <c r="G62" s="535"/>
      <c r="H62" s="535"/>
      <c r="I62" s="535"/>
      <c r="J62" s="535"/>
    </row>
    <row r="63" spans="3:10">
      <c r="C63" s="535"/>
      <c r="D63" s="535"/>
      <c r="E63" s="535"/>
      <c r="F63" s="535"/>
      <c r="G63" s="535"/>
      <c r="H63" s="535"/>
      <c r="I63" s="535"/>
      <c r="J63" s="535"/>
    </row>
    <row r="64" spans="3:10">
      <c r="C64" s="535"/>
      <c r="D64" s="535"/>
      <c r="E64" s="535"/>
      <c r="F64" s="535"/>
      <c r="G64" s="535"/>
      <c r="H64" s="535"/>
      <c r="I64" s="535"/>
      <c r="J64" s="535"/>
    </row>
    <row r="65" spans="3:10">
      <c r="C65" s="535"/>
      <c r="D65" s="535"/>
      <c r="E65" s="535"/>
      <c r="F65" s="535"/>
      <c r="G65" s="535"/>
      <c r="H65" s="535"/>
      <c r="I65" s="535"/>
      <c r="J65" s="535"/>
    </row>
    <row r="66" spans="3:10">
      <c r="C66" s="535"/>
      <c r="D66" s="535"/>
      <c r="E66" s="535"/>
      <c r="F66" s="535"/>
      <c r="G66" s="535"/>
      <c r="H66" s="535"/>
      <c r="I66" s="535"/>
      <c r="J66" s="535"/>
    </row>
    <row r="67" spans="3:10">
      <c r="C67" s="535"/>
      <c r="D67" s="535"/>
      <c r="E67" s="535"/>
      <c r="F67" s="535"/>
      <c r="G67" s="535"/>
      <c r="H67" s="535"/>
      <c r="I67" s="535"/>
      <c r="J67" s="535"/>
    </row>
    <row r="68" spans="3:10">
      <c r="C68" s="535"/>
      <c r="D68" s="535"/>
      <c r="E68" s="535"/>
      <c r="F68" s="535"/>
      <c r="G68" s="535"/>
      <c r="H68" s="535"/>
      <c r="I68" s="535"/>
      <c r="J68" s="535"/>
    </row>
    <row r="69" spans="3:10">
      <c r="C69" s="535"/>
      <c r="D69" s="535"/>
      <c r="E69" s="535"/>
      <c r="F69" s="535"/>
      <c r="G69" s="535"/>
      <c r="H69" s="535"/>
      <c r="I69" s="535"/>
      <c r="J69" s="535"/>
    </row>
    <row r="70" spans="3:10">
      <c r="C70" s="535"/>
      <c r="D70" s="535"/>
      <c r="E70" s="535"/>
      <c r="F70" s="535"/>
      <c r="G70" s="535"/>
      <c r="H70" s="535"/>
      <c r="I70" s="535"/>
      <c r="J70" s="535"/>
    </row>
    <row r="71" spans="3:10">
      <c r="C71" s="535"/>
      <c r="D71" s="535"/>
      <c r="E71" s="535"/>
      <c r="F71" s="535"/>
      <c r="G71" s="535"/>
      <c r="H71" s="535"/>
      <c r="I71" s="535"/>
      <c r="J71" s="535"/>
    </row>
    <row r="72" spans="3:10">
      <c r="C72" s="535"/>
      <c r="D72" s="535"/>
      <c r="E72" s="535"/>
      <c r="F72" s="535"/>
      <c r="G72" s="535"/>
      <c r="H72" s="535"/>
      <c r="I72" s="535"/>
      <c r="J72" s="535"/>
    </row>
    <row r="73" spans="3:10">
      <c r="C73" s="535"/>
      <c r="D73" s="535"/>
      <c r="E73" s="535"/>
      <c r="F73" s="535"/>
      <c r="G73" s="535"/>
      <c r="H73" s="535"/>
      <c r="I73" s="535"/>
      <c r="J73" s="535"/>
    </row>
    <row r="74" spans="3:10">
      <c r="C74" s="535"/>
      <c r="D74" s="535"/>
      <c r="E74" s="535"/>
      <c r="F74" s="535"/>
      <c r="G74" s="535"/>
      <c r="H74" s="535"/>
      <c r="I74" s="535"/>
      <c r="J74" s="535"/>
    </row>
    <row r="75" spans="3:10">
      <c r="C75" s="535"/>
      <c r="D75" s="535"/>
      <c r="E75" s="535"/>
      <c r="F75" s="535"/>
      <c r="G75" s="535"/>
      <c r="H75" s="535"/>
      <c r="I75" s="535"/>
      <c r="J75" s="535"/>
    </row>
    <row r="76" spans="3:10">
      <c r="C76" s="535"/>
      <c r="D76" s="535"/>
      <c r="E76" s="535"/>
      <c r="F76" s="535"/>
      <c r="G76" s="535"/>
      <c r="H76" s="535"/>
      <c r="I76" s="535"/>
      <c r="J76" s="535"/>
    </row>
    <row r="77" spans="3:10">
      <c r="C77" s="535"/>
      <c r="D77" s="535"/>
      <c r="E77" s="535"/>
      <c r="F77" s="535"/>
      <c r="G77" s="535"/>
      <c r="H77" s="535"/>
      <c r="I77" s="535"/>
      <c r="J77" s="535"/>
    </row>
    <row r="78" spans="3:10">
      <c r="C78" s="535"/>
      <c r="D78" s="535"/>
      <c r="E78" s="535"/>
      <c r="F78" s="535"/>
      <c r="G78" s="535"/>
      <c r="H78" s="535"/>
      <c r="I78" s="535"/>
      <c r="J78" s="535"/>
    </row>
    <row r="79" spans="3:10">
      <c r="C79" s="535"/>
      <c r="D79" s="535"/>
      <c r="E79" s="535"/>
      <c r="F79" s="535"/>
      <c r="G79" s="535"/>
      <c r="H79" s="535"/>
      <c r="I79" s="535"/>
      <c r="J79" s="535"/>
    </row>
    <row r="80" spans="3:10">
      <c r="C80" s="535"/>
      <c r="D80" s="535"/>
      <c r="E80" s="535"/>
      <c r="F80" s="535"/>
      <c r="G80" s="535"/>
      <c r="H80" s="535"/>
      <c r="I80" s="535"/>
      <c r="J80" s="535"/>
    </row>
    <row r="81" spans="3:10">
      <c r="C81" s="535"/>
      <c r="D81" s="535"/>
      <c r="E81" s="535"/>
      <c r="F81" s="535"/>
      <c r="G81" s="535"/>
      <c r="H81" s="535"/>
      <c r="I81" s="535"/>
      <c r="J81" s="535"/>
    </row>
    <row r="82" spans="3:10">
      <c r="C82" s="535"/>
      <c r="D82" s="535"/>
      <c r="E82" s="535"/>
      <c r="F82" s="535"/>
      <c r="G82" s="535"/>
      <c r="H82" s="535"/>
      <c r="I82" s="535"/>
      <c r="J82" s="535"/>
    </row>
    <row r="83" spans="3:10">
      <c r="C83" s="535"/>
      <c r="D83" s="535"/>
      <c r="E83" s="535"/>
      <c r="F83" s="535"/>
      <c r="G83" s="535"/>
      <c r="H83" s="535"/>
      <c r="I83" s="535"/>
      <c r="J83" s="535"/>
    </row>
    <row r="84" spans="3:10">
      <c r="C84" s="535"/>
      <c r="D84" s="535"/>
      <c r="E84" s="535"/>
      <c r="F84" s="535"/>
      <c r="G84" s="535"/>
      <c r="H84" s="535"/>
      <c r="I84" s="535"/>
      <c r="J84" s="535"/>
    </row>
    <row r="85" spans="3:10">
      <c r="C85" s="535"/>
      <c r="D85" s="535"/>
      <c r="E85" s="535"/>
      <c r="F85" s="535"/>
      <c r="G85" s="535"/>
      <c r="H85" s="535"/>
      <c r="I85" s="535"/>
      <c r="J85" s="535"/>
    </row>
    <row r="86" spans="3:10">
      <c r="C86" s="535"/>
      <c r="D86" s="535"/>
      <c r="E86" s="535"/>
      <c r="F86" s="535"/>
      <c r="G86" s="535"/>
      <c r="H86" s="535"/>
      <c r="I86" s="535"/>
      <c r="J86" s="535"/>
    </row>
    <row r="114" spans="12:12" ht="15">
      <c r="L114" s="85"/>
    </row>
  </sheetData>
  <mergeCells count="3">
    <mergeCell ref="A1:J1"/>
    <mergeCell ref="C2:F2"/>
    <mergeCell ref="G2:J2"/>
  </mergeCells>
  <pageMargins left="0.43307086614173229" right="0.23622047244094491" top="0.74803149606299213" bottom="0.74803149606299213" header="0.31496062992125984" footer="0.31496062992125984"/>
  <pageSetup paperSize="9" scale="93" orientation="portrait" r:id="rId1"/>
  <headerFooter>
    <oddFooter>&amp;C&amp;1#&amp;"Calibri"&amp;10&amp;K000000Confidential</oddFooter>
  </headerFooter>
  <drawing r:id="rId2"/>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39C12B-145C-43F6-B8B0-9207EEFBDF53}">
  <dimension ref="A1:W115"/>
  <sheetViews>
    <sheetView showGridLines="0" showWhiteSpace="0" view="pageBreakPreview" topLeftCell="A9" zoomScaleNormal="100" zoomScaleSheetLayoutView="100" workbookViewId="0">
      <selection activeCell="A15" sqref="A15"/>
    </sheetView>
  </sheetViews>
  <sheetFormatPr defaultColWidth="0" defaultRowHeight="12"/>
  <cols>
    <col min="1" max="1" width="32.140625" style="50" customWidth="1"/>
    <col min="2" max="2" width="9" style="1" customWidth="1"/>
    <col min="3" max="4" width="8.7109375" style="1" customWidth="1"/>
    <col min="5" max="5" width="8.140625" style="1" customWidth="1"/>
    <col min="6" max="6" width="9.140625" style="1" customWidth="1"/>
    <col min="7" max="7" width="8.85546875" style="1" customWidth="1"/>
    <col min="8" max="8" width="7.85546875" style="1" customWidth="1"/>
    <col min="9" max="9" width="8.42578125" style="1" customWidth="1"/>
    <col min="10" max="23" width="0" style="1" hidden="1" customWidth="1"/>
    <col min="24" max="16384" width="9.140625" style="1" hidden="1"/>
  </cols>
  <sheetData>
    <row r="1" spans="1:10" ht="185.25" customHeight="1">
      <c r="A1" s="3112" t="s">
        <v>1154</v>
      </c>
      <c r="B1" s="3112"/>
      <c r="C1" s="3112"/>
      <c r="D1" s="3112"/>
      <c r="E1" s="3112"/>
      <c r="F1" s="3112"/>
      <c r="G1" s="3112"/>
      <c r="H1" s="3112"/>
      <c r="I1" s="3112"/>
    </row>
    <row r="2" spans="1:10" s="539" customFormat="1" ht="12" customHeight="1">
      <c r="A2" s="538" t="s">
        <v>206</v>
      </c>
      <c r="B2" s="538"/>
      <c r="C2" s="538"/>
      <c r="D2" s="538"/>
      <c r="E2" s="538"/>
      <c r="F2" s="538"/>
      <c r="G2" s="538"/>
      <c r="H2" s="538"/>
      <c r="I2" s="538"/>
    </row>
    <row r="3" spans="1:10" ht="37.15" customHeight="1">
      <c r="A3" s="540"/>
      <c r="B3" s="3113" t="s">
        <v>1155</v>
      </c>
      <c r="C3" s="3113"/>
      <c r="D3" s="3114" t="s">
        <v>1156</v>
      </c>
      <c r="E3" s="3114"/>
      <c r="F3" s="3114" t="s">
        <v>1157</v>
      </c>
      <c r="G3" s="3114"/>
      <c r="H3" s="3114" t="s">
        <v>1158</v>
      </c>
      <c r="I3" s="3114"/>
    </row>
    <row r="4" spans="1:10" ht="56.25" customHeight="1">
      <c r="A4" s="541"/>
      <c r="B4" s="542"/>
      <c r="C4" s="543" t="s">
        <v>1159</v>
      </c>
      <c r="D4" s="542"/>
      <c r="E4" s="543" t="s">
        <v>1159</v>
      </c>
      <c r="F4" s="542"/>
      <c r="G4" s="543" t="s">
        <v>1159</v>
      </c>
      <c r="H4" s="542"/>
      <c r="I4" s="543" t="s">
        <v>1159</v>
      </c>
    </row>
    <row r="5" spans="1:10" ht="20.25" customHeight="1">
      <c r="A5" s="544" t="s">
        <v>1160</v>
      </c>
      <c r="B5" s="545">
        <v>191965.06173578108</v>
      </c>
      <c r="C5" s="546">
        <v>57228.37292342924</v>
      </c>
      <c r="D5" s="547"/>
      <c r="E5" s="547"/>
      <c r="F5" s="547">
        <v>344305.53376245545</v>
      </c>
      <c r="G5" s="547">
        <v>78995.557793519023</v>
      </c>
      <c r="H5" s="547"/>
      <c r="I5" s="547"/>
      <c r="J5" s="316"/>
    </row>
    <row r="6" spans="1:10">
      <c r="A6" s="548" t="s">
        <v>1161</v>
      </c>
      <c r="B6" s="549">
        <v>1294.4815575102832</v>
      </c>
      <c r="C6" s="550">
        <v>0</v>
      </c>
      <c r="D6" s="551"/>
      <c r="E6" s="551"/>
      <c r="F6" s="550">
        <v>3900.3420185892164</v>
      </c>
      <c r="G6" s="550">
        <v>0</v>
      </c>
      <c r="H6" s="551"/>
      <c r="I6" s="551"/>
    </row>
    <row r="7" spans="1:10">
      <c r="A7" s="548" t="s">
        <v>754</v>
      </c>
      <c r="B7" s="549">
        <v>33439.160532979789</v>
      </c>
      <c r="C7" s="550">
        <v>24600.691212285019</v>
      </c>
      <c r="D7" s="550">
        <v>33439.160532979789</v>
      </c>
      <c r="E7" s="550">
        <v>24600.691212285019</v>
      </c>
      <c r="F7" s="550">
        <v>37716.603673828708</v>
      </c>
      <c r="G7" s="550">
        <v>29847.221789350624</v>
      </c>
      <c r="H7" s="550">
        <v>33354.698673828709</v>
      </c>
      <c r="I7" s="550">
        <v>26395.852666785173</v>
      </c>
    </row>
    <row r="8" spans="1:10">
      <c r="A8" s="552" t="s">
        <v>1162</v>
      </c>
      <c r="B8" s="549">
        <v>16734.877201366271</v>
      </c>
      <c r="C8" s="550">
        <v>14077.568005000001</v>
      </c>
      <c r="D8" s="550">
        <v>16734.877201366271</v>
      </c>
      <c r="E8" s="550">
        <v>14077.568005000001</v>
      </c>
      <c r="F8" s="550">
        <v>25766.197137423085</v>
      </c>
      <c r="G8" s="550">
        <v>25467.343643672128</v>
      </c>
      <c r="H8" s="550">
        <v>25766.197137423085</v>
      </c>
      <c r="I8" s="550">
        <v>25467.343643672128</v>
      </c>
    </row>
    <row r="9" spans="1:10">
      <c r="A9" s="553" t="s">
        <v>1163</v>
      </c>
      <c r="B9" s="549">
        <v>0</v>
      </c>
      <c r="C9" s="550">
        <v>0</v>
      </c>
      <c r="D9" s="550">
        <v>0</v>
      </c>
      <c r="E9" s="550">
        <v>0</v>
      </c>
      <c r="F9" s="550">
        <v>0</v>
      </c>
      <c r="G9" s="550">
        <v>0</v>
      </c>
      <c r="H9" s="550">
        <v>0</v>
      </c>
      <c r="I9" s="550">
        <v>0</v>
      </c>
    </row>
    <row r="10" spans="1:10">
      <c r="A10" s="553" t="s">
        <v>1164</v>
      </c>
      <c r="B10" s="549">
        <v>13140.185021945985</v>
      </c>
      <c r="C10" s="550">
        <v>9231.0563389876261</v>
      </c>
      <c r="D10" s="550">
        <v>13140.185021945985</v>
      </c>
      <c r="E10" s="550">
        <v>9231.0563389876261</v>
      </c>
      <c r="F10" s="550">
        <v>7524.4109945097243</v>
      </c>
      <c r="G10" s="550">
        <v>7043.4483095406486</v>
      </c>
      <c r="H10" s="550">
        <v>7524.4109945097243</v>
      </c>
      <c r="I10" s="550">
        <v>7043.4483095406486</v>
      </c>
    </row>
    <row r="11" spans="1:10">
      <c r="A11" s="553" t="s">
        <v>1165</v>
      </c>
      <c r="B11" s="549">
        <v>20081.286784771139</v>
      </c>
      <c r="C11" s="550">
        <v>15322.669521042037</v>
      </c>
      <c r="D11" s="550">
        <v>20081.286784771139</v>
      </c>
      <c r="E11" s="550">
        <v>15322.669521042037</v>
      </c>
      <c r="F11" s="550">
        <v>24039.517841361601</v>
      </c>
      <c r="G11" s="550">
        <v>19570.960491233192</v>
      </c>
      <c r="H11" s="550">
        <v>24039.517841361601</v>
      </c>
      <c r="I11" s="550">
        <v>19570.960491233192</v>
      </c>
    </row>
    <row r="12" spans="1:10" ht="22.5">
      <c r="A12" s="2706" t="s">
        <v>1166</v>
      </c>
      <c r="B12" s="549">
        <v>773.67694365676709</v>
      </c>
      <c r="C12" s="550">
        <v>267.02057052931997</v>
      </c>
      <c r="D12" s="550">
        <v>773.67694365676709</v>
      </c>
      <c r="E12" s="550">
        <v>267.02057052931997</v>
      </c>
      <c r="F12" s="550">
        <v>791.77272109116473</v>
      </c>
      <c r="G12" s="550">
        <v>107.73373422765442</v>
      </c>
      <c r="H12" s="550">
        <v>791.77272109116473</v>
      </c>
      <c r="I12" s="550">
        <v>107.73373422765442</v>
      </c>
    </row>
    <row r="13" spans="1:10">
      <c r="A13" s="553" t="s">
        <v>1167</v>
      </c>
      <c r="B13" s="549">
        <v>157113.0535630337</v>
      </c>
      <c r="C13" s="550">
        <v>32627.681711144221</v>
      </c>
      <c r="D13" s="551"/>
      <c r="E13" s="551"/>
      <c r="F13" s="550">
        <v>302556.70695113362</v>
      </c>
      <c r="G13" s="550">
        <v>50063.351570224841</v>
      </c>
      <c r="H13" s="551"/>
      <c r="I13" s="551"/>
    </row>
    <row r="14" spans="1:10" ht="9" customHeight="1">
      <c r="B14" s="554"/>
      <c r="C14" s="554"/>
      <c r="D14" s="554"/>
      <c r="E14" s="9"/>
    </row>
    <row r="15" spans="1:10">
      <c r="A15" s="555" t="s">
        <v>1168</v>
      </c>
      <c r="B15" s="556"/>
      <c r="C15" s="556"/>
      <c r="D15" s="556"/>
      <c r="E15" s="556"/>
      <c r="F15" s="556"/>
      <c r="G15" s="556"/>
      <c r="H15" s="556"/>
      <c r="I15" s="556"/>
    </row>
    <row r="16" spans="1:10" ht="14.25" customHeight="1">
      <c r="A16" s="555"/>
      <c r="B16" s="556"/>
      <c r="C16" s="556"/>
      <c r="D16" s="3110" t="s">
        <v>1169</v>
      </c>
      <c r="E16" s="3111"/>
      <c r="F16" s="556"/>
      <c r="G16" s="557" t="s">
        <v>1170</v>
      </c>
      <c r="H16" s="2726"/>
      <c r="I16" s="556"/>
    </row>
    <row r="17" spans="1:9" ht="19.5" customHeight="1">
      <c r="A17" s="540"/>
      <c r="B17" s="556"/>
      <c r="C17" s="556"/>
      <c r="D17" s="3105" t="s">
        <v>1171</v>
      </c>
      <c r="E17" s="3106"/>
      <c r="F17" s="3106"/>
      <c r="G17" s="3105" t="s">
        <v>1171</v>
      </c>
      <c r="H17" s="3106"/>
      <c r="I17" s="3106"/>
    </row>
    <row r="18" spans="1:9" ht="30.75" customHeight="1">
      <c r="A18" s="481"/>
      <c r="B18" s="481"/>
      <c r="C18" s="481"/>
      <c r="D18" s="558"/>
      <c r="E18" s="3107" t="s">
        <v>1172</v>
      </c>
      <c r="F18" s="3108"/>
      <c r="G18" s="558"/>
      <c r="H18" s="3107" t="s">
        <v>1172</v>
      </c>
      <c r="I18" s="3108"/>
    </row>
    <row r="19" spans="1:9" ht="15.75" customHeight="1">
      <c r="A19" s="545" t="s">
        <v>1173</v>
      </c>
      <c r="B19" s="559"/>
      <c r="C19" s="559"/>
      <c r="D19" s="560">
        <v>7621.4163370000006</v>
      </c>
      <c r="E19" s="560"/>
      <c r="F19" s="560">
        <v>6305.7622535</v>
      </c>
      <c r="G19" s="560">
        <v>56657.566677750103</v>
      </c>
      <c r="H19" s="561"/>
      <c r="I19" s="560">
        <v>47587.320261750108</v>
      </c>
    </row>
    <row r="20" spans="1:9">
      <c r="A20" s="50" t="s">
        <v>1174</v>
      </c>
      <c r="D20" s="562">
        <v>0</v>
      </c>
      <c r="E20" s="563"/>
      <c r="F20" s="562">
        <v>0</v>
      </c>
      <c r="G20" s="562">
        <v>0</v>
      </c>
      <c r="H20" s="563"/>
      <c r="I20" s="562">
        <v>0</v>
      </c>
    </row>
    <row r="21" spans="1:9">
      <c r="A21" s="35" t="s">
        <v>1161</v>
      </c>
      <c r="D21" s="562">
        <v>0</v>
      </c>
      <c r="E21" s="563"/>
      <c r="F21" s="562">
        <v>0</v>
      </c>
      <c r="G21" s="562">
        <v>2685.1602119999998</v>
      </c>
      <c r="H21" s="563"/>
      <c r="I21" s="562">
        <v>0</v>
      </c>
    </row>
    <row r="22" spans="1:9">
      <c r="A22" s="35" t="s">
        <v>754</v>
      </c>
      <c r="D22" s="562">
        <v>7621.4163370000006</v>
      </c>
      <c r="E22" s="563"/>
      <c r="F22" s="562">
        <v>6305.7622535</v>
      </c>
      <c r="G22" s="562">
        <v>21798.5152595</v>
      </c>
      <c r="H22" s="563"/>
      <c r="I22" s="562">
        <v>16126.235548500001</v>
      </c>
    </row>
    <row r="23" spans="1:9">
      <c r="A23" s="35" t="s">
        <v>1162</v>
      </c>
      <c r="D23" s="562">
        <v>2434.2952285000001</v>
      </c>
      <c r="E23" s="563"/>
      <c r="F23" s="562">
        <v>2123.5193435000001</v>
      </c>
      <c r="G23" s="562">
        <v>11823.015351999999</v>
      </c>
      <c r="H23" s="563"/>
      <c r="I23" s="562">
        <v>8563.1854905</v>
      </c>
    </row>
    <row r="24" spans="1:9">
      <c r="A24" s="35" t="s">
        <v>1163</v>
      </c>
      <c r="D24" s="562">
        <v>0</v>
      </c>
      <c r="E24" s="563"/>
      <c r="F24" s="562">
        <v>0</v>
      </c>
      <c r="G24" s="562">
        <v>0</v>
      </c>
      <c r="H24" s="563"/>
      <c r="I24" s="562">
        <v>0</v>
      </c>
    </row>
    <row r="25" spans="1:9">
      <c r="A25" s="35" t="s">
        <v>1164</v>
      </c>
      <c r="D25" s="562">
        <v>5187.1122195000007</v>
      </c>
      <c r="E25" s="563"/>
      <c r="F25" s="562">
        <v>4182.2429099999999</v>
      </c>
      <c r="G25" s="562">
        <v>8997.1359579999989</v>
      </c>
      <c r="H25" s="563"/>
      <c r="I25" s="562">
        <v>7365.3054400000001</v>
      </c>
    </row>
    <row r="26" spans="1:9">
      <c r="A26" s="1" t="s">
        <v>1165</v>
      </c>
      <c r="D26" s="562">
        <v>2434.3041174999998</v>
      </c>
      <c r="E26" s="563"/>
      <c r="F26" s="562">
        <v>2123.5193435000001</v>
      </c>
      <c r="G26" s="562">
        <v>11891.769959500001</v>
      </c>
      <c r="H26" s="563"/>
      <c r="I26" s="562">
        <v>8591.0132104999993</v>
      </c>
    </row>
    <row r="27" spans="1:9">
      <c r="A27" s="43" t="s">
        <v>1166</v>
      </c>
      <c r="D27" s="562">
        <v>0</v>
      </c>
      <c r="E27" s="563"/>
      <c r="F27" s="562">
        <v>0</v>
      </c>
      <c r="G27" s="562">
        <v>842.52690899999993</v>
      </c>
      <c r="H27" s="563"/>
      <c r="I27" s="562">
        <v>151.05212749999998</v>
      </c>
    </row>
    <row r="28" spans="1:9">
      <c r="A28" s="1" t="s">
        <v>1175</v>
      </c>
      <c r="D28" s="562">
        <v>0</v>
      </c>
      <c r="E28" s="563"/>
      <c r="F28" s="562">
        <v>0</v>
      </c>
      <c r="G28" s="562">
        <v>25649.212262984511</v>
      </c>
      <c r="H28" s="563"/>
      <c r="I28" s="562">
        <v>25649.212262984511</v>
      </c>
    </row>
    <row r="29" spans="1:9">
      <c r="A29" s="1" t="s">
        <v>1176</v>
      </c>
      <c r="D29" s="562">
        <v>0</v>
      </c>
      <c r="E29" s="563"/>
      <c r="F29" s="562">
        <v>0</v>
      </c>
      <c r="G29" s="562">
        <v>6119.7762475959016</v>
      </c>
      <c r="H29" s="563"/>
      <c r="I29" s="562">
        <v>6119.7762475959016</v>
      </c>
    </row>
    <row r="30" spans="1:9" ht="36">
      <c r="A30" s="50" t="s">
        <v>1177</v>
      </c>
      <c r="D30" s="564">
        <v>0</v>
      </c>
      <c r="E30" s="563"/>
      <c r="F30" s="564">
        <v>0</v>
      </c>
      <c r="G30" s="564">
        <v>25.438830500000002</v>
      </c>
      <c r="H30" s="563"/>
      <c r="I30" s="564">
        <v>0</v>
      </c>
    </row>
    <row r="31" spans="1:9" ht="24">
      <c r="A31" s="50" t="s">
        <v>1178</v>
      </c>
      <c r="D31" s="565"/>
      <c r="E31" s="565"/>
      <c r="F31" s="565"/>
      <c r="G31" s="564">
        <v>5573.2281835868025</v>
      </c>
      <c r="H31" s="563"/>
      <c r="I31" s="564">
        <v>5573.2281835868025</v>
      </c>
    </row>
    <row r="32" spans="1:9">
      <c r="A32" s="545" t="s">
        <v>1179</v>
      </c>
      <c r="B32" s="545"/>
      <c r="C32" s="545"/>
      <c r="D32" s="560">
        <v>199586.47807278106</v>
      </c>
      <c r="E32" s="566"/>
      <c r="F32" s="560">
        <v>63534.135176929245</v>
      </c>
      <c r="G32" s="566"/>
      <c r="H32" s="566"/>
      <c r="I32" s="566"/>
    </row>
    <row r="33" spans="1:9" s="570" customFormat="1">
      <c r="A33" s="567"/>
      <c r="B33" s="567"/>
      <c r="C33" s="567"/>
      <c r="D33" s="568"/>
      <c r="E33" s="569"/>
      <c r="F33" s="568"/>
      <c r="G33" s="569"/>
      <c r="H33" s="569"/>
      <c r="I33" s="569"/>
    </row>
    <row r="34" spans="1:9" s="570" customFormat="1">
      <c r="A34" s="567"/>
      <c r="B34" s="567"/>
      <c r="C34" s="567"/>
      <c r="D34" s="568"/>
      <c r="E34" s="569"/>
      <c r="F34" s="568"/>
      <c r="G34" s="569"/>
      <c r="H34" s="569"/>
      <c r="I34" s="569"/>
    </row>
    <row r="35" spans="1:9" s="570" customFormat="1">
      <c r="A35" s="567"/>
      <c r="B35" s="567"/>
      <c r="C35" s="567"/>
      <c r="D35" s="568"/>
      <c r="E35" s="569"/>
      <c r="F35" s="568"/>
      <c r="G35" s="569"/>
      <c r="H35" s="569"/>
      <c r="I35" s="569"/>
    </row>
    <row r="36" spans="1:9" s="570" customFormat="1">
      <c r="A36" s="567"/>
      <c r="B36" s="567"/>
      <c r="C36" s="567"/>
      <c r="D36" s="568"/>
      <c r="E36" s="569"/>
      <c r="F36" s="568"/>
      <c r="G36" s="569"/>
      <c r="H36" s="569"/>
      <c r="I36" s="569"/>
    </row>
    <row r="37" spans="1:9" ht="10.5" customHeight="1">
      <c r="A37" s="571"/>
      <c r="B37" s="572"/>
      <c r="C37" s="572"/>
      <c r="D37" s="572"/>
      <c r="E37" s="572"/>
      <c r="F37" s="573"/>
      <c r="G37" s="573"/>
    </row>
    <row r="38" spans="1:9">
      <c r="A38" s="555" t="s">
        <v>1180</v>
      </c>
      <c r="B38" s="556"/>
      <c r="C38" s="556"/>
      <c r="D38" s="556"/>
      <c r="E38" s="556"/>
      <c r="F38" s="556"/>
      <c r="G38" s="556"/>
      <c r="H38" s="556"/>
      <c r="I38" s="556"/>
    </row>
    <row r="39" spans="1:9" ht="58.5" customHeight="1">
      <c r="A39" s="555"/>
      <c r="B39" s="556"/>
      <c r="C39" s="556"/>
      <c r="D39" s="556"/>
      <c r="E39" s="574"/>
      <c r="F39" s="3109" t="s">
        <v>1181</v>
      </c>
      <c r="G39" s="3109"/>
      <c r="H39" s="3109" t="s">
        <v>1182</v>
      </c>
      <c r="I39" s="3109"/>
    </row>
    <row r="40" spans="1:9" ht="15.75" customHeight="1">
      <c r="A40" s="575" t="s">
        <v>1183</v>
      </c>
      <c r="B40" s="575"/>
      <c r="C40" s="575"/>
      <c r="D40" s="575"/>
      <c r="E40" s="575"/>
      <c r="F40" s="3102">
        <v>181550.25015345099</v>
      </c>
      <c r="G40" s="3102"/>
      <c r="H40" s="3102">
        <v>197100.26297250899</v>
      </c>
      <c r="I40" s="3102"/>
    </row>
    <row r="41" spans="1:9" ht="15.75" customHeight="1">
      <c r="A41" s="35" t="s">
        <v>1184</v>
      </c>
      <c r="D41" s="69"/>
      <c r="E41" s="69"/>
      <c r="F41" s="3093">
        <v>110680.743058199</v>
      </c>
      <c r="G41" s="3093"/>
      <c r="H41" s="3094">
        <v>113748.71664077</v>
      </c>
      <c r="I41" s="3094"/>
    </row>
    <row r="43" spans="1:9">
      <c r="A43" s="576" t="s">
        <v>236</v>
      </c>
      <c r="B43" s="576"/>
      <c r="C43" s="576"/>
      <c r="D43" s="576"/>
      <c r="E43" s="576"/>
      <c r="F43" s="576"/>
      <c r="G43" s="576"/>
      <c r="H43" s="576"/>
      <c r="I43" s="576"/>
    </row>
    <row r="44" spans="1:9" ht="29.25" customHeight="1">
      <c r="A44" s="2738"/>
      <c r="B44" s="3103" t="s">
        <v>1155</v>
      </c>
      <c r="C44" s="3104"/>
      <c r="D44" s="3103" t="s">
        <v>1156</v>
      </c>
      <c r="E44" s="3104"/>
      <c r="F44" s="3103" t="s">
        <v>1157</v>
      </c>
      <c r="G44" s="3104"/>
      <c r="H44" s="3103" t="s">
        <v>1158</v>
      </c>
      <c r="I44" s="3104"/>
    </row>
    <row r="45" spans="1:9" ht="39.75" customHeight="1">
      <c r="A45" s="58"/>
      <c r="B45" s="2733"/>
      <c r="C45" s="2732" t="s">
        <v>1159</v>
      </c>
      <c r="D45" s="2733"/>
      <c r="E45" s="2732" t="s">
        <v>1159</v>
      </c>
      <c r="F45" s="2733"/>
      <c r="G45" s="2732" t="s">
        <v>1159</v>
      </c>
      <c r="H45" s="2733"/>
      <c r="I45" s="2732" t="s">
        <v>1159</v>
      </c>
    </row>
    <row r="46" spans="1:9" ht="14.25" customHeight="1">
      <c r="A46" s="2534" t="s">
        <v>1160</v>
      </c>
      <c r="B46" s="2535">
        <v>174271.62492871733</v>
      </c>
      <c r="C46" s="2535">
        <v>49873.959334437197</v>
      </c>
      <c r="D46" s="2535"/>
      <c r="E46" s="2535"/>
      <c r="F46" s="2535">
        <v>366195.27968512126</v>
      </c>
      <c r="G46" s="2535">
        <v>84782.945459602488</v>
      </c>
      <c r="H46" s="2535"/>
      <c r="I46" s="2535"/>
    </row>
    <row r="47" spans="1:9">
      <c r="A47" s="577" t="s">
        <v>1161</v>
      </c>
      <c r="B47" s="69">
        <v>2828.7056606604951</v>
      </c>
      <c r="C47" s="69">
        <v>0</v>
      </c>
      <c r="D47" s="565"/>
      <c r="E47" s="565"/>
      <c r="F47" s="69">
        <v>1960.171340629307</v>
      </c>
      <c r="G47" s="69">
        <v>0</v>
      </c>
      <c r="H47" s="565"/>
      <c r="I47" s="565"/>
    </row>
    <row r="48" spans="1:9">
      <c r="A48" s="577" t="s">
        <v>754</v>
      </c>
      <c r="B48" s="69">
        <v>22914.447065043692</v>
      </c>
      <c r="C48" s="69">
        <v>17791.065255499998</v>
      </c>
      <c r="D48" s="69">
        <v>22914.447065043692</v>
      </c>
      <c r="E48" s="69">
        <v>17791.065255499998</v>
      </c>
      <c r="F48" s="69">
        <v>44049.542359908686</v>
      </c>
      <c r="G48" s="69">
        <v>36166.527840861134</v>
      </c>
      <c r="H48" s="69">
        <v>42639.75924009474</v>
      </c>
      <c r="I48" s="69">
        <v>36166.527840861134</v>
      </c>
    </row>
    <row r="49" spans="1:9">
      <c r="A49" s="50" t="s">
        <v>1162</v>
      </c>
      <c r="B49" s="69">
        <v>8697.7863464736602</v>
      </c>
      <c r="C49" s="69">
        <v>7476.2168615000001</v>
      </c>
      <c r="D49" s="69">
        <v>8697.7863464736602</v>
      </c>
      <c r="E49" s="69">
        <v>7476.2168615000001</v>
      </c>
      <c r="F49" s="69">
        <v>19707.904048372722</v>
      </c>
      <c r="G49" s="69">
        <v>19707.904048372722</v>
      </c>
      <c r="H49" s="69">
        <v>19707.904048372722</v>
      </c>
      <c r="I49" s="69">
        <v>19707.904048372722</v>
      </c>
    </row>
    <row r="50" spans="1:9">
      <c r="A50" s="35" t="s">
        <v>1163</v>
      </c>
      <c r="B50" s="69">
        <v>0</v>
      </c>
      <c r="C50" s="69">
        <v>0</v>
      </c>
      <c r="D50" s="69">
        <v>0</v>
      </c>
      <c r="E50" s="69">
        <v>0</v>
      </c>
      <c r="F50" s="69">
        <v>0</v>
      </c>
      <c r="G50" s="69">
        <v>0</v>
      </c>
      <c r="H50" s="69">
        <v>0</v>
      </c>
      <c r="I50" s="69">
        <v>0</v>
      </c>
    </row>
    <row r="51" spans="1:9">
      <c r="A51" s="35" t="s">
        <v>1164</v>
      </c>
      <c r="B51" s="69">
        <v>12436.909594351353</v>
      </c>
      <c r="C51" s="69">
        <v>10073.3945915</v>
      </c>
      <c r="D51" s="69">
        <v>12436.909594351353</v>
      </c>
      <c r="E51" s="69">
        <v>10073.3945915</v>
      </c>
      <c r="F51" s="69">
        <v>8223.7326971924049</v>
      </c>
      <c r="G51" s="69">
        <v>7751.0912818204633</v>
      </c>
      <c r="H51" s="69">
        <v>8223.7326971924049</v>
      </c>
      <c r="I51" s="69">
        <v>7751.0912818204633</v>
      </c>
    </row>
    <row r="52" spans="1:9" ht="24">
      <c r="A52" s="35" t="s">
        <v>1165</v>
      </c>
      <c r="B52" s="69">
        <v>10017.942322839504</v>
      </c>
      <c r="C52" s="69">
        <v>7487.8084464999993</v>
      </c>
      <c r="D52" s="69">
        <v>10017.942322839504</v>
      </c>
      <c r="E52" s="69">
        <v>7487.8084464999993</v>
      </c>
      <c r="F52" s="69">
        <v>32825.759380898024</v>
      </c>
      <c r="G52" s="69">
        <v>27790.190517146046</v>
      </c>
      <c r="H52" s="69">
        <v>32825.759380898024</v>
      </c>
      <c r="I52" s="69">
        <v>27790.190517146046</v>
      </c>
    </row>
    <row r="53" spans="1:9">
      <c r="A53" s="69" t="s">
        <v>1166</v>
      </c>
      <c r="B53" s="69">
        <v>547.027018</v>
      </c>
      <c r="C53" s="69">
        <v>84.873602000000005</v>
      </c>
      <c r="D53" s="69">
        <v>547.027018</v>
      </c>
      <c r="E53" s="69">
        <v>84.873602000000005</v>
      </c>
      <c r="F53" s="69">
        <v>1045.8117996640979</v>
      </c>
      <c r="G53" s="69">
        <v>154.72709483690073</v>
      </c>
      <c r="H53" s="69">
        <v>1045.8117996640979</v>
      </c>
      <c r="I53" s="69">
        <v>154.72709483690073</v>
      </c>
    </row>
    <row r="54" spans="1:9">
      <c r="A54" s="35" t="s">
        <v>1167</v>
      </c>
      <c r="B54" s="69">
        <v>28735.920213875259</v>
      </c>
      <c r="C54" s="69">
        <v>28735.920213875259</v>
      </c>
      <c r="D54" s="565"/>
      <c r="E54" s="565"/>
      <c r="F54" s="69">
        <v>45276.834321914037</v>
      </c>
      <c r="G54" s="69">
        <v>0</v>
      </c>
      <c r="H54" s="565"/>
      <c r="I54" s="565"/>
    </row>
    <row r="55" spans="1:9" ht="15">
      <c r="B55" s="554"/>
      <c r="C55" s="554"/>
      <c r="D55" s="554"/>
      <c r="E55" s="554"/>
    </row>
    <row r="56" spans="1:9">
      <c r="A56" s="35" t="s">
        <v>1168</v>
      </c>
      <c r="B56" s="150"/>
      <c r="C56" s="150"/>
      <c r="D56" s="150"/>
      <c r="E56" s="150"/>
      <c r="F56" s="150"/>
      <c r="G56" s="150"/>
      <c r="H56" s="150"/>
      <c r="I56" s="150"/>
    </row>
    <row r="57" spans="1:9" ht="15">
      <c r="A57" s="35"/>
      <c r="B57" s="150"/>
      <c r="C57" s="150"/>
      <c r="D57" s="3095" t="s">
        <v>1169</v>
      </c>
      <c r="E57" s="3096"/>
      <c r="F57" s="150"/>
      <c r="G57" s="578" t="s">
        <v>1170</v>
      </c>
      <c r="H57" s="2731"/>
      <c r="I57" s="150"/>
    </row>
    <row r="58" spans="1:9" ht="31.15" customHeight="1">
      <c r="A58" s="2738"/>
      <c r="B58" s="150"/>
      <c r="C58" s="150"/>
      <c r="D58" s="3097" t="s">
        <v>1171</v>
      </c>
      <c r="E58" s="3098"/>
      <c r="F58" s="3098"/>
      <c r="G58" s="3097" t="s">
        <v>1171</v>
      </c>
      <c r="H58" s="3098"/>
      <c r="I58" s="3098"/>
    </row>
    <row r="59" spans="1:9" ht="19.5" customHeight="1">
      <c r="A59" s="58"/>
      <c r="B59" s="58"/>
      <c r="C59" s="58"/>
      <c r="D59" s="579"/>
      <c r="E59" s="3099" t="s">
        <v>1172</v>
      </c>
      <c r="F59" s="3100"/>
      <c r="G59" s="579"/>
      <c r="H59" s="3099" t="s">
        <v>1172</v>
      </c>
      <c r="I59" s="3100"/>
    </row>
    <row r="60" spans="1:9">
      <c r="A60" s="2535" t="s">
        <v>1173</v>
      </c>
      <c r="B60" s="2534"/>
      <c r="C60" s="2534"/>
      <c r="D60" s="2535">
        <v>13139.1758345</v>
      </c>
      <c r="E60" s="2535"/>
      <c r="F60" s="2535">
        <v>10117.284854500002</v>
      </c>
      <c r="G60" s="2535">
        <v>58924.714148964391</v>
      </c>
      <c r="H60" s="2534"/>
      <c r="I60" s="2535">
        <v>51449.504742464385</v>
      </c>
    </row>
    <row r="61" spans="1:9">
      <c r="A61" s="50" t="s">
        <v>1174</v>
      </c>
      <c r="D61" s="69">
        <v>0</v>
      </c>
      <c r="E61" s="43"/>
      <c r="F61" s="69">
        <v>0</v>
      </c>
      <c r="G61" s="69">
        <v>0</v>
      </c>
      <c r="H61" s="43"/>
      <c r="I61" s="69">
        <v>0</v>
      </c>
    </row>
    <row r="62" spans="1:9">
      <c r="A62" s="35" t="s">
        <v>1161</v>
      </c>
      <c r="D62" s="69">
        <v>0</v>
      </c>
      <c r="E62" s="43"/>
      <c r="F62" s="69">
        <v>0</v>
      </c>
      <c r="G62" s="69">
        <v>1043.5981569999999</v>
      </c>
      <c r="H62" s="43"/>
      <c r="I62" s="69">
        <v>0</v>
      </c>
    </row>
    <row r="63" spans="1:9">
      <c r="A63" s="35" t="s">
        <v>754</v>
      </c>
      <c r="D63" s="69">
        <v>13139.1758345</v>
      </c>
      <c r="E63" s="43"/>
      <c r="F63" s="69">
        <v>10117.284854500002</v>
      </c>
      <c r="G63" s="69">
        <v>30995.737026999999</v>
      </c>
      <c r="H63" s="43"/>
      <c r="I63" s="69">
        <v>24561.241983</v>
      </c>
    </row>
    <row r="64" spans="1:9">
      <c r="A64" s="35" t="s">
        <v>1162</v>
      </c>
      <c r="D64" s="69">
        <v>4699.9765289999996</v>
      </c>
      <c r="E64" s="43"/>
      <c r="F64" s="69">
        <v>4073.6309754999997</v>
      </c>
      <c r="G64" s="69">
        <v>10532.323754000001</v>
      </c>
      <c r="H64" s="43"/>
      <c r="I64" s="69">
        <v>8843.0861049999985</v>
      </c>
    </row>
    <row r="65" spans="1:9">
      <c r="A65" s="35" t="s">
        <v>1163</v>
      </c>
      <c r="D65" s="69">
        <v>0</v>
      </c>
      <c r="E65" s="43"/>
      <c r="F65" s="69">
        <v>0</v>
      </c>
      <c r="G65" s="69">
        <v>0</v>
      </c>
      <c r="H65" s="43"/>
      <c r="I65" s="69">
        <v>0</v>
      </c>
    </row>
    <row r="66" spans="1:9">
      <c r="A66" s="35" t="s">
        <v>1164</v>
      </c>
      <c r="D66" s="69">
        <v>8418.6784105000006</v>
      </c>
      <c r="E66" s="43"/>
      <c r="F66" s="69">
        <v>6906.1955085</v>
      </c>
      <c r="G66" s="69">
        <v>17711.034309999999</v>
      </c>
      <c r="H66" s="43"/>
      <c r="I66" s="69">
        <v>15044.115426</v>
      </c>
    </row>
    <row r="67" spans="1:9">
      <c r="A67" s="1" t="s">
        <v>1165</v>
      </c>
      <c r="D67" s="69">
        <v>5063.2533595000004</v>
      </c>
      <c r="E67" s="43"/>
      <c r="F67" s="69">
        <v>4072.6139460000004</v>
      </c>
      <c r="G67" s="69">
        <v>12155.6976865</v>
      </c>
      <c r="H67" s="43"/>
      <c r="I67" s="69">
        <v>8848.7366710000006</v>
      </c>
    </row>
    <row r="68" spans="1:9">
      <c r="A68" s="43" t="s">
        <v>1166</v>
      </c>
      <c r="D68" s="69">
        <v>155.69406599999999</v>
      </c>
      <c r="E68" s="43"/>
      <c r="F68" s="69">
        <v>1.0170295</v>
      </c>
      <c r="G68" s="69">
        <v>917.63584949999995</v>
      </c>
      <c r="H68" s="43"/>
      <c r="I68" s="69">
        <v>14.772235</v>
      </c>
    </row>
    <row r="69" spans="1:9">
      <c r="A69" s="1" t="s">
        <v>1175</v>
      </c>
      <c r="D69" s="69">
        <v>0</v>
      </c>
      <c r="E69" s="43"/>
      <c r="F69" s="69">
        <v>0</v>
      </c>
      <c r="G69" s="69">
        <v>24390.513109271436</v>
      </c>
      <c r="H69" s="43"/>
      <c r="I69" s="69">
        <v>24390.513109271436</v>
      </c>
    </row>
    <row r="70" spans="1:9">
      <c r="A70" s="1" t="s">
        <v>1176</v>
      </c>
      <c r="D70" s="69">
        <v>0</v>
      </c>
      <c r="E70" s="43"/>
      <c r="F70" s="69">
        <v>0</v>
      </c>
      <c r="G70" s="69">
        <v>4136.2541604392254</v>
      </c>
      <c r="H70" s="43"/>
      <c r="I70" s="69">
        <v>4136.2541604392254</v>
      </c>
    </row>
    <row r="71" spans="1:9" ht="36">
      <c r="A71" s="50" t="s">
        <v>1177</v>
      </c>
      <c r="D71" s="1">
        <v>0</v>
      </c>
      <c r="E71" s="43"/>
      <c r="F71" s="1">
        <v>0</v>
      </c>
      <c r="G71" s="1">
        <v>0</v>
      </c>
      <c r="H71" s="43"/>
      <c r="I71" s="1">
        <v>0</v>
      </c>
    </row>
    <row r="72" spans="1:9" ht="24">
      <c r="A72" s="50" t="s">
        <v>1178</v>
      </c>
      <c r="D72" s="565"/>
      <c r="E72" s="565"/>
      <c r="F72" s="565"/>
      <c r="G72" s="1">
        <v>3369.7082475249617</v>
      </c>
      <c r="H72" s="43"/>
      <c r="I72" s="1">
        <v>3369.7082475249617</v>
      </c>
    </row>
    <row r="73" spans="1:9">
      <c r="A73" s="2535" t="s">
        <v>1179</v>
      </c>
      <c r="B73" s="2535"/>
      <c r="C73" s="2535"/>
      <c r="D73" s="2535">
        <v>187410.80076321732</v>
      </c>
      <c r="E73" s="2536"/>
      <c r="F73" s="2537">
        <v>60016.339973953014</v>
      </c>
      <c r="G73" s="2536"/>
      <c r="H73" s="2536"/>
      <c r="I73" s="2536"/>
    </row>
    <row r="74" spans="1:9">
      <c r="A74" s="571"/>
      <c r="B74" s="572"/>
      <c r="C74" s="572"/>
      <c r="D74" s="572"/>
      <c r="E74" s="572"/>
      <c r="F74" s="573"/>
      <c r="G74" s="573"/>
    </row>
    <row r="75" spans="1:9">
      <c r="A75" s="35" t="s">
        <v>1180</v>
      </c>
      <c r="B75" s="150"/>
      <c r="C75" s="150"/>
      <c r="D75" s="150"/>
      <c r="E75" s="150"/>
      <c r="F75" s="150"/>
      <c r="G75" s="150"/>
      <c r="H75" s="150"/>
      <c r="I75" s="150"/>
    </row>
    <row r="76" spans="1:9" ht="51.75" customHeight="1">
      <c r="A76" s="36"/>
      <c r="B76" s="580"/>
      <c r="C76" s="580"/>
      <c r="D76" s="580"/>
      <c r="E76" s="581"/>
      <c r="F76" s="3101" t="s">
        <v>1181</v>
      </c>
      <c r="G76" s="3101"/>
      <c r="H76" s="3101" t="s">
        <v>1182</v>
      </c>
      <c r="I76" s="3101"/>
    </row>
    <row r="77" spans="1:9">
      <c r="A77" s="2536" t="s">
        <v>1183</v>
      </c>
      <c r="B77" s="2536"/>
      <c r="C77" s="2536"/>
      <c r="D77" s="2536"/>
      <c r="E77" s="2536"/>
      <c r="F77" s="3092">
        <v>191344.66436877201</v>
      </c>
      <c r="G77" s="3092"/>
      <c r="H77" s="3092">
        <v>184033.68102827299</v>
      </c>
      <c r="I77" s="3092"/>
    </row>
    <row r="78" spans="1:9">
      <c r="A78" s="35" t="s">
        <v>1184</v>
      </c>
      <c r="D78" s="69"/>
      <c r="E78" s="69"/>
      <c r="F78" s="3093">
        <v>112939.568234223</v>
      </c>
      <c r="G78" s="3093"/>
      <c r="H78" s="3094">
        <v>115896.678015536</v>
      </c>
      <c r="I78" s="3094"/>
    </row>
    <row r="115" spans="7:7" ht="15">
      <c r="G115" s="56"/>
    </row>
  </sheetData>
  <mergeCells count="31">
    <mergeCell ref="D16:E16"/>
    <mergeCell ref="A1:I1"/>
    <mergeCell ref="B3:C3"/>
    <mergeCell ref="D3:E3"/>
    <mergeCell ref="F3:G3"/>
    <mergeCell ref="H3:I3"/>
    <mergeCell ref="D17:F17"/>
    <mergeCell ref="G17:I17"/>
    <mergeCell ref="E18:F18"/>
    <mergeCell ref="H18:I18"/>
    <mergeCell ref="F39:G39"/>
    <mergeCell ref="H39:I39"/>
    <mergeCell ref="F40:G40"/>
    <mergeCell ref="H40:I40"/>
    <mergeCell ref="F41:G41"/>
    <mergeCell ref="H41:I41"/>
    <mergeCell ref="B44:C44"/>
    <mergeCell ref="D44:E44"/>
    <mergeCell ref="F44:G44"/>
    <mergeCell ref="H44:I44"/>
    <mergeCell ref="F77:G77"/>
    <mergeCell ref="H77:I77"/>
    <mergeCell ref="F78:G78"/>
    <mergeCell ref="H78:I78"/>
    <mergeCell ref="D57:E57"/>
    <mergeCell ref="D58:F58"/>
    <mergeCell ref="G58:I58"/>
    <mergeCell ref="E59:F59"/>
    <mergeCell ref="H59:I59"/>
    <mergeCell ref="F76:G76"/>
    <mergeCell ref="H76:I76"/>
  </mergeCells>
  <pageMargins left="0.3778125" right="0.23622047244094491" top="0.74803149606299213" bottom="0.74803149606299213" header="0.31496062992125984" footer="0.31496062992125984"/>
  <pageSetup paperSize="9" scale="93" orientation="portrait" r:id="rId1"/>
  <headerFooter>
    <oddFooter>&amp;C&amp;1#&amp;"Calibri"&amp;10&amp;K000000Confidential</oddFooter>
  </headerFooter>
  <rowBreaks count="2" manualBreakCount="2">
    <brk id="37" max="16383" man="1"/>
    <brk id="41" max="16383" man="1"/>
  </rowBreaks>
  <customProperties>
    <customPr name="_pios_id" r:id="rId2"/>
  </customProperties>
  <drawing r:id="rId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2AE7F3-4AF4-4DEB-8E91-1DFCB77D49F0}">
  <dimension ref="A1:J114"/>
  <sheetViews>
    <sheetView showGridLines="0" showWhiteSpace="0" view="pageLayout" zoomScaleNormal="115" zoomScaleSheetLayoutView="100" workbookViewId="0">
      <selection activeCell="A39" sqref="A39"/>
    </sheetView>
  </sheetViews>
  <sheetFormatPr defaultColWidth="0" defaultRowHeight="12"/>
  <cols>
    <col min="1" max="1" width="33.85546875" style="50" customWidth="1"/>
    <col min="2" max="7" width="10.85546875" style="1" customWidth="1"/>
    <col min="8" max="10" width="0" style="1" hidden="1" customWidth="1"/>
    <col min="11" max="16384" width="9.140625" style="1" hidden="1"/>
  </cols>
  <sheetData>
    <row r="1" spans="1:7" ht="41.25" customHeight="1">
      <c r="A1" s="3068" t="s">
        <v>1185</v>
      </c>
      <c r="B1" s="3068"/>
      <c r="C1" s="3068"/>
      <c r="D1" s="3068"/>
      <c r="E1" s="3068"/>
      <c r="F1" s="3068"/>
      <c r="G1" s="3068"/>
    </row>
    <row r="2" spans="1:7" ht="27" customHeight="1">
      <c r="A2" s="62"/>
      <c r="B2" s="3115" t="s">
        <v>1186</v>
      </c>
      <c r="C2" s="3116"/>
      <c r="D2" s="3115" t="s">
        <v>1049</v>
      </c>
      <c r="E2" s="3116"/>
      <c r="F2" s="3115" t="s">
        <v>1047</v>
      </c>
      <c r="G2" s="3116"/>
    </row>
    <row r="3" spans="1:7" ht="21" customHeight="1">
      <c r="A3" s="481" t="s">
        <v>206</v>
      </c>
      <c r="B3" s="2734" t="s">
        <v>1187</v>
      </c>
      <c r="C3" s="2734" t="s">
        <v>1188</v>
      </c>
      <c r="D3" s="2734" t="s">
        <v>1187</v>
      </c>
      <c r="E3" s="2734" t="s">
        <v>1188</v>
      </c>
      <c r="F3" s="2734" t="s">
        <v>1187</v>
      </c>
      <c r="G3" s="2734" t="s">
        <v>1188</v>
      </c>
    </row>
    <row r="4" spans="1:7">
      <c r="A4" s="68" t="s">
        <v>1189</v>
      </c>
      <c r="B4" s="582">
        <v>85314.167518917617</v>
      </c>
      <c r="C4" s="582">
        <v>83414.99020858921</v>
      </c>
      <c r="D4" s="582">
        <v>8225.7277959352978</v>
      </c>
      <c r="E4" s="582">
        <v>8223.9126283692276</v>
      </c>
      <c r="F4" s="582">
        <v>29770.901588440229</v>
      </c>
      <c r="G4" s="583">
        <v>29716.604890498391</v>
      </c>
    </row>
    <row r="5" spans="1:7">
      <c r="A5" s="48" t="s">
        <v>1190</v>
      </c>
      <c r="B5" s="2730">
        <v>3001.062144234374</v>
      </c>
      <c r="C5" s="2730">
        <v>2550.9028225992183</v>
      </c>
      <c r="D5" s="2730">
        <v>272.60527569152117</v>
      </c>
      <c r="E5" s="2730">
        <v>231.71448433779298</v>
      </c>
      <c r="F5" s="2730">
        <v>305.28320054839992</v>
      </c>
      <c r="G5" s="2730">
        <v>259.49072046613998</v>
      </c>
    </row>
    <row r="6" spans="1:7">
      <c r="A6" s="48" t="s">
        <v>1191</v>
      </c>
      <c r="B6" s="584">
        <v>0</v>
      </c>
      <c r="C6" s="584">
        <v>0</v>
      </c>
      <c r="D6" s="584">
        <v>0</v>
      </c>
      <c r="E6" s="584">
        <v>0</v>
      </c>
      <c r="F6" s="584">
        <v>0</v>
      </c>
      <c r="G6" s="584">
        <v>0</v>
      </c>
    </row>
    <row r="7" spans="1:7">
      <c r="A7" s="559" t="s">
        <v>1192</v>
      </c>
      <c r="B7" s="585">
        <v>88315.229663151986</v>
      </c>
      <c r="C7" s="585">
        <v>85965.893031188418</v>
      </c>
      <c r="D7" s="585">
        <v>8498.3330716268174</v>
      </c>
      <c r="E7" s="585">
        <v>8455.6271127070213</v>
      </c>
      <c r="F7" s="585">
        <v>30076.184788988627</v>
      </c>
      <c r="G7" s="585">
        <v>29976.09561096453</v>
      </c>
    </row>
    <row r="8" spans="1:7" ht="26.25" customHeight="1">
      <c r="A8" s="586" t="s">
        <v>1121</v>
      </c>
      <c r="B8" s="2730">
        <v>100101.99516894073</v>
      </c>
      <c r="C8" s="2730">
        <v>6621.0050240690125</v>
      </c>
      <c r="D8" s="2730">
        <v>269.50143879412042</v>
      </c>
      <c r="E8" s="2730">
        <v>39.337370999593574</v>
      </c>
      <c r="F8" s="2730">
        <v>33088.446327959799</v>
      </c>
      <c r="G8" s="2730">
        <v>2262.5096269374862</v>
      </c>
    </row>
    <row r="9" spans="1:7">
      <c r="A9" s="50" t="s">
        <v>1124</v>
      </c>
      <c r="B9" s="584">
        <v>98685.673228765518</v>
      </c>
      <c r="C9" s="584">
        <v>41128.264426757938</v>
      </c>
      <c r="D9" s="584">
        <v>11058.834240036978</v>
      </c>
      <c r="E9" s="584">
        <v>5662.24566927257</v>
      </c>
      <c r="F9" s="584">
        <v>30491.411278084324</v>
      </c>
      <c r="G9" s="584">
        <v>12121.462971548848</v>
      </c>
    </row>
    <row r="10" spans="1:7">
      <c r="A10" s="577" t="s">
        <v>1128</v>
      </c>
      <c r="B10" s="2730">
        <v>14118.672791439918</v>
      </c>
      <c r="C10" s="2730">
        <v>1837.227395804008</v>
      </c>
      <c r="D10" s="2730">
        <v>1509.4925552576999</v>
      </c>
      <c r="E10" s="2730">
        <v>527.66800737903441</v>
      </c>
      <c r="F10" s="2730">
        <v>6465.8163085231581</v>
      </c>
      <c r="G10" s="584">
        <v>434.51125857708666</v>
      </c>
    </row>
    <row r="11" spans="1:7">
      <c r="A11" s="577" t="s">
        <v>1129</v>
      </c>
      <c r="B11" s="2730">
        <v>77642.154150172952</v>
      </c>
      <c r="C11" s="2730">
        <v>14212.331868310561</v>
      </c>
      <c r="D11" s="2730">
        <v>25349.691397547802</v>
      </c>
      <c r="E11" s="2730">
        <v>21804.765772099043</v>
      </c>
      <c r="F11" s="2730">
        <v>49047.812221619984</v>
      </c>
      <c r="G11" s="2730">
        <v>26212.816201458983</v>
      </c>
    </row>
    <row r="12" spans="1:7">
      <c r="A12" s="50" t="s">
        <v>1193</v>
      </c>
      <c r="B12" s="584">
        <v>48415.93131054796</v>
      </c>
      <c r="C12" s="584">
        <v>5911.2308024752174</v>
      </c>
      <c r="D12" s="584">
        <v>5589.9949926560612</v>
      </c>
      <c r="E12" s="584">
        <v>414.44394828544489</v>
      </c>
      <c r="F12" s="584">
        <v>13202.497182505364</v>
      </c>
      <c r="G12" s="584">
        <v>966.35839305557431</v>
      </c>
    </row>
    <row r="13" spans="1:7">
      <c r="A13" s="559" t="s">
        <v>1194</v>
      </c>
      <c r="B13" s="585">
        <v>338964.42664986709</v>
      </c>
      <c r="C13" s="585">
        <v>69710.059517416739</v>
      </c>
      <c r="D13" s="585">
        <v>43777.514624292664</v>
      </c>
      <c r="E13" s="585">
        <v>28448.460768035686</v>
      </c>
      <c r="F13" s="585">
        <v>132295.98331869263</v>
      </c>
      <c r="G13" s="585">
        <v>41997.658451577983</v>
      </c>
    </row>
    <row r="14" spans="1:7">
      <c r="A14" s="50" t="s">
        <v>1137</v>
      </c>
      <c r="B14" s="2730">
        <v>24321.491655145313</v>
      </c>
      <c r="C14" s="2730">
        <v>3350.3913620776048</v>
      </c>
      <c r="D14" s="2730">
        <v>1414.6566577173771</v>
      </c>
      <c r="E14" s="587">
        <v>1413.1781043305232</v>
      </c>
      <c r="F14" s="2730">
        <v>7581.9839397999976</v>
      </c>
      <c r="G14" s="584">
        <v>231.15853933606897</v>
      </c>
    </row>
    <row r="15" spans="1:7">
      <c r="A15" s="50" t="s">
        <v>1138</v>
      </c>
      <c r="B15" s="2730">
        <v>11580.997790138685</v>
      </c>
      <c r="C15" s="2730">
        <v>5807.6870406611506</v>
      </c>
      <c r="D15" s="2730">
        <v>1010.0285453972953</v>
      </c>
      <c r="E15" s="2730">
        <v>509.14691361102092</v>
      </c>
      <c r="F15" s="2730">
        <v>3513.4297138456986</v>
      </c>
      <c r="G15" s="2730">
        <v>1760.245748419235</v>
      </c>
    </row>
    <row r="16" spans="1:7">
      <c r="A16" s="50" t="s">
        <v>1139</v>
      </c>
      <c r="B16" s="584">
        <v>6931.1778712462255</v>
      </c>
      <c r="C16" s="584">
        <v>6291.4860174543701</v>
      </c>
      <c r="D16" s="584">
        <v>27196.26518402942</v>
      </c>
      <c r="E16" s="584">
        <v>27125.37281159827</v>
      </c>
      <c r="F16" s="584">
        <v>29379.741346666477</v>
      </c>
      <c r="G16" s="584">
        <v>29230.70644133848</v>
      </c>
    </row>
    <row r="17" spans="1:10">
      <c r="A17" s="50" t="s">
        <v>1195</v>
      </c>
      <c r="B17" s="584"/>
      <c r="C17" s="584">
        <v>0</v>
      </c>
      <c r="D17" s="584"/>
      <c r="E17" s="584">
        <v>-7711.3522535130505</v>
      </c>
      <c r="F17" s="584"/>
      <c r="G17" s="584">
        <v>3.8146972656249998E-12</v>
      </c>
    </row>
    <row r="18" spans="1:10">
      <c r="A18" s="559" t="s">
        <v>1196</v>
      </c>
      <c r="B18" s="585">
        <v>42833.66731653022</v>
      </c>
      <c r="C18" s="585">
        <v>15449.564420193126</v>
      </c>
      <c r="D18" s="585">
        <v>29620.950387144094</v>
      </c>
      <c r="E18" s="585">
        <v>21336.345576026764</v>
      </c>
      <c r="F18" s="585">
        <v>40475.155000312174</v>
      </c>
      <c r="G18" s="585">
        <v>31222.110729093787</v>
      </c>
      <c r="J18" s="475"/>
    </row>
    <row r="19" spans="1:10" s="570" customFormat="1">
      <c r="A19" s="588"/>
      <c r="B19" s="589"/>
      <c r="C19" s="589"/>
      <c r="D19" s="589"/>
      <c r="E19" s="589"/>
      <c r="F19" s="589"/>
      <c r="G19" s="589"/>
      <c r="J19" s="590"/>
    </row>
    <row r="20" spans="1:10" ht="14.25">
      <c r="A20" s="559" t="s">
        <v>1197</v>
      </c>
      <c r="B20" s="591"/>
      <c r="C20" s="591">
        <v>1.5843182572727228</v>
      </c>
      <c r="D20" s="591"/>
      <c r="E20" s="591">
        <v>1.1889046907181218</v>
      </c>
      <c r="F20" s="591"/>
      <c r="G20" s="591">
        <v>2.7818628234012257</v>
      </c>
    </row>
    <row r="21" spans="1:10" ht="10.5" customHeight="1">
      <c r="A21" s="592"/>
      <c r="B21" s="593"/>
      <c r="C21" s="593"/>
      <c r="D21" s="593"/>
      <c r="E21" s="593"/>
      <c r="F21" s="593"/>
      <c r="G21" s="594"/>
    </row>
    <row r="22" spans="1:10" s="43" customFormat="1" ht="27.75" customHeight="1">
      <c r="A22" s="2925" t="s">
        <v>1198</v>
      </c>
      <c r="B22" s="2928"/>
      <c r="C22" s="2928"/>
      <c r="D22" s="2928"/>
      <c r="E22" s="2928"/>
      <c r="F22" s="2928"/>
      <c r="G22" s="2928"/>
    </row>
    <row r="25" spans="1:10" ht="15">
      <c r="A25" s="105"/>
      <c r="B25" s="3117" t="s">
        <v>1186</v>
      </c>
      <c r="C25" s="3118"/>
      <c r="D25" s="3117" t="s">
        <v>1049</v>
      </c>
      <c r="E25" s="3118"/>
      <c r="F25" s="3117" t="s">
        <v>1047</v>
      </c>
      <c r="G25" s="3118"/>
    </row>
    <row r="26" spans="1:10" ht="22.5">
      <c r="A26" s="58" t="s">
        <v>236</v>
      </c>
      <c r="B26" s="2735" t="s">
        <v>1187</v>
      </c>
      <c r="C26" s="2735" t="s">
        <v>1188</v>
      </c>
      <c r="D26" s="2735" t="s">
        <v>1187</v>
      </c>
      <c r="E26" s="2735" t="s">
        <v>1188</v>
      </c>
      <c r="F26" s="2735" t="s">
        <v>1187</v>
      </c>
      <c r="G26" s="2735" t="s">
        <v>1188</v>
      </c>
    </row>
    <row r="27" spans="1:10">
      <c r="A27" s="68" t="s">
        <v>1189</v>
      </c>
      <c r="B27" s="582">
        <v>99180.299519285647</v>
      </c>
      <c r="C27" s="582">
        <v>97006.170892319278</v>
      </c>
      <c r="D27" s="582">
        <v>17534.37367685647</v>
      </c>
      <c r="E27" s="582">
        <v>17522.099618244079</v>
      </c>
      <c r="F27" s="582">
        <v>29798.464325964294</v>
      </c>
      <c r="G27" s="583">
        <v>29740.714823123057</v>
      </c>
    </row>
    <row r="28" spans="1:10">
      <c r="A28" s="48" t="s">
        <v>1190</v>
      </c>
      <c r="B28" s="2730">
        <v>2734.6815794506906</v>
      </c>
      <c r="C28" s="2730">
        <v>2321.5957719538183</v>
      </c>
      <c r="D28" s="2730">
        <v>0</v>
      </c>
      <c r="E28" s="2730">
        <v>0</v>
      </c>
      <c r="F28" s="2730">
        <v>588.13265829236991</v>
      </c>
      <c r="G28" s="2730">
        <v>499.91275954851449</v>
      </c>
    </row>
    <row r="29" spans="1:10">
      <c r="A29" s="48" t="s">
        <v>1191</v>
      </c>
      <c r="B29" s="584">
        <v>0</v>
      </c>
      <c r="C29" s="584">
        <v>0</v>
      </c>
      <c r="D29" s="584">
        <v>0</v>
      </c>
      <c r="E29" s="584">
        <v>0</v>
      </c>
      <c r="F29" s="584">
        <v>0</v>
      </c>
      <c r="G29" s="584">
        <v>0</v>
      </c>
    </row>
    <row r="30" spans="1:10">
      <c r="A30" s="2534" t="s">
        <v>1192</v>
      </c>
      <c r="B30" s="2538">
        <v>101914.98109873633</v>
      </c>
      <c r="C30" s="2538">
        <v>99327.766664273106</v>
      </c>
      <c r="D30" s="2538">
        <v>17534.37367685647</v>
      </c>
      <c r="E30" s="2538">
        <v>17522.099618244083</v>
      </c>
      <c r="F30" s="2538">
        <v>30386.596984256663</v>
      </c>
      <c r="G30" s="2538">
        <v>30240.627582671576</v>
      </c>
    </row>
    <row r="31" spans="1:10" ht="24">
      <c r="A31" s="586" t="s">
        <v>1121</v>
      </c>
      <c r="B31" s="2730">
        <v>91311.880271815549</v>
      </c>
      <c r="C31" s="2730">
        <v>6074.6527204831737</v>
      </c>
      <c r="D31" s="2730">
        <v>317.32540388932608</v>
      </c>
      <c r="E31" s="2730">
        <v>46.966511604453949</v>
      </c>
      <c r="F31" s="2730">
        <v>28325.637598229816</v>
      </c>
      <c r="G31" s="2730">
        <v>1947.9615539859874</v>
      </c>
    </row>
    <row r="32" spans="1:10">
      <c r="A32" s="50" t="s">
        <v>1124</v>
      </c>
      <c r="B32" s="584">
        <v>98904.249079456698</v>
      </c>
      <c r="C32" s="584">
        <v>50408.548544028432</v>
      </c>
      <c r="D32" s="584">
        <v>17634.165230080984</v>
      </c>
      <c r="E32" s="584">
        <v>12058.359668979603</v>
      </c>
      <c r="F32" s="584">
        <v>30840.94707099297</v>
      </c>
      <c r="G32" s="584">
        <v>14786.784315920253</v>
      </c>
    </row>
    <row r="33" spans="1:7">
      <c r="A33" s="577" t="s">
        <v>1128</v>
      </c>
      <c r="B33" s="2730">
        <v>20004.233834003302</v>
      </c>
      <c r="C33" s="2730">
        <v>3483.3203325740155</v>
      </c>
      <c r="D33" s="2730">
        <v>4493.7020373980549</v>
      </c>
      <c r="E33" s="2730">
        <v>1504.1181788053973</v>
      </c>
      <c r="F33" s="2730">
        <v>8948.1457655000031</v>
      </c>
      <c r="G33" s="584">
        <v>605.67131156440757</v>
      </c>
    </row>
    <row r="34" spans="1:7">
      <c r="A34" s="577" t="s">
        <v>1129</v>
      </c>
      <c r="B34" s="2730">
        <v>68718.326234225911</v>
      </c>
      <c r="C34" s="2730">
        <v>12393.862363884124</v>
      </c>
      <c r="D34" s="2730">
        <v>38350.671931302299</v>
      </c>
      <c r="E34" s="2730">
        <v>33843.691622108876</v>
      </c>
      <c r="F34" s="2730">
        <v>52248.682878463092</v>
      </c>
      <c r="G34" s="2730">
        <v>32871.638101713084</v>
      </c>
    </row>
    <row r="35" spans="1:7">
      <c r="A35" s="50" t="s">
        <v>1193</v>
      </c>
      <c r="B35" s="584">
        <v>41705.203409472175</v>
      </c>
      <c r="C35" s="584">
        <v>3266.8303387303736</v>
      </c>
      <c r="D35" s="584">
        <v>5943.3908231178075</v>
      </c>
      <c r="E35" s="584">
        <v>458.01108327908423</v>
      </c>
      <c r="F35" s="584">
        <v>12154.970327759995</v>
      </c>
      <c r="G35" s="584">
        <v>1151.1511242295851</v>
      </c>
    </row>
    <row r="36" spans="1:7">
      <c r="A36" s="2534" t="s">
        <v>1194</v>
      </c>
      <c r="B36" s="2538">
        <v>320643.89282897365</v>
      </c>
      <c r="C36" s="2538">
        <v>75627.214299700121</v>
      </c>
      <c r="D36" s="2538">
        <v>66739.255425788477</v>
      </c>
      <c r="E36" s="2538">
        <v>47911.147064777411</v>
      </c>
      <c r="F36" s="2538">
        <v>132518.38364094589</v>
      </c>
      <c r="G36" s="2538">
        <v>51363.206407413316</v>
      </c>
    </row>
    <row r="37" spans="1:7">
      <c r="A37" s="50" t="s">
        <v>1137</v>
      </c>
      <c r="B37" s="2730">
        <v>34208.741624361995</v>
      </c>
      <c r="C37" s="2730">
        <v>5399.8699155256863</v>
      </c>
      <c r="D37" s="2730">
        <v>5385.0488616262637</v>
      </c>
      <c r="E37" s="2730">
        <v>2371.2011927817048</v>
      </c>
      <c r="F37" s="2730">
        <v>7172.1259671999987</v>
      </c>
      <c r="G37" s="584">
        <v>586.61062386781305</v>
      </c>
    </row>
    <row r="38" spans="1:7">
      <c r="A38" s="50" t="s">
        <v>1138</v>
      </c>
      <c r="B38" s="2730">
        <v>9587.3333938591313</v>
      </c>
      <c r="C38" s="2730">
        <v>4699.8312282094976</v>
      </c>
      <c r="D38" s="2730">
        <v>769.61415786244322</v>
      </c>
      <c r="E38" s="2730">
        <v>446.14764811547889</v>
      </c>
      <c r="F38" s="2730">
        <v>3451.7684573734437</v>
      </c>
      <c r="G38" s="2730">
        <v>1567.6584850001484</v>
      </c>
    </row>
    <row r="39" spans="1:7">
      <c r="A39" s="50" t="s">
        <v>1139</v>
      </c>
      <c r="B39" s="584">
        <v>8277.7693710310268</v>
      </c>
      <c r="C39" s="584">
        <v>5614.7666584166773</v>
      </c>
      <c r="D39" s="584">
        <v>43112.020750977019</v>
      </c>
      <c r="E39" s="584">
        <v>43037.840416329222</v>
      </c>
      <c r="F39" s="584">
        <v>40008.327886704108</v>
      </c>
      <c r="G39" s="584">
        <v>39811.684335064114</v>
      </c>
    </row>
    <row r="40" spans="1:7">
      <c r="A40" s="50" t="s">
        <v>1195</v>
      </c>
      <c r="B40" s="584"/>
      <c r="C40" s="584">
        <v>0</v>
      </c>
      <c r="D40" s="584"/>
      <c r="E40" s="584">
        <v>-9921.8289586433493</v>
      </c>
      <c r="F40" s="584"/>
      <c r="G40" s="584">
        <v>-3443.5486383720931</v>
      </c>
    </row>
    <row r="41" spans="1:7" ht="12" customHeight="1">
      <c r="A41" s="2534" t="s">
        <v>1196</v>
      </c>
      <c r="B41" s="2538">
        <v>52073.844389252154</v>
      </c>
      <c r="C41" s="2538">
        <v>15714.467802151859</v>
      </c>
      <c r="D41" s="2538">
        <v>49266.683770465723</v>
      </c>
      <c r="E41" s="2538">
        <v>35933.360298583051</v>
      </c>
      <c r="F41" s="2538">
        <v>50632.222311277554</v>
      </c>
      <c r="G41" s="2538">
        <v>38522.404805559985</v>
      </c>
    </row>
    <row r="42" spans="1:7" ht="12" customHeight="1">
      <c r="A42" s="588"/>
      <c r="B42" s="589"/>
      <c r="C42" s="589"/>
      <c r="D42" s="589"/>
      <c r="E42" s="589"/>
      <c r="F42" s="589"/>
      <c r="G42" s="589"/>
    </row>
    <row r="43" spans="1:7" ht="12" customHeight="1">
      <c r="A43" s="2534" t="s">
        <v>1197</v>
      </c>
      <c r="B43" s="2539"/>
      <c r="C43" s="2539">
        <v>1.6578736991858283</v>
      </c>
      <c r="D43" s="2539"/>
      <c r="E43" s="2539">
        <v>1.4628829148718683</v>
      </c>
      <c r="F43" s="2539"/>
      <c r="G43" s="2539">
        <v>2.3550420386766886</v>
      </c>
    </row>
    <row r="44" spans="1:7">
      <c r="A44" s="592"/>
      <c r="B44" s="593"/>
      <c r="C44" s="593"/>
      <c r="D44" s="593"/>
      <c r="E44" s="593"/>
      <c r="F44" s="593"/>
      <c r="G44" s="594"/>
    </row>
    <row r="45" spans="1:7" ht="12" customHeight="1">
      <c r="A45" s="2925" t="s">
        <v>1198</v>
      </c>
      <c r="B45" s="2928"/>
      <c r="C45" s="2928"/>
      <c r="D45" s="2928"/>
      <c r="E45" s="2928"/>
      <c r="F45" s="2928"/>
      <c r="G45" s="2928"/>
    </row>
    <row r="114" spans="7:7" ht="15">
      <c r="G114" s="56"/>
    </row>
  </sheetData>
  <mergeCells count="9">
    <mergeCell ref="A45:G45"/>
    <mergeCell ref="A1:G1"/>
    <mergeCell ref="B2:C2"/>
    <mergeCell ref="D2:E2"/>
    <mergeCell ref="F2:G2"/>
    <mergeCell ref="A22:G22"/>
    <mergeCell ref="B25:C25"/>
    <mergeCell ref="D25:E25"/>
    <mergeCell ref="F25:G25"/>
  </mergeCells>
  <pageMargins left="0.57156249999999997"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808436-252D-40FB-87D7-0521F7C03E63}">
  <dimension ref="A1:J111"/>
  <sheetViews>
    <sheetView showGridLines="0" showWhiteSpace="0" view="pageLayout" zoomScale="89" zoomScaleNormal="100" zoomScaleSheetLayoutView="100" zoomScalePageLayoutView="89" workbookViewId="0">
      <selection activeCell="A9" sqref="A9"/>
    </sheetView>
  </sheetViews>
  <sheetFormatPr defaultColWidth="0" defaultRowHeight="12"/>
  <cols>
    <col min="1" max="1" width="60.7109375" style="50" customWidth="1"/>
    <col min="2" max="6" width="8.140625" style="3" customWidth="1"/>
    <col min="7" max="7" width="0" style="3" hidden="1" customWidth="1"/>
    <col min="8" max="16384" width="9.140625" style="3" hidden="1"/>
  </cols>
  <sheetData>
    <row r="1" spans="1:10" ht="43.5" customHeight="1">
      <c r="A1" s="3063" t="s">
        <v>1199</v>
      </c>
      <c r="B1" s="3063"/>
      <c r="C1" s="3063"/>
      <c r="D1" s="3063"/>
      <c r="E1" s="3063"/>
      <c r="F1" s="3063"/>
    </row>
    <row r="2" spans="1:10" ht="15" customHeight="1">
      <c r="A2" s="595">
        <v>2020</v>
      </c>
      <c r="B2" s="3115" t="s">
        <v>1200</v>
      </c>
      <c r="C2" s="3116"/>
      <c r="D2" s="3116"/>
      <c r="E2" s="3116"/>
      <c r="F2" s="2727"/>
      <c r="G2" s="1"/>
      <c r="H2" s="1"/>
    </row>
    <row r="3" spans="1:10" ht="21" customHeight="1">
      <c r="A3" s="481" t="s">
        <v>1201</v>
      </c>
      <c r="B3" s="2734" t="s">
        <v>1047</v>
      </c>
      <c r="C3" s="2734" t="s">
        <v>1049</v>
      </c>
      <c r="D3" s="2734" t="s">
        <v>1046</v>
      </c>
      <c r="E3" s="596" t="s">
        <v>102</v>
      </c>
      <c r="F3" s="2734" t="s">
        <v>51</v>
      </c>
      <c r="G3" s="1"/>
      <c r="H3" s="1"/>
    </row>
    <row r="4" spans="1:10" ht="14.25">
      <c r="A4" s="559" t="s">
        <v>1202</v>
      </c>
      <c r="B4" s="597">
        <v>29.770901588440225</v>
      </c>
      <c r="C4" s="597">
        <v>8.225727795935299</v>
      </c>
      <c r="D4" s="597">
        <v>18.97645507275498</v>
      </c>
      <c r="E4" s="597">
        <v>28.34108306178716</v>
      </c>
      <c r="F4" s="597">
        <v>85.314167518917671</v>
      </c>
      <c r="G4" s="1"/>
      <c r="H4" s="1"/>
    </row>
    <row r="5" spans="1:10">
      <c r="A5" s="48" t="s">
        <v>1203</v>
      </c>
      <c r="B5" s="598">
        <v>24.51712719116</v>
      </c>
      <c r="C5" s="599">
        <v>1.4410028676829116</v>
      </c>
      <c r="D5" s="599">
        <v>6.586607600825868</v>
      </c>
      <c r="E5" s="599">
        <v>4.8023571398633216</v>
      </c>
      <c r="F5" s="599">
        <v>37.347094799532101</v>
      </c>
    </row>
    <row r="6" spans="1:10" ht="24">
      <c r="A6" s="48" t="s">
        <v>1204</v>
      </c>
      <c r="B6" s="599">
        <v>4.2049361570430674</v>
      </c>
      <c r="C6" s="600">
        <v>5.716194523012863</v>
      </c>
      <c r="D6" s="599">
        <v>1.6189421729495204</v>
      </c>
      <c r="E6" s="599">
        <v>4.0982603058734011</v>
      </c>
      <c r="F6" s="599">
        <v>15.638333158878858</v>
      </c>
    </row>
    <row r="7" spans="1:10" ht="24">
      <c r="A7" s="586" t="s">
        <v>1205</v>
      </c>
      <c r="B7" s="599">
        <v>0.27317112678236005</v>
      </c>
      <c r="C7" s="600">
        <v>1.0151027976599658</v>
      </c>
      <c r="D7" s="599">
        <v>3.0650066896608386</v>
      </c>
      <c r="E7" s="599">
        <v>0.81685787079049721</v>
      </c>
      <c r="F7" s="599">
        <v>5.1701384848936618</v>
      </c>
    </row>
    <row r="8" spans="1:10">
      <c r="A8" s="586" t="s">
        <v>230</v>
      </c>
      <c r="B8" s="599">
        <v>0.77566711345479955</v>
      </c>
      <c r="C8" s="600">
        <v>5.3427607579558369E-2</v>
      </c>
      <c r="D8" s="599">
        <v>7.7058986093187531</v>
      </c>
      <c r="E8" s="599">
        <v>18.623607745259939</v>
      </c>
      <c r="F8" s="599">
        <v>27.158601075613049</v>
      </c>
    </row>
    <row r="9" spans="1:10" ht="14.25">
      <c r="A9" s="559" t="s">
        <v>1206</v>
      </c>
      <c r="B9" s="601">
        <v>0.30528320054839991</v>
      </c>
      <c r="C9" s="601">
        <v>0.27260527569152115</v>
      </c>
      <c r="D9" s="601">
        <v>0.42508967920932678</v>
      </c>
      <c r="E9" s="601">
        <v>1.9980839887851265</v>
      </c>
      <c r="F9" s="601">
        <v>3.0010621442343743</v>
      </c>
      <c r="J9" s="1"/>
    </row>
    <row r="10" spans="1:10">
      <c r="A10" s="602" t="s">
        <v>230</v>
      </c>
      <c r="B10" s="599">
        <v>0.29467790979039993</v>
      </c>
      <c r="C10" s="600">
        <v>0.27260527569152115</v>
      </c>
      <c r="D10" s="599">
        <v>0.42508967920932678</v>
      </c>
      <c r="E10" s="599">
        <v>1.9980839887851265</v>
      </c>
      <c r="F10" s="599">
        <v>2.9904568534763745</v>
      </c>
    </row>
    <row r="11" spans="1:10">
      <c r="A11" s="603" t="s">
        <v>1207</v>
      </c>
      <c r="B11" s="599">
        <v>1.0605290758000001E-2</v>
      </c>
      <c r="C11" s="600"/>
      <c r="D11" s="599"/>
      <c r="E11" s="599"/>
      <c r="F11" s="599">
        <v>1.0605290758000001E-2</v>
      </c>
    </row>
    <row r="12" spans="1:10">
      <c r="A12" s="559" t="s">
        <v>1208</v>
      </c>
      <c r="B12" s="601">
        <v>30.076184788988634</v>
      </c>
      <c r="C12" s="601">
        <v>8.4983330716268224</v>
      </c>
      <c r="D12" s="601">
        <v>19.401544751964288</v>
      </c>
      <c r="E12" s="601">
        <v>30.339167050572279</v>
      </c>
      <c r="F12" s="601">
        <v>88.315229663152053</v>
      </c>
    </row>
    <row r="13" spans="1:10">
      <c r="A13" s="602" t="s">
        <v>1209</v>
      </c>
      <c r="B13" s="599">
        <v>9.2168254880000036E-2</v>
      </c>
      <c r="C13" s="600">
        <v>8.2823639860000006E-2</v>
      </c>
      <c r="D13" s="599">
        <v>1.7564120019999997E-2</v>
      </c>
      <c r="E13" s="599">
        <v>0.28674642287000013</v>
      </c>
      <c r="F13" s="599">
        <v>0.47930243763000013</v>
      </c>
    </row>
    <row r="14" spans="1:10">
      <c r="A14" s="50" t="s">
        <v>1210</v>
      </c>
      <c r="B14" s="604">
        <v>0.11208116225000003</v>
      </c>
      <c r="C14" s="604"/>
      <c r="D14" s="604"/>
      <c r="E14" s="604">
        <v>4.69301210256</v>
      </c>
      <c r="F14" s="604">
        <v>4.8050932648100009</v>
      </c>
    </row>
    <row r="15" spans="1:10" ht="14.25">
      <c r="A15" s="602" t="s">
        <v>1211</v>
      </c>
      <c r="B15" s="599">
        <v>0.58022230502999994</v>
      </c>
      <c r="C15" s="600">
        <v>1.1196456154600001</v>
      </c>
      <c r="D15" s="599">
        <v>0.36135409926000001</v>
      </c>
      <c r="E15" s="599">
        <v>0.13502164700999997</v>
      </c>
      <c r="F15" s="599">
        <v>2.19624366676</v>
      </c>
    </row>
    <row r="16" spans="1:10">
      <c r="A16" s="559" t="s">
        <v>1212</v>
      </c>
      <c r="B16" s="601">
        <v>30.860656511148623</v>
      </c>
      <c r="C16" s="601">
        <v>9.7008023269468211</v>
      </c>
      <c r="D16" s="601">
        <v>19.780462971244308</v>
      </c>
      <c r="E16" s="601">
        <v>35.453947223012285</v>
      </c>
      <c r="F16" s="601">
        <v>95.79586903235203</v>
      </c>
    </row>
    <row r="17" spans="1:6" ht="7.5" customHeight="1">
      <c r="A17" s="571"/>
      <c r="B17" s="605"/>
      <c r="C17" s="605"/>
      <c r="D17" s="605"/>
      <c r="E17" s="605"/>
      <c r="F17" s="605"/>
    </row>
    <row r="18" spans="1:6">
      <c r="A18" s="3119" t="s">
        <v>1213</v>
      </c>
      <c r="B18" s="3120"/>
      <c r="C18" s="3120"/>
      <c r="D18" s="3120"/>
      <c r="E18" s="3120"/>
      <c r="F18" s="3120"/>
    </row>
    <row r="19" spans="1:6">
      <c r="A19" s="3119" t="s">
        <v>1214</v>
      </c>
      <c r="B19" s="3120"/>
      <c r="C19" s="3120"/>
      <c r="D19" s="3120"/>
      <c r="E19" s="3120"/>
      <c r="F19" s="3120"/>
    </row>
    <row r="22" spans="1:6" ht="15" customHeight="1">
      <c r="A22" s="106">
        <v>2019</v>
      </c>
      <c r="B22" s="3123" t="s">
        <v>1200</v>
      </c>
      <c r="C22" s="3124"/>
      <c r="D22" s="3124"/>
      <c r="E22" s="3124"/>
      <c r="F22" s="606"/>
    </row>
    <row r="23" spans="1:6">
      <c r="A23" s="58" t="s">
        <v>1201</v>
      </c>
      <c r="B23" s="2737" t="s">
        <v>1047</v>
      </c>
      <c r="C23" s="2737" t="s">
        <v>1049</v>
      </c>
      <c r="D23" s="2737" t="s">
        <v>1046</v>
      </c>
      <c r="E23" s="607" t="s">
        <v>102</v>
      </c>
      <c r="F23" s="2737" t="s">
        <v>51</v>
      </c>
    </row>
    <row r="24" spans="1:6" s="608" customFormat="1" ht="14.25">
      <c r="A24" s="2534" t="s">
        <v>1202</v>
      </c>
      <c r="B24" s="2540">
        <v>29.798464326234303</v>
      </c>
      <c r="C24" s="2540">
        <v>17.534373676848517</v>
      </c>
      <c r="D24" s="2540">
        <v>17.486069025521967</v>
      </c>
      <c r="E24" s="2540">
        <v>34.361389442215078</v>
      </c>
      <c r="F24" s="2540">
        <v>99.180296470819869</v>
      </c>
    </row>
    <row r="25" spans="1:6">
      <c r="A25" s="48" t="s">
        <v>1203</v>
      </c>
      <c r="B25" s="599">
        <v>23.577357448670003</v>
      </c>
      <c r="C25" s="599">
        <v>8.6013820762082336</v>
      </c>
      <c r="D25" s="599">
        <v>2.0404402859056545</v>
      </c>
      <c r="E25" s="599">
        <v>7.3420895483590565</v>
      </c>
      <c r="F25" s="599">
        <v>41.561269359142933</v>
      </c>
    </row>
    <row r="26" spans="1:6" ht="24">
      <c r="A26" s="48" t="s">
        <v>1204</v>
      </c>
      <c r="B26" s="599">
        <v>4.8900328208933379</v>
      </c>
      <c r="C26" s="600">
        <v>8.1433866526182026</v>
      </c>
      <c r="D26" s="599">
        <v>1.5871277109409647</v>
      </c>
      <c r="E26" s="599">
        <v>5.2329399425891765</v>
      </c>
      <c r="F26" s="599">
        <v>19.853487127041664</v>
      </c>
    </row>
    <row r="27" spans="1:6" ht="24">
      <c r="A27" s="586" t="s">
        <v>1205</v>
      </c>
      <c r="B27" s="599">
        <v>0.50608115893903005</v>
      </c>
      <c r="C27" s="600">
        <v>0.61426125355936456</v>
      </c>
      <c r="D27" s="599">
        <v>4.4473050785589558</v>
      </c>
      <c r="E27" s="599">
        <v>1.1389121083441582</v>
      </c>
      <c r="F27" s="599">
        <v>6.706559599401511</v>
      </c>
    </row>
    <row r="28" spans="1:6">
      <c r="A28" s="586" t="s">
        <v>230</v>
      </c>
      <c r="B28" s="599">
        <v>0.82499289773192985</v>
      </c>
      <c r="C28" s="600">
        <v>0.17534369446271861</v>
      </c>
      <c r="D28" s="599">
        <v>9.411195950116392</v>
      </c>
      <c r="E28" s="599">
        <v>20.647447842922688</v>
      </c>
      <c r="F28" s="599">
        <v>31.058980385233749</v>
      </c>
    </row>
    <row r="29" spans="1:6" ht="14.25">
      <c r="A29" s="2534" t="s">
        <v>1206</v>
      </c>
      <c r="B29" s="2540">
        <v>0.58813265829236994</v>
      </c>
      <c r="C29" s="2540">
        <v>0</v>
      </c>
      <c r="D29" s="2540">
        <v>0.46506390388219448</v>
      </c>
      <c r="E29" s="2540">
        <v>1.6814850172761258</v>
      </c>
      <c r="F29" s="2540">
        <v>2.7346815794506911</v>
      </c>
    </row>
    <row r="30" spans="1:6">
      <c r="A30" s="602" t="s">
        <v>230</v>
      </c>
      <c r="B30" s="599">
        <v>0.58813265829236994</v>
      </c>
      <c r="C30" s="600" t="s">
        <v>167</v>
      </c>
      <c r="D30" s="599">
        <v>0.45985955036774973</v>
      </c>
      <c r="E30" s="599">
        <v>1.6814850172761258</v>
      </c>
      <c r="F30" s="599">
        <v>2.7294772259362463</v>
      </c>
    </row>
    <row r="31" spans="1:6">
      <c r="A31" s="603" t="s">
        <v>1207</v>
      </c>
      <c r="B31" s="599" t="s">
        <v>167</v>
      </c>
      <c r="C31" s="600" t="s">
        <v>167</v>
      </c>
      <c r="D31" s="599">
        <v>5.2043535144447603E-3</v>
      </c>
      <c r="E31" s="599" t="s">
        <v>167</v>
      </c>
      <c r="F31" s="599">
        <v>5.2043535144447603E-3</v>
      </c>
    </row>
    <row r="32" spans="1:6">
      <c r="A32" s="2534" t="s">
        <v>1208</v>
      </c>
      <c r="B32" s="2540">
        <v>30.386596984526648</v>
      </c>
      <c r="C32" s="2540">
        <v>17.53437367684851</v>
      </c>
      <c r="D32" s="2540">
        <v>17.951132929404164</v>
      </c>
      <c r="E32" s="2540">
        <v>36.042874459491252</v>
      </c>
      <c r="F32" s="2540">
        <v>101.91497805027055</v>
      </c>
    </row>
    <row r="33" spans="1:6">
      <c r="A33" s="602" t="s">
        <v>1209</v>
      </c>
      <c r="B33" s="599">
        <v>0.38570119805000008</v>
      </c>
      <c r="C33" s="600">
        <v>4.3003992969999967E-2</v>
      </c>
      <c r="D33" s="599">
        <v>2.3993631649999996E-2</v>
      </c>
      <c r="E33" s="599">
        <v>0.4682899141500001</v>
      </c>
      <c r="F33" s="599">
        <v>0.92098873682000015</v>
      </c>
    </row>
    <row r="34" spans="1:6" ht="42.75" customHeight="1">
      <c r="A34" s="50" t="s">
        <v>1210</v>
      </c>
      <c r="B34" s="604">
        <v>9.4773039359999978E-2</v>
      </c>
      <c r="C34" s="604" t="s">
        <v>167</v>
      </c>
      <c r="D34" s="604" t="s">
        <v>167</v>
      </c>
      <c r="E34" s="604">
        <v>0.72979990349000001</v>
      </c>
      <c r="F34" s="604">
        <v>0.82457294285000005</v>
      </c>
    </row>
    <row r="35" spans="1:6" ht="14.25">
      <c r="A35" s="602" t="s">
        <v>1211</v>
      </c>
      <c r="B35" s="599">
        <v>0.26338035510999996</v>
      </c>
      <c r="C35" s="600">
        <v>2.4851319679500001</v>
      </c>
      <c r="D35" s="599">
        <v>0.16306872820000001</v>
      </c>
      <c r="E35" s="599">
        <v>0.13724290447000001</v>
      </c>
      <c r="F35" s="599">
        <v>3.0488239557299996</v>
      </c>
    </row>
    <row r="36" spans="1:6">
      <c r="A36" s="2534" t="s">
        <v>1212</v>
      </c>
      <c r="B36" s="2540">
        <v>31.130451577046674</v>
      </c>
      <c r="C36" s="2540">
        <v>20.062509637768517</v>
      </c>
      <c r="D36" s="2540">
        <v>18.13819528925416</v>
      </c>
      <c r="E36" s="2540">
        <v>37.378207181601198</v>
      </c>
      <c r="F36" s="2540">
        <v>106.70936368567057</v>
      </c>
    </row>
    <row r="37" spans="1:6" ht="18" customHeight="1">
      <c r="A37" s="3119" t="s">
        <v>1213</v>
      </c>
      <c r="B37" s="3120"/>
      <c r="C37" s="3120"/>
      <c r="D37" s="3120"/>
      <c r="E37" s="3120"/>
      <c r="F37" s="3120"/>
    </row>
    <row r="38" spans="1:6" ht="12" customHeight="1">
      <c r="A38" s="3119" t="s">
        <v>1214</v>
      </c>
      <c r="B38" s="3120"/>
      <c r="C38" s="3120"/>
      <c r="D38" s="3120"/>
      <c r="E38" s="3120"/>
      <c r="F38" s="3120"/>
    </row>
    <row r="39" spans="1:6">
      <c r="A39" s="3121"/>
      <c r="B39" s="3122"/>
      <c r="C39" s="3122"/>
      <c r="D39" s="3122"/>
      <c r="E39" s="3122"/>
      <c r="F39" s="3122"/>
    </row>
    <row r="111" spans="7:7" ht="15">
      <c r="G111" s="85"/>
    </row>
  </sheetData>
  <mergeCells count="8">
    <mergeCell ref="A38:F38"/>
    <mergeCell ref="A39:F39"/>
    <mergeCell ref="A1:F1"/>
    <mergeCell ref="B2:E2"/>
    <mergeCell ref="A18:F18"/>
    <mergeCell ref="A19:F19"/>
    <mergeCell ref="B22:E22"/>
    <mergeCell ref="A37:F37"/>
  </mergeCells>
  <pageMargins left="0.5442415730337079"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CF30FB-05A8-405A-ACB1-FB747AEBDA59}">
  <dimension ref="A1:H109"/>
  <sheetViews>
    <sheetView showGridLines="0" zoomScaleNormal="100" zoomScaleSheetLayoutView="80" workbookViewId="0"/>
  </sheetViews>
  <sheetFormatPr defaultColWidth="0" defaultRowHeight="12"/>
  <cols>
    <col min="1" max="1" width="38.85546875" style="772" customWidth="1"/>
    <col min="2" max="4" width="8.5703125" style="772" customWidth="1"/>
    <col min="5" max="5" width="5.42578125" style="772" customWidth="1"/>
    <col min="6" max="7" width="8.5703125" style="772" customWidth="1"/>
    <col min="8" max="8" width="8.5703125" style="743" customWidth="1"/>
    <col min="9" max="16384" width="2.85546875" style="743" hidden="1"/>
  </cols>
  <sheetData>
    <row r="1" spans="1:8" s="797" customFormat="1" ht="15.75" customHeight="1">
      <c r="A1" s="2770" t="s">
        <v>2053</v>
      </c>
      <c r="B1" s="2769"/>
      <c r="C1" s="2769"/>
      <c r="D1" s="2769"/>
      <c r="E1" s="2769"/>
      <c r="F1" s="2769"/>
      <c r="G1" s="2769"/>
      <c r="H1" s="2769"/>
    </row>
    <row r="2" spans="1:8" s="797" customFormat="1" ht="34.5" customHeight="1">
      <c r="A2" s="2800" t="s">
        <v>2054</v>
      </c>
      <c r="B2" s="2800"/>
      <c r="C2" s="2800"/>
      <c r="D2" s="2800"/>
      <c r="E2" s="2800"/>
      <c r="F2" s="2800"/>
      <c r="G2" s="2800"/>
      <c r="H2" s="2800"/>
    </row>
    <row r="3" spans="1:8" s="797" customFormat="1">
      <c r="A3" s="798" t="s">
        <v>59</v>
      </c>
      <c r="B3" s="799"/>
      <c r="C3" s="799"/>
      <c r="D3" s="799"/>
      <c r="E3" s="799"/>
      <c r="F3" s="799"/>
      <c r="G3" s="800">
        <v>2020</v>
      </c>
      <c r="H3" s="801">
        <v>2019</v>
      </c>
    </row>
    <row r="4" spans="1:8" s="797" customFormat="1">
      <c r="A4" s="802" t="s">
        <v>119</v>
      </c>
      <c r="B4" s="781"/>
      <c r="C4" s="781"/>
      <c r="D4" s="781"/>
      <c r="E4" s="781"/>
      <c r="F4" s="781"/>
      <c r="G4" s="803">
        <v>33739.738309384549</v>
      </c>
      <c r="H4" s="803">
        <v>31528.421037525877</v>
      </c>
    </row>
    <row r="5" spans="1:8" s="797" customFormat="1">
      <c r="A5" s="2688" t="s">
        <v>120</v>
      </c>
      <c r="B5" s="781"/>
      <c r="C5" s="781"/>
      <c r="D5" s="781"/>
      <c r="E5" s="781"/>
      <c r="F5" s="781"/>
      <c r="G5" s="803">
        <v>0.10833969323346082</v>
      </c>
      <c r="H5" s="803">
        <v>-725.46529720534761</v>
      </c>
    </row>
    <row r="6" spans="1:8" s="797" customFormat="1" ht="14.25">
      <c r="A6" s="2688" t="s">
        <v>121</v>
      </c>
      <c r="B6" s="781"/>
      <c r="C6" s="781"/>
      <c r="D6" s="781"/>
      <c r="E6" s="781"/>
      <c r="F6" s="781"/>
      <c r="G6" s="803">
        <v>-2342.4008072197157</v>
      </c>
      <c r="H6" s="803">
        <v>-720.38821552796833</v>
      </c>
    </row>
    <row r="7" spans="1:8" s="797" customFormat="1">
      <c r="A7" s="804" t="s">
        <v>122</v>
      </c>
      <c r="B7" s="805"/>
      <c r="C7" s="806"/>
      <c r="D7" s="806"/>
      <c r="E7" s="806"/>
      <c r="F7" s="806"/>
      <c r="G7" s="807">
        <v>31397.445841858062</v>
      </c>
      <c r="H7" s="2198">
        <v>30082.567524792561</v>
      </c>
    </row>
    <row r="8" spans="1:8" s="797" customFormat="1" ht="17.25" customHeight="1">
      <c r="A8" s="2688" t="s">
        <v>123</v>
      </c>
      <c r="B8" s="781"/>
      <c r="C8" s="781"/>
      <c r="D8" s="781"/>
      <c r="E8" s="781"/>
      <c r="F8" s="781"/>
      <c r="G8" s="803">
        <v>-1585.4594337767369</v>
      </c>
      <c r="H8" s="803">
        <v>-1615.6568440000001</v>
      </c>
    </row>
    <row r="9" spans="1:8" s="797" customFormat="1">
      <c r="A9" s="2688" t="s">
        <v>124</v>
      </c>
      <c r="B9" s="781"/>
      <c r="C9" s="781"/>
      <c r="D9" s="781"/>
      <c r="E9" s="781"/>
      <c r="F9" s="781"/>
      <c r="G9" s="803">
        <v>-1805.9458131327981</v>
      </c>
      <c r="H9" s="803">
        <v>-1837.0378806894491</v>
      </c>
    </row>
    <row r="10" spans="1:8" s="797" customFormat="1">
      <c r="A10" s="2688" t="s">
        <v>68</v>
      </c>
      <c r="B10" s="781"/>
      <c r="C10" s="781"/>
      <c r="D10" s="781"/>
      <c r="E10" s="781"/>
      <c r="F10" s="781"/>
      <c r="G10" s="803">
        <v>-829.49127459526483</v>
      </c>
      <c r="H10" s="803">
        <v>-1614.146871016156</v>
      </c>
    </row>
    <row r="11" spans="1:8" s="797" customFormat="1">
      <c r="A11" s="2688" t="s">
        <v>125</v>
      </c>
      <c r="B11" s="781"/>
      <c r="C11" s="781"/>
      <c r="D11" s="781"/>
      <c r="E11" s="781"/>
      <c r="F11" s="781"/>
      <c r="G11" s="803" t="s">
        <v>44</v>
      </c>
      <c r="H11" s="803"/>
    </row>
    <row r="12" spans="1:8" s="797" customFormat="1">
      <c r="A12" s="808" t="s">
        <v>126</v>
      </c>
      <c r="B12" s="809"/>
      <c r="C12" s="809"/>
      <c r="D12" s="809"/>
      <c r="E12" s="809"/>
      <c r="F12" s="809"/>
      <c r="G12" s="810">
        <v>-107.77293490892323</v>
      </c>
      <c r="H12" s="810">
        <v>-130.36593883470039</v>
      </c>
    </row>
    <row r="13" spans="1:8" s="797" customFormat="1">
      <c r="A13" s="808" t="s">
        <v>127</v>
      </c>
      <c r="B13" s="811"/>
      <c r="C13" s="811"/>
      <c r="D13" s="811"/>
      <c r="E13" s="811"/>
      <c r="F13" s="811"/>
      <c r="G13" s="812">
        <v>-231.4599204063235</v>
      </c>
      <c r="H13" s="812">
        <v>-273.39544362171705</v>
      </c>
    </row>
    <row r="14" spans="1:8" s="797" customFormat="1">
      <c r="A14" s="2688" t="s">
        <v>128</v>
      </c>
      <c r="B14" s="813"/>
      <c r="C14" s="781"/>
      <c r="D14" s="781"/>
      <c r="E14" s="781"/>
      <c r="F14" s="781"/>
      <c r="G14" s="803"/>
      <c r="H14" s="814"/>
    </row>
    <row r="15" spans="1:8" s="797" customFormat="1">
      <c r="A15" s="2688" t="s">
        <v>129</v>
      </c>
      <c r="B15" s="813"/>
      <c r="C15" s="781"/>
      <c r="D15" s="781"/>
      <c r="E15" s="781"/>
      <c r="F15" s="781"/>
      <c r="G15" s="803">
        <v>-283.87970220465809</v>
      </c>
      <c r="H15" s="814">
        <v>-191.33529991905431</v>
      </c>
    </row>
    <row r="16" spans="1:8" s="797" customFormat="1">
      <c r="A16" s="2182" t="s">
        <v>88</v>
      </c>
      <c r="B16" s="2183"/>
      <c r="C16" s="2184"/>
      <c r="D16" s="2184"/>
      <c r="E16" s="2184"/>
      <c r="F16" s="2184"/>
      <c r="G16" s="2185">
        <v>26553.436762833357</v>
      </c>
      <c r="H16" s="2199">
        <v>24420.629246711484</v>
      </c>
    </row>
    <row r="17" spans="1:8" s="797" customFormat="1" ht="24" customHeight="1">
      <c r="A17" s="2799" t="s">
        <v>130</v>
      </c>
      <c r="B17" s="2799"/>
      <c r="C17" s="2799"/>
      <c r="D17" s="2799"/>
      <c r="E17" s="2799"/>
      <c r="F17" s="2799"/>
      <c r="G17" s="2799"/>
      <c r="H17" s="2799"/>
    </row>
    <row r="18" spans="1:8" s="797" customFormat="1" ht="17.25" customHeight="1">
      <c r="A18" s="2799" t="s">
        <v>131</v>
      </c>
      <c r="B18" s="2799"/>
      <c r="C18" s="2799"/>
      <c r="D18" s="2799"/>
      <c r="E18" s="2799"/>
      <c r="F18" s="2799"/>
      <c r="G18" s="2799"/>
      <c r="H18" s="2799"/>
    </row>
    <row r="20" spans="1:8">
      <c r="A20" s="815"/>
    </row>
    <row r="21" spans="1:8" ht="12.75">
      <c r="A21" s="816"/>
    </row>
    <row r="109" spans="7:7" ht="15">
      <c r="G109" s="817"/>
    </row>
  </sheetData>
  <mergeCells count="3">
    <mergeCell ref="A17:H17"/>
    <mergeCell ref="A18:H18"/>
    <mergeCell ref="A2:H2"/>
  </mergeCells>
  <pageMargins left="0.43307086614173229" right="0.23622047244094491" top="0.74803149606299213" bottom="0.74803149606299213" header="0.31496062992125984" footer="0.31496062992125984"/>
  <pageSetup paperSize="9" fitToHeight="0" orientation="portrait" r:id="rId1"/>
  <headerFooter>
    <oddFooter>&amp;C&amp;1#&amp;"Calibri"&amp;10&amp;K000000Confidential</oddFooter>
  </headerFooter>
  <colBreaks count="1" manualBreakCount="1">
    <brk id="12" max="1048575" man="1"/>
  </colBreaks>
  <customProperties>
    <customPr name="_pios_id" r:id="rId2"/>
  </customPropertie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FB3092-D33B-42B2-A6F7-BE78D4D9B8ED}">
  <dimension ref="A1:J111"/>
  <sheetViews>
    <sheetView showGridLines="0" showWhiteSpace="0" view="pageLayout" zoomScaleNormal="100" zoomScaleSheetLayoutView="100" workbookViewId="0">
      <selection activeCell="A21" sqref="A21:F21"/>
    </sheetView>
  </sheetViews>
  <sheetFormatPr defaultColWidth="0" defaultRowHeight="12"/>
  <cols>
    <col min="1" max="1" width="48.28515625" style="50" customWidth="1"/>
    <col min="2" max="6" width="10.28515625" style="3" customWidth="1"/>
    <col min="7" max="7" width="0" style="3" hidden="1" customWidth="1"/>
    <col min="8" max="16384" width="9.140625" style="3" hidden="1"/>
  </cols>
  <sheetData>
    <row r="1" spans="1:10" ht="12" customHeight="1">
      <c r="A1" s="3125" t="s">
        <v>1215</v>
      </c>
      <c r="B1" s="3125"/>
      <c r="C1" s="3125"/>
      <c r="D1" s="3125"/>
      <c r="E1" s="3125"/>
      <c r="F1" s="3125"/>
    </row>
    <row r="2" spans="1:10">
      <c r="A2" s="3125"/>
      <c r="B2" s="3125"/>
      <c r="C2" s="3125"/>
      <c r="D2" s="3125"/>
      <c r="E2" s="3125"/>
      <c r="F2" s="3125"/>
      <c r="G2" s="1"/>
      <c r="H2" s="1"/>
    </row>
    <row r="3" spans="1:10">
      <c r="A3" s="3125"/>
      <c r="B3" s="3125"/>
      <c r="C3" s="3125"/>
      <c r="D3" s="3125"/>
      <c r="E3" s="3125"/>
      <c r="F3" s="3125"/>
      <c r="G3" s="1"/>
      <c r="H3" s="1"/>
    </row>
    <row r="4" spans="1:10" ht="12" customHeight="1">
      <c r="A4" s="3125"/>
      <c r="B4" s="3125"/>
      <c r="C4" s="3125"/>
      <c r="D4" s="3125"/>
      <c r="E4" s="3125"/>
      <c r="F4" s="3125"/>
      <c r="G4" s="1"/>
      <c r="H4" s="1"/>
    </row>
    <row r="5" spans="1:10" ht="21" customHeight="1">
      <c r="A5" s="481" t="s">
        <v>1201</v>
      </c>
      <c r="B5" s="609" t="s">
        <v>153</v>
      </c>
      <c r="C5" s="37" t="s">
        <v>154</v>
      </c>
      <c r="D5" s="37" t="s">
        <v>398</v>
      </c>
      <c r="E5" s="37" t="s">
        <v>1116</v>
      </c>
      <c r="F5" s="37" t="s">
        <v>379</v>
      </c>
    </row>
    <row r="6" spans="1:10" s="2541" customFormat="1" ht="14.25">
      <c r="A6" s="559" t="s">
        <v>1202</v>
      </c>
      <c r="B6" s="601">
        <v>85.314167518917671</v>
      </c>
      <c r="C6" s="2540">
        <v>103.57344279082744</v>
      </c>
      <c r="D6" s="2540">
        <v>102.81083101681068</v>
      </c>
      <c r="E6" s="2540">
        <v>99.768274928599467</v>
      </c>
      <c r="F6" s="2540">
        <v>99.180296470819869</v>
      </c>
    </row>
    <row r="7" spans="1:10">
      <c r="A7" s="48" t="s">
        <v>1203</v>
      </c>
      <c r="B7" s="599">
        <v>37.347094799532101</v>
      </c>
      <c r="C7" s="599">
        <v>55.023474702783297</v>
      </c>
      <c r="D7" s="599">
        <v>55.927517968110628</v>
      </c>
      <c r="E7" s="599">
        <v>55.039023284564138</v>
      </c>
      <c r="F7" s="599">
        <v>41.561269359142933</v>
      </c>
    </row>
    <row r="8" spans="1:10" ht="24">
      <c r="A8" s="48" t="s">
        <v>1204</v>
      </c>
      <c r="B8" s="600">
        <v>15.638333158878858</v>
      </c>
      <c r="C8" s="599">
        <v>18.429885811115021</v>
      </c>
      <c r="D8" s="599">
        <v>17.705917523249639</v>
      </c>
      <c r="E8" s="599">
        <v>17.429914659392814</v>
      </c>
      <c r="F8" s="599">
        <v>19.853487127041664</v>
      </c>
    </row>
    <row r="9" spans="1:10" ht="24">
      <c r="A9" s="586" t="s">
        <v>1205</v>
      </c>
      <c r="B9" s="600">
        <v>5.1701384848936618</v>
      </c>
      <c r="C9" s="599">
        <v>4.4001091980573452</v>
      </c>
      <c r="D9" s="599">
        <v>5.5057975057297686</v>
      </c>
      <c r="E9" s="599">
        <v>4.3911263412729822</v>
      </c>
      <c r="F9" s="599">
        <v>6.706559599401511</v>
      </c>
      <c r="J9" s="1"/>
    </row>
    <row r="10" spans="1:10">
      <c r="A10" s="586" t="s">
        <v>230</v>
      </c>
      <c r="B10" s="600">
        <v>27.158601075613049</v>
      </c>
      <c r="C10" s="599">
        <v>25.719973078871767</v>
      </c>
      <c r="D10" s="599">
        <v>23.671598019720641</v>
      </c>
      <c r="E10" s="599">
        <v>22.908210643369539</v>
      </c>
      <c r="F10" s="599">
        <v>31.058980385233749</v>
      </c>
    </row>
    <row r="11" spans="1:10" ht="14.25">
      <c r="A11" s="559" t="s">
        <v>1206</v>
      </c>
      <c r="B11" s="601">
        <v>3.0010621442343743</v>
      </c>
      <c r="C11" s="2540">
        <v>2.2708030396593077</v>
      </c>
      <c r="D11" s="2540">
        <v>2.338397079158069</v>
      </c>
      <c r="E11" s="2540">
        <v>1.3731661855079553</v>
      </c>
      <c r="F11" s="2540">
        <v>2.7346815794506911</v>
      </c>
    </row>
    <row r="12" spans="1:10">
      <c r="A12" s="602" t="s">
        <v>230</v>
      </c>
      <c r="B12" s="600">
        <v>2.9904568534763745</v>
      </c>
      <c r="C12" s="599">
        <v>2.2322751012256559</v>
      </c>
      <c r="D12" s="599">
        <v>2.2827066339841191</v>
      </c>
      <c r="E12" s="599">
        <v>1.3639061455418033</v>
      </c>
      <c r="F12" s="599">
        <v>2.7294772259362463</v>
      </c>
    </row>
    <row r="13" spans="1:10">
      <c r="A13" s="603" t="s">
        <v>1207</v>
      </c>
      <c r="B13" s="600">
        <v>1.0605290758000001E-2</v>
      </c>
      <c r="C13" s="599">
        <v>3.8527938433651841E-2</v>
      </c>
      <c r="D13" s="599">
        <v>5.5690445173950005E-2</v>
      </c>
      <c r="E13" s="599">
        <v>9.2600399661519998E-3</v>
      </c>
      <c r="F13" s="599">
        <v>5.2043535144447603E-3</v>
      </c>
    </row>
    <row r="14" spans="1:10">
      <c r="A14" s="559" t="s">
        <v>1208</v>
      </c>
      <c r="B14" s="601">
        <v>88.315229663152053</v>
      </c>
      <c r="C14" s="2540">
        <v>105.84424583048674</v>
      </c>
      <c r="D14" s="2540">
        <v>105.14922809596875</v>
      </c>
      <c r="E14" s="2542">
        <v>101.14144111410745</v>
      </c>
      <c r="F14" s="2540">
        <v>101.91497805027055</v>
      </c>
    </row>
    <row r="15" spans="1:10">
      <c r="A15" s="602" t="s">
        <v>1209</v>
      </c>
      <c r="B15" s="600">
        <v>0.47930243763000013</v>
      </c>
      <c r="C15" s="599">
        <v>0.46471316372999988</v>
      </c>
      <c r="D15" s="599">
        <v>0.90687809785999984</v>
      </c>
      <c r="E15" s="599">
        <v>1.7712567912700004</v>
      </c>
      <c r="F15" s="599">
        <v>0.92098873682000015</v>
      </c>
    </row>
    <row r="16" spans="1:10">
      <c r="A16" s="50" t="s">
        <v>1210</v>
      </c>
      <c r="B16" s="604">
        <v>4.8050932648100009</v>
      </c>
      <c r="C16" s="604">
        <v>1.9564527142899999</v>
      </c>
      <c r="D16" s="604">
        <v>0.77490866120000002</v>
      </c>
      <c r="E16" s="604">
        <v>2.0498433956500004</v>
      </c>
      <c r="F16" s="604">
        <v>0.82457294285000005</v>
      </c>
    </row>
    <row r="17" spans="1:6" ht="14.25">
      <c r="A17" s="602" t="s">
        <v>1211</v>
      </c>
      <c r="B17" s="600">
        <v>2.19624366676</v>
      </c>
      <c r="C17" s="599">
        <v>2.4787918410500001</v>
      </c>
      <c r="D17" s="599">
        <v>3.3427340769099994</v>
      </c>
      <c r="E17" s="599">
        <v>3.9927848714899983</v>
      </c>
      <c r="F17" s="599">
        <v>3.0488239557299996</v>
      </c>
    </row>
    <row r="18" spans="1:6">
      <c r="A18" s="559" t="s">
        <v>1212</v>
      </c>
      <c r="B18" s="601">
        <v>95.79586903235203</v>
      </c>
      <c r="C18" s="2540">
        <v>110.74420354955674</v>
      </c>
      <c r="D18" s="2540">
        <v>110.17374893193876</v>
      </c>
      <c r="E18" s="2540">
        <v>108.95532617251743</v>
      </c>
      <c r="F18" s="2540">
        <v>106.70936368567057</v>
      </c>
    </row>
    <row r="19" spans="1:6" s="610" customFormat="1">
      <c r="A19" s="571"/>
      <c r="B19" s="605"/>
      <c r="C19" s="605"/>
      <c r="D19" s="605"/>
      <c r="E19" s="605"/>
      <c r="F19" s="605"/>
    </row>
    <row r="20" spans="1:6" s="610" customFormat="1" ht="11.25" customHeight="1">
      <c r="A20" s="3119" t="s">
        <v>1216</v>
      </c>
      <c r="B20" s="3120"/>
      <c r="C20" s="3120"/>
      <c r="D20" s="3120"/>
      <c r="E20" s="3120"/>
      <c r="F20" s="3120"/>
    </row>
    <row r="21" spans="1:6" s="610" customFormat="1" ht="11.25" customHeight="1">
      <c r="A21" s="3119" t="s">
        <v>1217</v>
      </c>
      <c r="B21" s="3120"/>
      <c r="C21" s="3120"/>
      <c r="D21" s="3120"/>
      <c r="E21" s="3120"/>
      <c r="F21" s="3120"/>
    </row>
    <row r="111" spans="7:7" ht="15">
      <c r="G111" s="85"/>
    </row>
  </sheetData>
  <mergeCells count="3">
    <mergeCell ref="A1:F4"/>
    <mergeCell ref="A20:F20"/>
    <mergeCell ref="A21:F21"/>
  </mergeCells>
  <pageMargins left="0.53281250000000002"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AA08E8-5A80-4216-91DC-2129070AB75E}">
  <dimension ref="A1:G111"/>
  <sheetViews>
    <sheetView showGridLines="0" showWhiteSpace="0" view="pageLayout" zoomScaleNormal="100" zoomScaleSheetLayoutView="100" workbookViewId="0">
      <selection sqref="A1:XFD1048576"/>
    </sheetView>
  </sheetViews>
  <sheetFormatPr defaultColWidth="0" defaultRowHeight="12"/>
  <cols>
    <col min="1" max="1" width="52.85546875" style="50" customWidth="1"/>
    <col min="2" max="2" width="6.140625" style="1" customWidth="1"/>
    <col min="3" max="3" width="12.5703125" style="1" customWidth="1"/>
    <col min="4" max="4" width="27.42578125" style="1" customWidth="1"/>
    <col min="5" max="7" width="0" style="1" hidden="1" customWidth="1"/>
    <col min="8" max="16384" width="9.140625" style="1" hidden="1"/>
  </cols>
  <sheetData>
    <row r="1" spans="1:4" ht="14.25" customHeight="1">
      <c r="A1" s="611" t="s">
        <v>1218</v>
      </c>
      <c r="B1" s="611"/>
      <c r="C1" s="611"/>
      <c r="D1" s="611"/>
    </row>
    <row r="2" spans="1:4">
      <c r="A2" s="611"/>
      <c r="B2" s="611"/>
      <c r="C2" s="611"/>
      <c r="D2" s="611"/>
    </row>
    <row r="3" spans="1:4" ht="30.75" customHeight="1">
      <c r="A3" s="611"/>
      <c r="B3" s="611"/>
      <c r="C3" s="611"/>
      <c r="D3" s="611"/>
    </row>
    <row r="4" spans="1:4" ht="15">
      <c r="A4" s="595">
        <v>2020</v>
      </c>
      <c r="B4" s="91"/>
      <c r="C4" s="91"/>
      <c r="D4" s="612" t="s">
        <v>34</v>
      </c>
    </row>
    <row r="5" spans="1:4" ht="17.25" customHeight="1">
      <c r="A5" s="613" t="s">
        <v>1219</v>
      </c>
      <c r="B5" s="614"/>
      <c r="C5" s="2678"/>
      <c r="D5" s="2679">
        <v>305.80222583260201</v>
      </c>
    </row>
    <row r="6" spans="1:4">
      <c r="A6" s="48" t="s">
        <v>1220</v>
      </c>
      <c r="B6" s="48"/>
      <c r="C6" s="46"/>
      <c r="D6" s="132">
        <v>277.15642794503498</v>
      </c>
    </row>
    <row r="7" spans="1:4">
      <c r="A7" s="48" t="s">
        <v>1221</v>
      </c>
      <c r="B7" s="50"/>
      <c r="C7" s="50"/>
      <c r="D7" s="2680">
        <v>28.645797887567028</v>
      </c>
    </row>
    <row r="8" spans="1:4" ht="14.25">
      <c r="A8" s="559" t="s">
        <v>1222</v>
      </c>
      <c r="B8" s="559"/>
      <c r="C8" s="559"/>
      <c r="D8" s="2681">
        <v>1.103356065381417</v>
      </c>
    </row>
    <row r="9" spans="1:4" ht="15.6" customHeight="1">
      <c r="A9" s="3126" t="s">
        <v>1223</v>
      </c>
      <c r="B9" s="3126"/>
      <c r="C9" s="3126"/>
      <c r="D9" s="48"/>
    </row>
    <row r="10" spans="1:4">
      <c r="A10" s="548"/>
      <c r="B10" s="48"/>
      <c r="C10" s="46"/>
      <c r="D10" s="48"/>
    </row>
    <row r="11" spans="1:4">
      <c r="B11" s="50"/>
      <c r="C11" s="50"/>
      <c r="D11" s="50"/>
    </row>
    <row r="12" spans="1:4">
      <c r="B12" s="50"/>
      <c r="C12" s="50"/>
      <c r="D12" s="50"/>
    </row>
    <row r="13" spans="1:4">
      <c r="B13" s="50"/>
      <c r="C13" s="50"/>
      <c r="D13" s="50"/>
    </row>
    <row r="14" spans="1:4" s="2682" customFormat="1" ht="15">
      <c r="A14" s="2544">
        <v>2019</v>
      </c>
      <c r="B14" s="2545"/>
      <c r="C14" s="2545"/>
      <c r="D14" s="2546" t="s">
        <v>34</v>
      </c>
    </row>
    <row r="15" spans="1:4">
      <c r="A15" s="613" t="s">
        <v>1219</v>
      </c>
      <c r="B15" s="614"/>
      <c r="C15" s="2678"/>
      <c r="D15" s="2679">
        <v>290.54547078166399</v>
      </c>
    </row>
    <row r="16" spans="1:4">
      <c r="A16" s="48" t="s">
        <v>1220</v>
      </c>
      <c r="B16" s="48"/>
      <c r="C16" s="46"/>
      <c r="D16" s="132">
        <v>267.60325063628198</v>
      </c>
    </row>
    <row r="17" spans="1:4">
      <c r="A17" s="48" t="s">
        <v>1221</v>
      </c>
      <c r="B17" s="50"/>
      <c r="C17" s="50"/>
      <c r="D17" s="2680">
        <v>22.942220145382009</v>
      </c>
    </row>
    <row r="18" spans="1:4" ht="14.25">
      <c r="A18" s="2534" t="s">
        <v>1222</v>
      </c>
      <c r="B18" s="2534"/>
      <c r="C18" s="2534"/>
      <c r="D18" s="2543">
        <v>1.0857322177172068</v>
      </c>
    </row>
    <row r="19" spans="1:4">
      <c r="A19" s="3126" t="s">
        <v>1223</v>
      </c>
      <c r="B19" s="3126"/>
      <c r="C19" s="3126"/>
      <c r="D19" s="48"/>
    </row>
    <row r="20" spans="1:4">
      <c r="B20" s="50"/>
      <c r="C20" s="50"/>
      <c r="D20" s="50"/>
    </row>
    <row r="21" spans="1:4">
      <c r="B21" s="50"/>
      <c r="C21" s="50"/>
      <c r="D21" s="50"/>
    </row>
    <row r="22" spans="1:4">
      <c r="B22" s="50"/>
      <c r="C22" s="50"/>
      <c r="D22" s="50"/>
    </row>
    <row r="23" spans="1:4">
      <c r="B23" s="50"/>
      <c r="C23" s="50"/>
      <c r="D23" s="50"/>
    </row>
    <row r="24" spans="1:4">
      <c r="B24" s="50"/>
      <c r="C24" s="50"/>
      <c r="D24" s="50"/>
    </row>
    <row r="25" spans="1:4">
      <c r="B25" s="50"/>
      <c r="C25" s="50"/>
      <c r="D25" s="50"/>
    </row>
    <row r="26" spans="1:4">
      <c r="B26" s="50"/>
      <c r="C26" s="50"/>
      <c r="D26" s="50"/>
    </row>
    <row r="27" spans="1:4">
      <c r="B27" s="50"/>
      <c r="C27" s="50"/>
      <c r="D27" s="50"/>
    </row>
    <row r="28" spans="1:4">
      <c r="B28" s="50"/>
      <c r="C28" s="50"/>
      <c r="D28" s="50"/>
    </row>
    <row r="29" spans="1:4">
      <c r="B29" s="50"/>
      <c r="C29" s="50"/>
      <c r="D29" s="50"/>
    </row>
    <row r="30" spans="1:4">
      <c r="B30" s="50"/>
      <c r="C30" s="50"/>
      <c r="D30" s="50"/>
    </row>
    <row r="31" spans="1:4">
      <c r="B31" s="50"/>
      <c r="C31" s="50"/>
      <c r="D31" s="50"/>
    </row>
    <row r="32" spans="1:4">
      <c r="B32" s="50"/>
      <c r="C32" s="50"/>
      <c r="D32" s="50"/>
    </row>
    <row r="33" spans="2:4">
      <c r="B33" s="50"/>
      <c r="C33" s="50"/>
      <c r="D33" s="50"/>
    </row>
    <row r="34" spans="2:4">
      <c r="B34" s="50"/>
      <c r="C34" s="50"/>
      <c r="D34" s="50"/>
    </row>
    <row r="35" spans="2:4">
      <c r="B35" s="50"/>
      <c r="C35" s="50"/>
      <c r="D35" s="50"/>
    </row>
    <row r="36" spans="2:4">
      <c r="B36" s="50"/>
      <c r="C36" s="50"/>
      <c r="D36" s="50"/>
    </row>
    <row r="37" spans="2:4">
      <c r="B37" s="50"/>
      <c r="C37" s="50"/>
      <c r="D37" s="50"/>
    </row>
    <row r="38" spans="2:4">
      <c r="B38" s="50"/>
      <c r="C38" s="50"/>
      <c r="D38" s="50"/>
    </row>
    <row r="39" spans="2:4">
      <c r="B39" s="50"/>
      <c r="C39" s="50"/>
      <c r="D39" s="50"/>
    </row>
    <row r="40" spans="2:4">
      <c r="B40" s="50"/>
      <c r="C40" s="50"/>
      <c r="D40" s="50"/>
    </row>
    <row r="41" spans="2:4">
      <c r="B41" s="50"/>
      <c r="C41" s="50"/>
      <c r="D41" s="50"/>
    </row>
    <row r="42" spans="2:4">
      <c r="B42" s="50"/>
      <c r="C42" s="50"/>
      <c r="D42" s="50"/>
    </row>
    <row r="111" spans="7:7" ht="15">
      <c r="G111" s="56"/>
    </row>
  </sheetData>
  <mergeCells count="2">
    <mergeCell ref="A9:C9"/>
    <mergeCell ref="A19:C19"/>
  </mergeCells>
  <pageMargins left="0.49406250000000002"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649153-8E4D-4069-8116-27BF844ED044}">
  <dimension ref="A1:G110"/>
  <sheetViews>
    <sheetView showGridLines="0" showWhiteSpace="0" view="pageLayout" zoomScaleNormal="130" zoomScaleSheetLayoutView="100" workbookViewId="0">
      <selection sqref="A1:XFD1048576"/>
    </sheetView>
  </sheetViews>
  <sheetFormatPr defaultColWidth="0" defaultRowHeight="12"/>
  <cols>
    <col min="1" max="1" width="54" style="50" customWidth="1"/>
    <col min="2" max="2" width="22.85546875" style="1" customWidth="1"/>
    <col min="3" max="3" width="12.5703125" style="135" customWidth="1"/>
    <col min="4" max="4" width="12.5703125" style="1" customWidth="1"/>
    <col min="5" max="7" width="0" style="1" hidden="1" customWidth="1"/>
    <col min="8" max="16384" width="9.140625" style="1" hidden="1"/>
  </cols>
  <sheetData>
    <row r="1" spans="1:4" ht="74.25" customHeight="1">
      <c r="A1" s="3127" t="s">
        <v>1224</v>
      </c>
      <c r="B1" s="3127"/>
      <c r="C1" s="3127"/>
      <c r="D1" s="3127"/>
    </row>
    <row r="2" spans="1:4" ht="14.25" customHeight="1">
      <c r="A2" s="615">
        <v>2020</v>
      </c>
      <c r="B2" s="616"/>
      <c r="C2" s="616"/>
      <c r="D2" s="616"/>
    </row>
    <row r="3" spans="1:4" ht="22.5">
      <c r="A3" s="481" t="s">
        <v>1225</v>
      </c>
      <c r="B3" s="617" t="s">
        <v>1226</v>
      </c>
      <c r="C3" s="618" t="s">
        <v>1227</v>
      </c>
      <c r="D3" s="2728" t="s">
        <v>59</v>
      </c>
    </row>
    <row r="4" spans="1:4" ht="14.25" customHeight="1">
      <c r="A4" s="50" t="s">
        <v>1228</v>
      </c>
      <c r="B4" s="619"/>
      <c r="C4" s="620"/>
      <c r="D4" s="619"/>
    </row>
    <row r="5" spans="1:4" ht="14.25" customHeight="1">
      <c r="A5" s="48" t="s">
        <v>1229</v>
      </c>
      <c r="B5" s="48" t="s">
        <v>1230</v>
      </c>
      <c r="C5" s="135">
        <v>7.6538780975254461E-2</v>
      </c>
      <c r="D5" s="1">
        <v>12519.031533860674</v>
      </c>
    </row>
    <row r="6" spans="1:4" ht="14.25" customHeight="1">
      <c r="A6" s="48" t="s">
        <v>1231</v>
      </c>
      <c r="B6" s="50" t="s">
        <v>1230</v>
      </c>
      <c r="C6" s="135">
        <v>1.791393549174759</v>
      </c>
      <c r="D6" s="1">
        <v>11420.415466139311</v>
      </c>
    </row>
    <row r="7" spans="1:4" ht="14.25" customHeight="1">
      <c r="A7" s="50" t="s">
        <v>1232</v>
      </c>
      <c r="B7" s="48"/>
    </row>
    <row r="8" spans="1:4" ht="14.25" customHeight="1">
      <c r="A8" s="35" t="s">
        <v>1233</v>
      </c>
      <c r="B8" s="35" t="s">
        <v>1234</v>
      </c>
      <c r="C8" s="135">
        <v>2.148701768904486E-2</v>
      </c>
      <c r="D8" s="1">
        <v>174842.6164473964</v>
      </c>
    </row>
    <row r="9" spans="1:4" ht="14.25" customHeight="1">
      <c r="A9" s="577" t="s">
        <v>1235</v>
      </c>
      <c r="B9" s="48" t="s">
        <v>1230</v>
      </c>
      <c r="C9" s="135">
        <v>0.42577829644625115</v>
      </c>
      <c r="D9" s="1">
        <v>8588.8015510432488</v>
      </c>
    </row>
    <row r="10" spans="1:4" ht="14.25" customHeight="1">
      <c r="A10" s="50" t="s">
        <v>1236</v>
      </c>
      <c r="B10" s="2670"/>
    </row>
    <row r="11" spans="1:4" ht="14.25" customHeight="1">
      <c r="A11" s="50" t="s">
        <v>1237</v>
      </c>
      <c r="B11" s="48" t="s">
        <v>1230</v>
      </c>
      <c r="C11" s="135">
        <v>0.42877391913874902</v>
      </c>
      <c r="D11" s="1">
        <v>23425.829999999998</v>
      </c>
    </row>
    <row r="12" spans="1:4" ht="14.25" customHeight="1">
      <c r="A12" s="50" t="s">
        <v>1238</v>
      </c>
      <c r="B12" s="48" t="s">
        <v>1230</v>
      </c>
      <c r="C12" s="135">
        <v>0.26671039423978171</v>
      </c>
      <c r="D12" s="1">
        <v>10227.725999999999</v>
      </c>
    </row>
    <row r="13" spans="1:4" ht="14.25" customHeight="1">
      <c r="A13" s="50" t="s">
        <v>1239</v>
      </c>
      <c r="B13" s="48" t="s">
        <v>1240</v>
      </c>
      <c r="C13" s="135">
        <v>7.9547158381271226</v>
      </c>
      <c r="D13" s="1">
        <v>113032.23900000003</v>
      </c>
    </row>
    <row r="14" spans="1:4" ht="14.25" customHeight="1">
      <c r="A14" s="50" t="s">
        <v>1241</v>
      </c>
      <c r="B14" s="48" t="s">
        <v>1240</v>
      </c>
      <c r="C14" s="135">
        <v>2.7073117954534927</v>
      </c>
      <c r="D14" s="1">
        <v>27623.333000000039</v>
      </c>
    </row>
    <row r="15" spans="1:4" ht="14.25" customHeight="1">
      <c r="A15" s="50" t="s">
        <v>539</v>
      </c>
      <c r="B15" s="50"/>
      <c r="D15" s="1">
        <v>47033.362000000001</v>
      </c>
    </row>
    <row r="16" spans="1:4" ht="14.25" customHeight="1">
      <c r="A16" s="50" t="s">
        <v>1242</v>
      </c>
      <c r="B16" s="50"/>
      <c r="D16" s="1">
        <v>64587.272001560166</v>
      </c>
    </row>
    <row r="17" spans="1:4" ht="14.25" customHeight="1">
      <c r="A17" s="50" t="s">
        <v>1243</v>
      </c>
      <c r="B17" s="554"/>
    </row>
    <row r="18" spans="1:4" ht="14.25" customHeight="1">
      <c r="A18" s="50" t="s">
        <v>1244</v>
      </c>
      <c r="B18" s="48" t="s">
        <v>1240</v>
      </c>
      <c r="C18" s="135">
        <v>4.5467166133033032</v>
      </c>
      <c r="D18" s="1">
        <v>5048.1760000000004</v>
      </c>
    </row>
    <row r="19" spans="1:4" ht="14.25" customHeight="1">
      <c r="A19" s="50" t="s">
        <v>1245</v>
      </c>
      <c r="B19" s="48" t="s">
        <v>1240</v>
      </c>
      <c r="C19" s="1"/>
      <c r="D19" s="1">
        <v>1893.1320000000001</v>
      </c>
    </row>
    <row r="20" spans="1:4" ht="14.25" customHeight="1">
      <c r="A20" s="50" t="s">
        <v>219</v>
      </c>
      <c r="C20" s="2671"/>
      <c r="D20" s="1">
        <v>33739.737999999998</v>
      </c>
    </row>
    <row r="21" spans="1:4" ht="14.25" customHeight="1">
      <c r="A21" s="559" t="s">
        <v>51</v>
      </c>
      <c r="B21" s="545"/>
      <c r="C21" s="2672"/>
      <c r="D21" s="545">
        <v>533981.67299999984</v>
      </c>
    </row>
    <row r="22" spans="1:4" ht="14.25" customHeight="1">
      <c r="A22" s="50" t="s">
        <v>1246</v>
      </c>
      <c r="D22" s="1">
        <v>18178.005000000001</v>
      </c>
    </row>
    <row r="23" spans="1:4" ht="14.25" customHeight="1">
      <c r="A23" s="559" t="s">
        <v>1247</v>
      </c>
      <c r="B23" s="545"/>
      <c r="C23" s="2672"/>
      <c r="D23" s="545">
        <v>552159.67799999996</v>
      </c>
    </row>
    <row r="24" spans="1:4" ht="18.75" customHeight="1"/>
    <row r="25" spans="1:4">
      <c r="A25" s="621">
        <v>2019</v>
      </c>
      <c r="B25" s="2673"/>
      <c r="C25" s="2673"/>
      <c r="D25" s="2673"/>
    </row>
    <row r="26" spans="1:4" ht="27" customHeight="1">
      <c r="A26" s="622" t="s">
        <v>1225</v>
      </c>
      <c r="B26" s="2674" t="s">
        <v>1226</v>
      </c>
      <c r="C26" s="2675" t="s">
        <v>1227</v>
      </c>
      <c r="D26" s="2676" t="s">
        <v>59</v>
      </c>
    </row>
    <row r="27" spans="1:4">
      <c r="A27" s="50" t="s">
        <v>1228</v>
      </c>
      <c r="B27" s="619"/>
      <c r="C27" s="620"/>
      <c r="D27" s="619"/>
    </row>
    <row r="28" spans="1:4">
      <c r="A28" s="48" t="s">
        <v>1229</v>
      </c>
      <c r="B28" s="48" t="s">
        <v>1230</v>
      </c>
      <c r="C28" s="135">
        <v>5.2210247477056909E-2</v>
      </c>
      <c r="D28" s="1">
        <v>31456.13397259044</v>
      </c>
    </row>
    <row r="29" spans="1:4">
      <c r="A29" s="48" t="s">
        <v>1231</v>
      </c>
      <c r="B29" s="50" t="s">
        <v>1230</v>
      </c>
      <c r="C29" s="135">
        <v>0.49201938805838358</v>
      </c>
      <c r="D29" s="1">
        <v>848.04502740954626</v>
      </c>
    </row>
    <row r="30" spans="1:4">
      <c r="A30" s="50" t="s">
        <v>1232</v>
      </c>
      <c r="B30" s="48"/>
    </row>
    <row r="31" spans="1:4">
      <c r="A31" s="35" t="s">
        <v>1233</v>
      </c>
      <c r="B31" s="35" t="s">
        <v>1234</v>
      </c>
      <c r="C31" s="135">
        <v>1.0476456313948734E-2</v>
      </c>
      <c r="D31" s="1">
        <v>149012.13672111486</v>
      </c>
    </row>
    <row r="32" spans="1:4">
      <c r="A32" s="577" t="s">
        <v>1235</v>
      </c>
      <c r="B32" s="48" t="s">
        <v>1230</v>
      </c>
      <c r="C32" s="135">
        <v>0.17587231444110638</v>
      </c>
      <c r="D32" s="1">
        <v>19712.420278885154</v>
      </c>
    </row>
    <row r="33" spans="1:4">
      <c r="A33" s="50" t="s">
        <v>1236</v>
      </c>
      <c r="B33" s="2670"/>
    </row>
    <row r="34" spans="1:4">
      <c r="A34" s="50" t="s">
        <v>1237</v>
      </c>
      <c r="B34" s="48" t="s">
        <v>1230</v>
      </c>
      <c r="C34" s="135">
        <v>0.42649716577438818</v>
      </c>
      <c r="D34" s="1">
        <v>22094.271000000001</v>
      </c>
    </row>
    <row r="35" spans="1:4">
      <c r="A35" s="50" t="s">
        <v>1238</v>
      </c>
      <c r="B35" s="48" t="s">
        <v>1230</v>
      </c>
      <c r="C35" s="135">
        <v>0.23453292976077117</v>
      </c>
      <c r="D35" s="1">
        <v>22191.727999999999</v>
      </c>
    </row>
    <row r="36" spans="1:4">
      <c r="A36" s="50" t="s">
        <v>1239</v>
      </c>
      <c r="B36" s="48" t="s">
        <v>1240</v>
      </c>
      <c r="C36" s="135">
        <v>7.683345251096215</v>
      </c>
      <c r="D36" s="1">
        <v>115346.05199999995</v>
      </c>
    </row>
    <row r="37" spans="1:4">
      <c r="A37" s="50" t="s">
        <v>1241</v>
      </c>
      <c r="B37" s="48" t="s">
        <v>1240</v>
      </c>
      <c r="C37" s="135">
        <v>2.5642275226393862</v>
      </c>
      <c r="D37" s="1">
        <v>34094.379000000023</v>
      </c>
    </row>
    <row r="38" spans="1:4">
      <c r="A38" s="50" t="s">
        <v>539</v>
      </c>
      <c r="B38" s="50"/>
      <c r="D38" s="1">
        <v>42047.165000000001</v>
      </c>
    </row>
    <row r="39" spans="1:4">
      <c r="A39" s="50" t="s">
        <v>1242</v>
      </c>
      <c r="B39" s="50"/>
      <c r="D39" s="1">
        <v>57451.664000000033</v>
      </c>
    </row>
    <row r="40" spans="1:4" ht="15">
      <c r="A40" s="50" t="s">
        <v>1243</v>
      </c>
      <c r="B40" s="554"/>
    </row>
    <row r="41" spans="1:4">
      <c r="A41" s="50" t="s">
        <v>1248</v>
      </c>
      <c r="B41" s="48" t="s">
        <v>1240</v>
      </c>
      <c r="C41" s="135">
        <v>4.7789981036594966</v>
      </c>
      <c r="D41" s="1">
        <v>7410.424</v>
      </c>
    </row>
    <row r="42" spans="1:4">
      <c r="A42" s="50" t="s">
        <v>1249</v>
      </c>
      <c r="B42" s="48" t="s">
        <v>1240</v>
      </c>
      <c r="C42" s="1"/>
      <c r="D42" s="1">
        <v>2409</v>
      </c>
    </row>
    <row r="43" spans="1:4">
      <c r="A43" s="50" t="s">
        <v>219</v>
      </c>
      <c r="C43" s="2671"/>
      <c r="D43" s="1">
        <v>31528.421999999999</v>
      </c>
    </row>
    <row r="44" spans="1:4">
      <c r="A44" s="2534" t="s">
        <v>51</v>
      </c>
      <c r="B44" s="2535"/>
      <c r="C44" s="2677"/>
      <c r="D44" s="2535">
        <v>535601.84100000001</v>
      </c>
    </row>
    <row r="45" spans="1:4">
      <c r="A45" s="50" t="s">
        <v>1246</v>
      </c>
      <c r="D45" s="1">
        <v>19246.333999999999</v>
      </c>
    </row>
    <row r="46" spans="1:4">
      <c r="A46" s="2534" t="s">
        <v>1247</v>
      </c>
      <c r="B46" s="2535"/>
      <c r="C46" s="2677"/>
      <c r="D46" s="2535">
        <v>554848.17500000005</v>
      </c>
    </row>
    <row r="110" spans="7:7" ht="15">
      <c r="G110" s="56"/>
    </row>
  </sheetData>
  <mergeCells count="1">
    <mergeCell ref="A1:D1"/>
  </mergeCells>
  <pageMargins left="0.57156249999999997" right="0.23622047244094491" top="0.74803149606299213" bottom="0.74803149606299213" header="0.31496062992125984" footer="0.31496062992125984"/>
  <pageSetup paperSize="9" scale="93" orientation="portrait" r:id="rId1"/>
  <headerFooter>
    <oddFooter>&amp;C&amp;1#&amp;"Calibri"&amp;10&amp;K000000Confidential</oddFooter>
  </headerFooter>
  <customProperties>
    <customPr name="_pios_id" r:id="rId2"/>
  </customProperties>
  <drawing r:id="rId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C708F-26D4-4BD0-8DAE-842AE780525B}">
  <dimension ref="A1:J111"/>
  <sheetViews>
    <sheetView showGridLines="0" showWhiteSpace="0" view="pageBreakPreview" zoomScaleNormal="100" zoomScaleSheetLayoutView="100" workbookViewId="0">
      <selection sqref="A1:I1"/>
    </sheetView>
  </sheetViews>
  <sheetFormatPr defaultColWidth="0" defaultRowHeight="12"/>
  <cols>
    <col min="1" max="1" width="32.7109375" style="50" customWidth="1"/>
    <col min="2" max="9" width="9.28515625" style="3" customWidth="1"/>
    <col min="10" max="16384" width="9.140625" style="3" hidden="1"/>
  </cols>
  <sheetData>
    <row r="1" spans="1:10" ht="38.450000000000003" customHeight="1">
      <c r="A1" s="3128" t="s">
        <v>1250</v>
      </c>
      <c r="B1" s="3129"/>
      <c r="C1" s="3129"/>
      <c r="D1" s="3129"/>
      <c r="E1" s="3129"/>
      <c r="F1" s="3129"/>
      <c r="G1" s="3129"/>
      <c r="H1" s="3129"/>
      <c r="I1" s="3129"/>
    </row>
    <row r="2" spans="1:10" ht="22.5">
      <c r="A2" s="541" t="s">
        <v>1251</v>
      </c>
      <c r="B2" s="542" t="s">
        <v>1047</v>
      </c>
      <c r="C2" s="542" t="s">
        <v>1049</v>
      </c>
      <c r="D2" s="542" t="s">
        <v>1046</v>
      </c>
      <c r="E2" s="542" t="s">
        <v>1045</v>
      </c>
      <c r="F2" s="542" t="s">
        <v>1048</v>
      </c>
      <c r="G2" s="542" t="s">
        <v>102</v>
      </c>
      <c r="H2" s="542" t="s">
        <v>1252</v>
      </c>
      <c r="I2" s="623" t="s">
        <v>51</v>
      </c>
    </row>
    <row r="3" spans="1:10" s="71" customFormat="1" ht="14.25" customHeight="1">
      <c r="A3" s="46" t="s">
        <v>1253</v>
      </c>
      <c r="B3" s="624">
        <v>25.8</v>
      </c>
      <c r="C3" s="624">
        <v>1.4</v>
      </c>
      <c r="D3" s="624">
        <v>4</v>
      </c>
      <c r="E3" s="624">
        <v>3.5</v>
      </c>
      <c r="F3" s="624">
        <v>1.3</v>
      </c>
      <c r="G3" s="624">
        <v>0.1</v>
      </c>
      <c r="H3" s="624"/>
      <c r="I3" s="625">
        <v>36.1</v>
      </c>
    </row>
    <row r="4" spans="1:10" s="71" customFormat="1" ht="14.25" customHeight="1">
      <c r="A4" s="48" t="s">
        <v>1254</v>
      </c>
      <c r="B4" s="624">
        <v>79.599999999999994</v>
      </c>
      <c r="C4" s="624">
        <v>12</v>
      </c>
      <c r="D4" s="624">
        <v>88.7</v>
      </c>
      <c r="E4" s="624">
        <v>84.9</v>
      </c>
      <c r="F4" s="624">
        <v>62.6</v>
      </c>
      <c r="G4" s="624">
        <v>1.9</v>
      </c>
      <c r="H4" s="624"/>
      <c r="I4" s="625">
        <v>329.8</v>
      </c>
    </row>
    <row r="5" spans="1:10" s="71" customFormat="1" ht="14.25" customHeight="1">
      <c r="A5" s="48" t="s">
        <v>1255</v>
      </c>
      <c r="B5" s="624">
        <v>2.2000000000000002</v>
      </c>
      <c r="C5" s="625">
        <v>0.2</v>
      </c>
      <c r="D5" s="625">
        <v>0.2</v>
      </c>
      <c r="E5" s="625"/>
      <c r="F5" s="625">
        <v>0.2</v>
      </c>
      <c r="G5" s="625">
        <v>0.4</v>
      </c>
      <c r="H5" s="625"/>
      <c r="I5" s="625">
        <v>3.1</v>
      </c>
    </row>
    <row r="6" spans="1:10" s="71" customFormat="1" ht="23.45" customHeight="1">
      <c r="A6" s="46" t="s">
        <v>1256</v>
      </c>
      <c r="B6" s="625">
        <v>8.9</v>
      </c>
      <c r="C6" s="625">
        <v>7.5</v>
      </c>
      <c r="D6" s="625">
        <v>17.399999999999999</v>
      </c>
      <c r="E6" s="625">
        <v>16.100000000000001</v>
      </c>
      <c r="F6" s="625">
        <v>8.6</v>
      </c>
      <c r="G6" s="625">
        <v>0.1</v>
      </c>
      <c r="H6" s="625">
        <v>7.5</v>
      </c>
      <c r="I6" s="625">
        <v>66.3</v>
      </c>
    </row>
    <row r="7" spans="1:10" s="71" customFormat="1" ht="14.25" customHeight="1">
      <c r="A7" s="48" t="s">
        <v>539</v>
      </c>
      <c r="B7" s="626">
        <v>27.1</v>
      </c>
      <c r="C7" s="626">
        <v>4.4000000000000004</v>
      </c>
      <c r="D7" s="626">
        <v>4.4000000000000004</v>
      </c>
      <c r="E7" s="626">
        <v>5.5</v>
      </c>
      <c r="F7" s="626">
        <v>2.2000000000000002</v>
      </c>
      <c r="G7" s="626">
        <v>1.2</v>
      </c>
      <c r="H7" s="626"/>
      <c r="I7" s="626">
        <v>44.8</v>
      </c>
    </row>
    <row r="8" spans="1:10" s="71" customFormat="1" ht="14.25" customHeight="1">
      <c r="A8" s="586" t="s">
        <v>1167</v>
      </c>
      <c r="B8" s="625"/>
      <c r="C8" s="625"/>
      <c r="D8" s="625"/>
      <c r="E8" s="625"/>
      <c r="F8" s="625"/>
      <c r="G8" s="625"/>
      <c r="H8" s="625">
        <v>72.099999999999994</v>
      </c>
      <c r="I8" s="625">
        <v>72.099999999999994</v>
      </c>
    </row>
    <row r="9" spans="1:10" s="71" customFormat="1" ht="14.25" customHeight="1">
      <c r="A9" s="42" t="s">
        <v>1257</v>
      </c>
      <c r="B9" s="627">
        <v>143.6</v>
      </c>
      <c r="C9" s="627">
        <v>25.6</v>
      </c>
      <c r="D9" s="627">
        <v>114.7</v>
      </c>
      <c r="E9" s="627">
        <v>110</v>
      </c>
      <c r="F9" s="627">
        <v>74.900000000000006</v>
      </c>
      <c r="G9" s="627">
        <v>3.7</v>
      </c>
      <c r="H9" s="627">
        <v>79.599999999999994</v>
      </c>
      <c r="I9" s="627">
        <v>552.20000000000005</v>
      </c>
      <c r="J9" s="43"/>
    </row>
    <row r="10" spans="1:10" s="71" customFormat="1" ht="14.25" customHeight="1">
      <c r="A10" s="46" t="s">
        <v>1232</v>
      </c>
      <c r="B10" s="625">
        <v>58.9</v>
      </c>
      <c r="C10" s="625">
        <v>9.8000000000000007</v>
      </c>
      <c r="D10" s="625">
        <v>53</v>
      </c>
      <c r="E10" s="625">
        <v>35.1</v>
      </c>
      <c r="F10" s="625">
        <v>24.3</v>
      </c>
      <c r="G10" s="625">
        <v>2.2999999999999998</v>
      </c>
      <c r="H10" s="625"/>
      <c r="I10" s="625">
        <v>183.4</v>
      </c>
    </row>
    <row r="11" spans="1:10" s="71" customFormat="1" ht="14.25" customHeight="1">
      <c r="A11" s="46" t="s">
        <v>1228</v>
      </c>
      <c r="B11" s="625">
        <v>12.7</v>
      </c>
      <c r="C11" s="625">
        <v>1.2</v>
      </c>
      <c r="D11" s="625">
        <v>7.4</v>
      </c>
      <c r="E11" s="625">
        <v>0.9</v>
      </c>
      <c r="F11" s="625">
        <v>1.6</v>
      </c>
      <c r="G11" s="625">
        <v>0.2</v>
      </c>
      <c r="H11" s="625"/>
      <c r="I11" s="625">
        <v>23.9</v>
      </c>
    </row>
    <row r="12" spans="1:10" s="71" customFormat="1" ht="14.25" customHeight="1">
      <c r="A12" s="48" t="s">
        <v>1236</v>
      </c>
      <c r="B12" s="625">
        <v>39.099999999999994</v>
      </c>
      <c r="C12" s="625">
        <v>19.5</v>
      </c>
      <c r="D12" s="625">
        <v>36.1</v>
      </c>
      <c r="E12" s="625">
        <v>53.7</v>
      </c>
      <c r="F12" s="625">
        <v>13.5</v>
      </c>
      <c r="G12" s="625">
        <v>12.4</v>
      </c>
      <c r="H12" s="625"/>
      <c r="I12" s="625">
        <v>174.29999999999998</v>
      </c>
    </row>
    <row r="13" spans="1:10" s="71" customFormat="1" ht="14.25" customHeight="1">
      <c r="A13" s="586" t="s">
        <v>1258</v>
      </c>
      <c r="B13" s="625">
        <v>1.5</v>
      </c>
      <c r="C13" s="625">
        <v>2.2000000000000002</v>
      </c>
      <c r="D13" s="625"/>
      <c r="E13" s="625"/>
      <c r="F13" s="625"/>
      <c r="G13" s="625">
        <v>6.9</v>
      </c>
      <c r="H13" s="625"/>
      <c r="I13" s="625">
        <v>10.6</v>
      </c>
    </row>
    <row r="14" spans="1:10" s="71" customFormat="1" ht="14.25" customHeight="1">
      <c r="A14" s="586" t="s">
        <v>1259</v>
      </c>
      <c r="B14" s="625">
        <v>4.8</v>
      </c>
      <c r="C14" s="625">
        <v>2.9</v>
      </c>
      <c r="D14" s="625"/>
      <c r="E14" s="625"/>
      <c r="F14" s="625"/>
      <c r="G14" s="625">
        <v>2.4</v>
      </c>
      <c r="H14" s="625"/>
      <c r="I14" s="625">
        <v>10.1</v>
      </c>
    </row>
    <row r="15" spans="1:10" s="71" customFormat="1" ht="14.25" customHeight="1">
      <c r="A15" s="586" t="s">
        <v>1260</v>
      </c>
      <c r="B15" s="625">
        <v>3.3</v>
      </c>
      <c r="C15" s="625">
        <v>9.5</v>
      </c>
      <c r="D15" s="625"/>
      <c r="E15" s="625"/>
      <c r="F15" s="625"/>
      <c r="G15" s="625">
        <v>0.2</v>
      </c>
      <c r="H15" s="625"/>
      <c r="I15" s="625">
        <v>13</v>
      </c>
    </row>
    <row r="16" spans="1:10" s="71" customFormat="1" ht="14.25" customHeight="1">
      <c r="A16" s="586" t="s">
        <v>1261</v>
      </c>
      <c r="B16" s="625">
        <v>15.2</v>
      </c>
      <c r="C16" s="625"/>
      <c r="D16" s="625">
        <v>32.700000000000003</v>
      </c>
      <c r="E16" s="625">
        <v>53.7</v>
      </c>
      <c r="F16" s="625">
        <v>10.9</v>
      </c>
      <c r="G16" s="625">
        <v>0.5</v>
      </c>
      <c r="H16" s="625"/>
      <c r="I16" s="625">
        <v>113</v>
      </c>
    </row>
    <row r="17" spans="1:9" s="71" customFormat="1" ht="14.25" customHeight="1">
      <c r="A17" s="586" t="s">
        <v>1262</v>
      </c>
      <c r="B17" s="625">
        <v>14.3</v>
      </c>
      <c r="C17" s="625">
        <v>4.9000000000000004</v>
      </c>
      <c r="D17" s="625">
        <v>3.4</v>
      </c>
      <c r="E17" s="625"/>
      <c r="F17" s="625">
        <v>2.6</v>
      </c>
      <c r="G17" s="625">
        <v>2.4</v>
      </c>
      <c r="H17" s="625"/>
      <c r="I17" s="625">
        <v>27.6</v>
      </c>
    </row>
    <row r="18" spans="1:9" s="71" customFormat="1" ht="14.25" customHeight="1">
      <c r="A18" s="48" t="s">
        <v>1263</v>
      </c>
      <c r="B18" s="625">
        <v>2.1</v>
      </c>
      <c r="C18" s="625">
        <v>4.2</v>
      </c>
      <c r="D18" s="625">
        <v>0.2</v>
      </c>
      <c r="E18" s="625"/>
      <c r="F18" s="625"/>
      <c r="G18" s="625">
        <v>0.4</v>
      </c>
      <c r="H18" s="625"/>
      <c r="I18" s="625">
        <v>6.9</v>
      </c>
    </row>
    <row r="19" spans="1:9" s="71" customFormat="1" ht="14.25" customHeight="1">
      <c r="A19" s="48" t="s">
        <v>539</v>
      </c>
      <c r="B19" s="625">
        <v>25.2</v>
      </c>
      <c r="C19" s="625">
        <v>5.6</v>
      </c>
      <c r="D19" s="625">
        <v>5.0999999999999996</v>
      </c>
      <c r="E19" s="625">
        <v>5.8</v>
      </c>
      <c r="F19" s="625">
        <v>4.3</v>
      </c>
      <c r="G19" s="625">
        <v>1.1000000000000001</v>
      </c>
      <c r="H19" s="625"/>
      <c r="I19" s="625">
        <v>47</v>
      </c>
    </row>
    <row r="20" spans="1:9" s="71" customFormat="1" ht="14.25" customHeight="1">
      <c r="A20" s="46" t="s">
        <v>1264</v>
      </c>
      <c r="B20" s="625"/>
      <c r="C20" s="625"/>
      <c r="D20" s="625"/>
      <c r="E20" s="625"/>
      <c r="F20" s="625"/>
      <c r="G20" s="625"/>
      <c r="H20" s="625">
        <v>82.8</v>
      </c>
      <c r="I20" s="625">
        <v>82.8</v>
      </c>
    </row>
    <row r="21" spans="1:9" s="71" customFormat="1" ht="14.25" customHeight="1">
      <c r="A21" s="48" t="s">
        <v>219</v>
      </c>
      <c r="B21" s="625">
        <v>20.6</v>
      </c>
      <c r="C21" s="625">
        <v>0.1</v>
      </c>
      <c r="D21" s="625">
        <v>4.5</v>
      </c>
      <c r="E21" s="625">
        <v>4.8</v>
      </c>
      <c r="F21" s="625">
        <v>3.5</v>
      </c>
      <c r="G21" s="625">
        <v>0.3</v>
      </c>
      <c r="H21" s="625"/>
      <c r="I21" s="625">
        <v>33.700000000000003</v>
      </c>
    </row>
    <row r="22" spans="1:9">
      <c r="A22" s="42" t="s">
        <v>1265</v>
      </c>
      <c r="B22" s="627">
        <v>158.69999999999999</v>
      </c>
      <c r="C22" s="627">
        <v>40.299999999999997</v>
      </c>
      <c r="D22" s="627">
        <v>106.3</v>
      </c>
      <c r="E22" s="627">
        <v>100.3</v>
      </c>
      <c r="F22" s="627">
        <v>47.3</v>
      </c>
      <c r="G22" s="627">
        <v>16.7</v>
      </c>
      <c r="H22" s="627">
        <v>82.6</v>
      </c>
      <c r="I22" s="627">
        <v>552.20000000000005</v>
      </c>
    </row>
    <row r="23" spans="1:9" ht="24">
      <c r="A23" s="50" t="s">
        <v>1266</v>
      </c>
      <c r="B23" s="628">
        <v>30.6</v>
      </c>
      <c r="C23" s="629">
        <v>11.1</v>
      </c>
      <c r="D23" s="628">
        <v>-11.7</v>
      </c>
      <c r="E23" s="628">
        <v>-10</v>
      </c>
      <c r="F23" s="628">
        <v>-32.1</v>
      </c>
      <c r="G23" s="628">
        <v>13.5</v>
      </c>
      <c r="H23" s="628"/>
      <c r="I23" s="628"/>
    </row>
    <row r="24" spans="1:9">
      <c r="A24" s="50" t="s">
        <v>1267</v>
      </c>
      <c r="B24" s="630"/>
      <c r="C24" s="630">
        <v>0.4</v>
      </c>
      <c r="D24" s="630">
        <v>0.9</v>
      </c>
      <c r="E24" s="630">
        <v>0.5</v>
      </c>
      <c r="F24" s="630">
        <v>1.3</v>
      </c>
      <c r="G24" s="630"/>
      <c r="H24" s="630"/>
      <c r="I24" s="630"/>
    </row>
    <row r="25" spans="1:9" ht="11.25" customHeight="1">
      <c r="B25" s="630"/>
      <c r="C25" s="630"/>
      <c r="D25" s="630"/>
      <c r="E25" s="630"/>
      <c r="F25" s="630"/>
      <c r="G25" s="630"/>
      <c r="H25" s="630"/>
      <c r="I25" s="630"/>
    </row>
    <row r="26" spans="1:9" s="71" customFormat="1" ht="21.6" customHeight="1">
      <c r="A26" s="622" t="s">
        <v>236</v>
      </c>
      <c r="B26" s="631" t="s">
        <v>1047</v>
      </c>
      <c r="C26" s="631" t="s">
        <v>1045</v>
      </c>
      <c r="D26" s="631" t="s">
        <v>1048</v>
      </c>
      <c r="E26" s="631" t="s">
        <v>1046</v>
      </c>
      <c r="F26" s="631" t="s">
        <v>1049</v>
      </c>
      <c r="G26" s="631" t="s">
        <v>102</v>
      </c>
      <c r="H26" s="631" t="s">
        <v>1252</v>
      </c>
      <c r="I26" s="631" t="s">
        <v>51</v>
      </c>
    </row>
    <row r="27" spans="1:9" s="71" customFormat="1" ht="14.25" customHeight="1">
      <c r="A27" s="46" t="s">
        <v>1253</v>
      </c>
      <c r="B27" s="625">
        <v>24.9</v>
      </c>
      <c r="C27" s="625">
        <v>12.2</v>
      </c>
      <c r="D27" s="625">
        <v>0.2</v>
      </c>
      <c r="E27" s="625">
        <v>5.8</v>
      </c>
      <c r="F27" s="625">
        <v>1.5</v>
      </c>
      <c r="G27" s="625">
        <v>0.1</v>
      </c>
      <c r="H27" s="625"/>
      <c r="I27" s="625">
        <v>44.7</v>
      </c>
    </row>
    <row r="28" spans="1:9" s="71" customFormat="1" ht="14.25" customHeight="1">
      <c r="A28" s="48" t="s">
        <v>1254</v>
      </c>
      <c r="B28" s="625">
        <v>77.2</v>
      </c>
      <c r="C28" s="625">
        <v>14.4</v>
      </c>
      <c r="D28" s="625">
        <v>85.4</v>
      </c>
      <c r="E28" s="625">
        <v>84.2</v>
      </c>
      <c r="F28" s="625">
        <v>59.3</v>
      </c>
      <c r="G28" s="625">
        <v>2.2000000000000002</v>
      </c>
      <c r="H28" s="625"/>
      <c r="I28" s="625">
        <v>322.7</v>
      </c>
    </row>
    <row r="29" spans="1:9" s="71" customFormat="1" ht="14.45" customHeight="1">
      <c r="A29" s="48" t="s">
        <v>1255</v>
      </c>
      <c r="B29" s="625">
        <v>3.4</v>
      </c>
      <c r="C29" s="625">
        <v>3.5</v>
      </c>
      <c r="D29" s="625">
        <v>0.9</v>
      </c>
      <c r="E29" s="625">
        <v>0.3</v>
      </c>
      <c r="F29" s="625">
        <v>0.2</v>
      </c>
      <c r="G29" s="625">
        <v>0.3</v>
      </c>
      <c r="H29" s="625"/>
      <c r="I29" s="625">
        <v>8.5</v>
      </c>
    </row>
    <row r="30" spans="1:9" s="71" customFormat="1" ht="14.25" customHeight="1">
      <c r="A30" s="46" t="s">
        <v>1256</v>
      </c>
      <c r="B30" s="625">
        <v>8.1999999999999993</v>
      </c>
      <c r="C30" s="625">
        <v>8.1999999999999993</v>
      </c>
      <c r="D30" s="625">
        <v>17.3</v>
      </c>
      <c r="E30" s="625">
        <v>21.8</v>
      </c>
      <c r="F30" s="625">
        <v>8.6999999999999993</v>
      </c>
      <c r="G30" s="625">
        <v>0.3</v>
      </c>
      <c r="H30" s="625">
        <v>7.7</v>
      </c>
      <c r="I30" s="625">
        <v>72.099999999999994</v>
      </c>
    </row>
    <row r="31" spans="1:9" s="71" customFormat="1" ht="14.25" customHeight="1">
      <c r="A31" s="48" t="s">
        <v>539</v>
      </c>
      <c r="B31" s="626">
        <v>20.8</v>
      </c>
      <c r="C31" s="626">
        <v>6.7</v>
      </c>
      <c r="D31" s="626">
        <v>3.1</v>
      </c>
      <c r="E31" s="626">
        <v>4.8</v>
      </c>
      <c r="F31" s="626">
        <v>1.8</v>
      </c>
      <c r="G31" s="626">
        <v>1.9</v>
      </c>
      <c r="H31" s="626"/>
      <c r="I31" s="626">
        <v>39.1</v>
      </c>
    </row>
    <row r="32" spans="1:9" s="71" customFormat="1" ht="14.25" customHeight="1">
      <c r="A32" s="586" t="s">
        <v>1167</v>
      </c>
      <c r="B32" s="625"/>
      <c r="C32" s="625"/>
      <c r="D32" s="625"/>
      <c r="E32" s="625"/>
      <c r="F32" s="625"/>
      <c r="G32" s="625"/>
      <c r="H32" s="625">
        <v>67.7</v>
      </c>
      <c r="I32" s="625">
        <v>67.7</v>
      </c>
    </row>
    <row r="33" spans="1:9" s="71" customFormat="1" ht="14.25" customHeight="1">
      <c r="A33" s="2547" t="s">
        <v>1257</v>
      </c>
      <c r="B33" s="2548">
        <v>134.5</v>
      </c>
      <c r="C33" s="2548">
        <v>45</v>
      </c>
      <c r="D33" s="2548">
        <v>106.9</v>
      </c>
      <c r="E33" s="2548">
        <v>116.9</v>
      </c>
      <c r="F33" s="2548">
        <v>71.5</v>
      </c>
      <c r="G33" s="2548">
        <v>4.7</v>
      </c>
      <c r="H33" s="2548">
        <v>75.400000000000006</v>
      </c>
      <c r="I33" s="2548">
        <v>554.79999999999995</v>
      </c>
    </row>
    <row r="34" spans="1:9" s="71" customFormat="1" ht="14.25" customHeight="1">
      <c r="A34" s="46" t="s">
        <v>1232</v>
      </c>
      <c r="B34" s="625">
        <v>53.1</v>
      </c>
      <c r="C34" s="625">
        <v>11.8</v>
      </c>
      <c r="D34" s="625">
        <v>39.9</v>
      </c>
      <c r="E34" s="625">
        <v>38.9</v>
      </c>
      <c r="F34" s="625">
        <v>23</v>
      </c>
      <c r="G34" s="625">
        <v>2.2000000000000002</v>
      </c>
      <c r="H34" s="625"/>
      <c r="I34" s="625">
        <v>168.7</v>
      </c>
    </row>
    <row r="35" spans="1:9" s="71" customFormat="1" ht="14.25" customHeight="1">
      <c r="A35" s="46" t="s">
        <v>1228</v>
      </c>
      <c r="B35" s="625">
        <v>15</v>
      </c>
      <c r="C35" s="625">
        <v>8.1999999999999993</v>
      </c>
      <c r="D35" s="625">
        <v>2.2999999999999998</v>
      </c>
      <c r="E35" s="625">
        <v>2.1</v>
      </c>
      <c r="F35" s="625">
        <v>3.4</v>
      </c>
      <c r="G35" s="625">
        <v>1.3</v>
      </c>
      <c r="H35" s="625"/>
      <c r="I35" s="625">
        <v>32.299999999999997</v>
      </c>
    </row>
    <row r="36" spans="1:9" s="71" customFormat="1" ht="14.25" customHeight="1">
      <c r="A36" s="48" t="s">
        <v>1236</v>
      </c>
      <c r="B36" s="625">
        <v>43.6</v>
      </c>
      <c r="C36" s="625">
        <v>30.9</v>
      </c>
      <c r="D36" s="625">
        <v>35.4</v>
      </c>
      <c r="E36" s="625">
        <v>54.9</v>
      </c>
      <c r="F36" s="625">
        <v>13.4</v>
      </c>
      <c r="G36" s="625">
        <v>15.299999999999999</v>
      </c>
      <c r="H36" s="625"/>
      <c r="I36" s="625">
        <v>193.7</v>
      </c>
    </row>
    <row r="37" spans="1:9" s="71" customFormat="1" ht="14.25" customHeight="1">
      <c r="A37" s="586" t="s">
        <v>1258</v>
      </c>
      <c r="B37" s="625"/>
      <c r="C37" s="625">
        <v>12</v>
      </c>
      <c r="D37" s="625"/>
      <c r="E37" s="625"/>
      <c r="F37" s="625"/>
      <c r="G37" s="625">
        <v>4.8</v>
      </c>
      <c r="H37" s="625"/>
      <c r="I37" s="625">
        <v>16.8</v>
      </c>
    </row>
    <row r="38" spans="1:9" s="71" customFormat="1" ht="14.25" customHeight="1">
      <c r="A38" s="586" t="s">
        <v>1259</v>
      </c>
      <c r="B38" s="625">
        <v>10.1</v>
      </c>
      <c r="C38" s="625">
        <v>5.2</v>
      </c>
      <c r="D38" s="625"/>
      <c r="E38" s="625"/>
      <c r="F38" s="625"/>
      <c r="G38" s="625">
        <v>6.4</v>
      </c>
      <c r="H38" s="625"/>
      <c r="I38" s="625">
        <v>21.8</v>
      </c>
    </row>
    <row r="39" spans="1:9" s="71" customFormat="1" ht="14.25" customHeight="1">
      <c r="A39" s="586" t="s">
        <v>1260</v>
      </c>
      <c r="B39" s="625"/>
      <c r="C39" s="625">
        <v>5.7</v>
      </c>
      <c r="D39" s="625"/>
      <c r="E39" s="625"/>
      <c r="F39" s="625"/>
      <c r="G39" s="625"/>
      <c r="H39" s="625"/>
      <c r="I39" s="625">
        <v>5.7</v>
      </c>
    </row>
    <row r="40" spans="1:9" s="71" customFormat="1" ht="14.25" customHeight="1">
      <c r="A40" s="586" t="s">
        <v>1261</v>
      </c>
      <c r="B40" s="625">
        <v>17.899999999999999</v>
      </c>
      <c r="C40" s="625">
        <v>0</v>
      </c>
      <c r="D40" s="625">
        <v>31.1</v>
      </c>
      <c r="E40" s="625">
        <v>54.8</v>
      </c>
      <c r="F40" s="625">
        <v>10.8</v>
      </c>
      <c r="G40" s="625">
        <v>0.7</v>
      </c>
      <c r="H40" s="625"/>
      <c r="I40" s="625">
        <v>115.3</v>
      </c>
    </row>
    <row r="41" spans="1:9" s="71" customFormat="1" ht="14.25" customHeight="1">
      <c r="A41" s="586" t="s">
        <v>1262</v>
      </c>
      <c r="B41" s="625">
        <v>15.6</v>
      </c>
      <c r="C41" s="625">
        <v>8</v>
      </c>
      <c r="D41" s="625">
        <v>4.3</v>
      </c>
      <c r="E41" s="625">
        <v>0.1</v>
      </c>
      <c r="F41" s="625">
        <v>2.6</v>
      </c>
      <c r="G41" s="625">
        <v>3.4</v>
      </c>
      <c r="H41" s="625"/>
      <c r="I41" s="625">
        <v>34.1</v>
      </c>
    </row>
    <row r="42" spans="1:9" s="71" customFormat="1" ht="14.25" customHeight="1">
      <c r="A42" s="48" t="s">
        <v>1263</v>
      </c>
      <c r="B42" s="625">
        <v>4</v>
      </c>
      <c r="C42" s="625">
        <v>4.5</v>
      </c>
      <c r="D42" s="625">
        <v>0.8</v>
      </c>
      <c r="E42" s="625"/>
      <c r="F42" s="625">
        <v>0.2</v>
      </c>
      <c r="G42" s="625">
        <v>0.4</v>
      </c>
      <c r="H42" s="625"/>
      <c r="I42" s="625">
        <v>9.8000000000000007</v>
      </c>
    </row>
    <row r="43" spans="1:9" s="71" customFormat="1" ht="14.25" customHeight="1">
      <c r="A43" s="48" t="s">
        <v>539</v>
      </c>
      <c r="B43" s="625">
        <v>20.3</v>
      </c>
      <c r="C43" s="625">
        <v>8.8000000000000007</v>
      </c>
      <c r="D43" s="625">
        <v>3.7</v>
      </c>
      <c r="E43" s="625">
        <v>5.0999999999999996</v>
      </c>
      <c r="F43" s="625">
        <v>2.9</v>
      </c>
      <c r="G43" s="625">
        <v>1.3</v>
      </c>
      <c r="H43" s="625"/>
      <c r="I43" s="625">
        <v>42</v>
      </c>
    </row>
    <row r="44" spans="1:9" s="71" customFormat="1" ht="14.25" customHeight="1">
      <c r="A44" s="46" t="s">
        <v>1264</v>
      </c>
      <c r="B44" s="625"/>
      <c r="C44" s="625"/>
      <c r="D44" s="625"/>
      <c r="E44" s="625"/>
      <c r="F44" s="625"/>
      <c r="G44" s="625"/>
      <c r="H44" s="625">
        <v>76.7</v>
      </c>
      <c r="I44" s="625">
        <v>76.7</v>
      </c>
    </row>
    <row r="45" spans="1:9">
      <c r="A45" s="48" t="s">
        <v>219</v>
      </c>
      <c r="B45" s="625">
        <v>19</v>
      </c>
      <c r="C45" s="625">
        <v>0.1</v>
      </c>
      <c r="D45" s="625">
        <v>4</v>
      </c>
      <c r="E45" s="625">
        <v>4.4000000000000004</v>
      </c>
      <c r="F45" s="625">
        <v>3.6</v>
      </c>
      <c r="G45" s="625">
        <v>0.4</v>
      </c>
      <c r="H45" s="625"/>
      <c r="I45" s="625">
        <v>31.5</v>
      </c>
    </row>
    <row r="46" spans="1:9" s="2541" customFormat="1">
      <c r="A46" s="2547" t="s">
        <v>1265</v>
      </c>
      <c r="B46" s="2548">
        <v>155</v>
      </c>
      <c r="C46" s="2548">
        <v>64.2</v>
      </c>
      <c r="D46" s="2548">
        <v>86.1</v>
      </c>
      <c r="E46" s="2548">
        <v>105.4</v>
      </c>
      <c r="F46" s="2548">
        <v>46.4</v>
      </c>
      <c r="G46" s="2548">
        <v>21</v>
      </c>
      <c r="H46" s="2548">
        <v>76.7</v>
      </c>
      <c r="I46" s="2548">
        <v>554.79999999999995</v>
      </c>
    </row>
    <row r="47" spans="1:9" ht="24">
      <c r="A47" s="50" t="s">
        <v>1266</v>
      </c>
      <c r="B47" s="628">
        <v>20.5</v>
      </c>
      <c r="C47" s="629">
        <v>19.200000000000003</v>
      </c>
      <c r="D47" s="628">
        <v>-20.800000000000011</v>
      </c>
      <c r="E47" s="628">
        <v>-11.5</v>
      </c>
      <c r="F47" s="628">
        <v>-25.1</v>
      </c>
      <c r="G47" s="628">
        <v>16.3</v>
      </c>
      <c r="H47" s="628"/>
      <c r="I47" s="628"/>
    </row>
    <row r="48" spans="1:9">
      <c r="A48" s="50" t="s">
        <v>1267</v>
      </c>
      <c r="B48" s="630"/>
      <c r="C48" s="630"/>
      <c r="D48" s="630">
        <v>0.1</v>
      </c>
      <c r="E48" s="630">
        <v>0.1</v>
      </c>
      <c r="F48" s="630">
        <v>0.1</v>
      </c>
      <c r="G48" s="630"/>
      <c r="H48" s="630"/>
      <c r="I48" s="630"/>
    </row>
    <row r="111" spans="7:7" ht="15">
      <c r="G111" s="85"/>
    </row>
  </sheetData>
  <mergeCells count="1">
    <mergeCell ref="A1:I1"/>
  </mergeCells>
  <pageMargins left="0.56187500000000001" right="0.23622047244094491" top="0.74803149606299213" bottom="0.74803149606299213" header="0.31496062992125984" footer="0.31496062992125984"/>
  <pageSetup paperSize="9" scale="89" orientation="portrait" r:id="rId1"/>
  <headerFooter>
    <oddFooter>&amp;C&amp;1#&amp;"Calibri"&amp;10&amp;K000000Confidential</oddFooter>
  </headerFooter>
  <customProperties>
    <customPr name="_pios_id" r:id="rId2"/>
  </customProperties>
  <drawing r:id="rId3"/>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CEDE03-4D94-4243-8B18-8144534482D5}">
  <dimension ref="A1:J105"/>
  <sheetViews>
    <sheetView showGridLines="0" showWhiteSpace="0" view="pageBreakPreview" zoomScale="96" zoomScaleNormal="100" zoomScaleSheetLayoutView="96" workbookViewId="0">
      <selection sqref="A1:J1"/>
    </sheetView>
  </sheetViews>
  <sheetFormatPr defaultColWidth="10.42578125" defaultRowHeight="12"/>
  <cols>
    <col min="1" max="1" width="28.28515625" style="50" customWidth="1"/>
    <col min="2" max="2" width="9.5703125" style="3" customWidth="1"/>
    <col min="3" max="7" width="8.5703125" style="3" customWidth="1"/>
    <col min="8" max="9" width="9.140625" style="3" customWidth="1"/>
    <col min="10" max="10" width="9.5703125" style="3" customWidth="1"/>
    <col min="11" max="16384" width="10.42578125" style="3"/>
  </cols>
  <sheetData>
    <row r="1" spans="1:10" ht="54" customHeight="1">
      <c r="A1" s="3130" t="s">
        <v>1268</v>
      </c>
      <c r="B1" s="3131"/>
      <c r="C1" s="3131"/>
      <c r="D1" s="3131"/>
      <c r="E1" s="3131"/>
      <c r="F1" s="3131"/>
      <c r="G1" s="3131"/>
      <c r="H1" s="3131"/>
      <c r="I1" s="3131"/>
      <c r="J1" s="3131"/>
    </row>
    <row r="2" spans="1:10" ht="29.25" customHeight="1">
      <c r="A2" s="541" t="s">
        <v>1251</v>
      </c>
      <c r="B2" s="542" t="s">
        <v>1269</v>
      </c>
      <c r="C2" s="542" t="s">
        <v>1270</v>
      </c>
      <c r="D2" s="542" t="s">
        <v>1271</v>
      </c>
      <c r="E2" s="542" t="s">
        <v>1272</v>
      </c>
      <c r="F2" s="542" t="s">
        <v>1273</v>
      </c>
      <c r="G2" s="542" t="s">
        <v>1274</v>
      </c>
      <c r="H2" s="542" t="s">
        <v>1275</v>
      </c>
      <c r="I2" s="623" t="s">
        <v>1276</v>
      </c>
      <c r="J2" s="623" t="s">
        <v>51</v>
      </c>
    </row>
    <row r="3" spans="1:10" ht="14.25" customHeight="1">
      <c r="A3" s="48" t="s">
        <v>1203</v>
      </c>
      <c r="B3" s="624">
        <v>36.1</v>
      </c>
      <c r="C3" s="624"/>
      <c r="D3" s="624"/>
      <c r="E3" s="624"/>
      <c r="F3" s="624"/>
      <c r="G3" s="624"/>
      <c r="H3" s="624"/>
      <c r="I3" s="632"/>
      <c r="J3" s="632">
        <v>36.1</v>
      </c>
    </row>
    <row r="4" spans="1:10" ht="14.25" customHeight="1">
      <c r="A4" s="48" t="s">
        <v>1254</v>
      </c>
      <c r="B4" s="633">
        <v>46.1</v>
      </c>
      <c r="C4" s="633">
        <v>12.6</v>
      </c>
      <c r="D4" s="633">
        <v>29.7</v>
      </c>
      <c r="E4" s="633">
        <v>27.8</v>
      </c>
      <c r="F4" s="633">
        <v>58.7</v>
      </c>
      <c r="G4" s="633">
        <v>42.7</v>
      </c>
      <c r="H4" s="633">
        <v>112.2</v>
      </c>
      <c r="I4" s="634"/>
      <c r="J4" s="634">
        <v>329.8</v>
      </c>
    </row>
    <row r="5" spans="1:10" ht="14.25" customHeight="1">
      <c r="A5" s="50" t="s">
        <v>1277</v>
      </c>
      <c r="B5" s="624">
        <v>11.5</v>
      </c>
      <c r="C5" s="625">
        <v>0.5</v>
      </c>
      <c r="D5" s="625">
        <v>0.2</v>
      </c>
      <c r="E5" s="625"/>
      <c r="F5" s="625"/>
      <c r="G5" s="625"/>
      <c r="H5" s="625"/>
      <c r="I5" s="632"/>
      <c r="J5" s="632">
        <v>12.2</v>
      </c>
    </row>
    <row r="6" spans="1:10" ht="14.25" customHeight="1">
      <c r="A6" s="35" t="s">
        <v>1255</v>
      </c>
      <c r="B6" s="635">
        <v>2.2999999999999998</v>
      </c>
      <c r="C6" s="635">
        <v>0.5</v>
      </c>
      <c r="D6" s="635">
        <v>0.2</v>
      </c>
      <c r="E6" s="635">
        <v>0.1</v>
      </c>
      <c r="F6" s="635"/>
      <c r="G6" s="635"/>
      <c r="H6" s="635"/>
      <c r="I6" s="634"/>
      <c r="J6" s="634">
        <v>3.1</v>
      </c>
    </row>
    <row r="7" spans="1:10" ht="14.25" customHeight="1">
      <c r="A7" s="577" t="s">
        <v>1277</v>
      </c>
      <c r="B7" s="625">
        <v>1.4</v>
      </c>
      <c r="C7" s="625">
        <v>0.3</v>
      </c>
      <c r="D7" s="625"/>
      <c r="E7" s="625"/>
      <c r="F7" s="625"/>
      <c r="G7" s="625"/>
      <c r="H7" s="625"/>
      <c r="I7" s="632"/>
      <c r="J7" s="632">
        <v>1.7</v>
      </c>
    </row>
    <row r="8" spans="1:10" ht="27" customHeight="1">
      <c r="A8" s="50" t="s">
        <v>1256</v>
      </c>
      <c r="B8" s="635">
        <v>58.8</v>
      </c>
      <c r="C8" s="635"/>
      <c r="D8" s="635"/>
      <c r="E8" s="635"/>
      <c r="F8" s="635"/>
      <c r="G8" s="635"/>
      <c r="H8" s="635"/>
      <c r="I8" s="634">
        <v>7.5</v>
      </c>
      <c r="J8" s="634">
        <v>66.3</v>
      </c>
    </row>
    <row r="9" spans="1:10" ht="14.25" customHeight="1">
      <c r="A9" s="50" t="s">
        <v>539</v>
      </c>
      <c r="B9" s="625"/>
      <c r="C9" s="625"/>
      <c r="D9" s="625"/>
      <c r="E9" s="625"/>
      <c r="F9" s="625"/>
      <c r="G9" s="625"/>
      <c r="H9" s="625"/>
      <c r="I9" s="632">
        <v>44.8</v>
      </c>
      <c r="J9" s="636">
        <v>44.8</v>
      </c>
    </row>
    <row r="10" spans="1:10" ht="14.25" customHeight="1">
      <c r="A10" s="50" t="s">
        <v>1167</v>
      </c>
      <c r="B10" s="635"/>
      <c r="C10" s="635"/>
      <c r="D10" s="635"/>
      <c r="E10" s="635"/>
      <c r="F10" s="635"/>
      <c r="G10" s="635"/>
      <c r="H10" s="635"/>
      <c r="I10" s="634">
        <v>72.099999999999994</v>
      </c>
      <c r="J10" s="634">
        <v>72.099999999999994</v>
      </c>
    </row>
    <row r="11" spans="1:10" ht="14.25" customHeight="1">
      <c r="A11" s="559" t="s">
        <v>1257</v>
      </c>
      <c r="B11" s="637">
        <v>143.30000000000001</v>
      </c>
      <c r="C11" s="637">
        <v>13.1</v>
      </c>
      <c r="D11" s="637">
        <v>29.9</v>
      </c>
      <c r="E11" s="637">
        <v>27.9</v>
      </c>
      <c r="F11" s="637">
        <v>58.8</v>
      </c>
      <c r="G11" s="637">
        <v>42.7</v>
      </c>
      <c r="H11" s="637">
        <v>112.2</v>
      </c>
      <c r="I11" s="638">
        <v>124.4</v>
      </c>
      <c r="J11" s="638">
        <v>552.20000000000005</v>
      </c>
    </row>
    <row r="12" spans="1:10" ht="14.25" customHeight="1">
      <c r="A12" s="35"/>
      <c r="B12" s="639"/>
      <c r="C12" s="639"/>
      <c r="D12" s="639"/>
      <c r="E12" s="639"/>
      <c r="F12" s="639"/>
      <c r="G12" s="639"/>
      <c r="H12" s="639"/>
      <c r="I12" s="640"/>
      <c r="J12" s="640"/>
    </row>
    <row r="13" spans="1:10" ht="24">
      <c r="A13" s="50" t="s">
        <v>1232</v>
      </c>
      <c r="B13" s="625">
        <v>4.5999999999999996</v>
      </c>
      <c r="C13" s="625">
        <v>0.6</v>
      </c>
      <c r="D13" s="625">
        <v>2.2999999999999998</v>
      </c>
      <c r="E13" s="625"/>
      <c r="F13" s="625"/>
      <c r="G13" s="625"/>
      <c r="H13" s="625"/>
      <c r="I13" s="632">
        <v>175.8</v>
      </c>
      <c r="J13" s="632">
        <v>183.4</v>
      </c>
    </row>
    <row r="14" spans="1:10" ht="14.25" customHeight="1">
      <c r="A14" s="50" t="s">
        <v>1277</v>
      </c>
      <c r="B14" s="635">
        <v>0.8</v>
      </c>
      <c r="C14" s="635"/>
      <c r="D14" s="635">
        <v>0.6</v>
      </c>
      <c r="E14" s="635"/>
      <c r="F14" s="635"/>
      <c r="G14" s="635"/>
      <c r="H14" s="635"/>
      <c r="I14" s="634"/>
      <c r="J14" s="634">
        <v>1.4</v>
      </c>
    </row>
    <row r="15" spans="1:10" ht="14.25" customHeight="1">
      <c r="A15" s="46" t="s">
        <v>1228</v>
      </c>
      <c r="B15" s="625">
        <v>8.3000000000000007</v>
      </c>
      <c r="C15" s="625">
        <v>4.2</v>
      </c>
      <c r="D15" s="625">
        <v>3.7</v>
      </c>
      <c r="E15" s="625">
        <v>0.1</v>
      </c>
      <c r="F15" s="625">
        <v>7.5</v>
      </c>
      <c r="G15" s="625">
        <v>0.1</v>
      </c>
      <c r="H15" s="625"/>
      <c r="I15" s="632"/>
      <c r="J15" s="632">
        <v>23.9</v>
      </c>
    </row>
    <row r="16" spans="1:10" ht="14.25" customHeight="1">
      <c r="A16" s="35" t="s">
        <v>1277</v>
      </c>
      <c r="B16" s="625">
        <v>2</v>
      </c>
      <c r="C16" s="625">
        <v>0.3</v>
      </c>
      <c r="D16" s="625">
        <v>0.5</v>
      </c>
      <c r="E16" s="625"/>
      <c r="F16" s="625"/>
      <c r="G16" s="625"/>
      <c r="H16" s="625"/>
      <c r="I16" s="632"/>
      <c r="J16" s="632">
        <v>2.8</v>
      </c>
    </row>
    <row r="17" spans="1:10" ht="14.25" customHeight="1">
      <c r="A17" s="35" t="s">
        <v>1236</v>
      </c>
      <c r="B17" s="635">
        <v>8.9</v>
      </c>
      <c r="C17" s="635">
        <v>11.899999999999999</v>
      </c>
      <c r="D17" s="635">
        <v>35</v>
      </c>
      <c r="E17" s="635">
        <v>30.900000000000002</v>
      </c>
      <c r="F17" s="635">
        <v>51.9</v>
      </c>
      <c r="G17" s="635">
        <v>10.199999999999999</v>
      </c>
      <c r="H17" s="635">
        <v>25.7</v>
      </c>
      <c r="I17" s="634"/>
      <c r="J17" s="634">
        <v>174.29999999999998</v>
      </c>
    </row>
    <row r="18" spans="1:10" ht="24.75" customHeight="1">
      <c r="A18" s="586" t="s">
        <v>1258</v>
      </c>
      <c r="B18" s="625">
        <v>2.7</v>
      </c>
      <c r="C18" s="625">
        <v>4.0999999999999996</v>
      </c>
      <c r="D18" s="625">
        <v>3.8</v>
      </c>
      <c r="E18" s="625"/>
      <c r="F18" s="625"/>
      <c r="G18" s="625"/>
      <c r="H18" s="625"/>
      <c r="I18" s="632"/>
      <c r="J18" s="632">
        <v>10.6</v>
      </c>
    </row>
    <row r="19" spans="1:10" ht="24.75" customHeight="1">
      <c r="A19" s="586" t="s">
        <v>1259</v>
      </c>
      <c r="B19" s="625">
        <v>1.4</v>
      </c>
      <c r="C19" s="625">
        <v>3.8</v>
      </c>
      <c r="D19" s="625">
        <v>4.9000000000000004</v>
      </c>
      <c r="E19" s="625"/>
      <c r="F19" s="625"/>
      <c r="G19" s="625"/>
      <c r="H19" s="625"/>
      <c r="I19" s="632"/>
      <c r="J19" s="632">
        <v>10.1</v>
      </c>
    </row>
    <row r="20" spans="1:10" ht="14.25" customHeight="1">
      <c r="A20" s="586" t="s">
        <v>1260</v>
      </c>
      <c r="B20" s="625">
        <v>0.7</v>
      </c>
      <c r="C20" s="625">
        <v>0.8</v>
      </c>
      <c r="D20" s="625">
        <v>10.1</v>
      </c>
      <c r="E20" s="625">
        <v>1.3</v>
      </c>
      <c r="F20" s="625"/>
      <c r="G20" s="625"/>
      <c r="H20" s="625"/>
      <c r="I20" s="632"/>
      <c r="J20" s="632">
        <v>13</v>
      </c>
    </row>
    <row r="21" spans="1:10" ht="14.25" customHeight="1">
      <c r="A21" s="586" t="s">
        <v>1261</v>
      </c>
      <c r="B21" s="625">
        <v>3.2</v>
      </c>
      <c r="C21" s="625">
        <v>1.2</v>
      </c>
      <c r="D21" s="625">
        <v>13</v>
      </c>
      <c r="E21" s="625">
        <v>22.8</v>
      </c>
      <c r="F21" s="625">
        <v>41.5</v>
      </c>
      <c r="G21" s="625">
        <v>5.9</v>
      </c>
      <c r="H21" s="625">
        <v>25.5</v>
      </c>
      <c r="I21" s="632"/>
      <c r="J21" s="632">
        <v>113</v>
      </c>
    </row>
    <row r="22" spans="1:10">
      <c r="A22" s="586" t="s">
        <v>1262</v>
      </c>
      <c r="B22" s="625">
        <v>0.9</v>
      </c>
      <c r="C22" s="625">
        <v>2</v>
      </c>
      <c r="D22" s="625">
        <v>3.2</v>
      </c>
      <c r="E22" s="625">
        <v>6.8</v>
      </c>
      <c r="F22" s="625">
        <v>10.4</v>
      </c>
      <c r="G22" s="625">
        <v>4.3</v>
      </c>
      <c r="H22" s="625">
        <v>0.2</v>
      </c>
      <c r="I22" s="632"/>
      <c r="J22" s="632">
        <v>27.6</v>
      </c>
    </row>
    <row r="23" spans="1:10">
      <c r="A23" s="50" t="s">
        <v>1263</v>
      </c>
      <c r="B23" s="625"/>
      <c r="C23" s="625">
        <v>0.8</v>
      </c>
      <c r="D23" s="625">
        <v>1</v>
      </c>
      <c r="E23" s="625">
        <v>0.8</v>
      </c>
      <c r="F23" s="625">
        <v>0.1</v>
      </c>
      <c r="G23" s="625">
        <v>1.6</v>
      </c>
      <c r="H23" s="625">
        <v>0.7</v>
      </c>
      <c r="I23" s="632">
        <v>1.9</v>
      </c>
      <c r="J23" s="632">
        <v>6.9</v>
      </c>
    </row>
    <row r="24" spans="1:10">
      <c r="A24" s="50" t="s">
        <v>539</v>
      </c>
      <c r="B24" s="635"/>
      <c r="C24" s="635"/>
      <c r="D24" s="635"/>
      <c r="E24" s="635"/>
      <c r="F24" s="635"/>
      <c r="G24" s="635"/>
      <c r="H24" s="635"/>
      <c r="I24" s="634">
        <v>47</v>
      </c>
      <c r="J24" s="634">
        <v>47</v>
      </c>
    </row>
    <row r="25" spans="1:10">
      <c r="A25" s="50" t="s">
        <v>1264</v>
      </c>
      <c r="B25" s="635"/>
      <c r="C25" s="635"/>
      <c r="D25" s="635"/>
      <c r="E25" s="635"/>
      <c r="F25" s="635"/>
      <c r="G25" s="635"/>
      <c r="H25" s="635"/>
      <c r="I25" s="634">
        <v>82.8</v>
      </c>
      <c r="J25" s="634">
        <v>82.8</v>
      </c>
    </row>
    <row r="26" spans="1:10">
      <c r="A26" s="50" t="s">
        <v>219</v>
      </c>
      <c r="B26" s="635"/>
      <c r="C26" s="635"/>
      <c r="D26" s="635"/>
      <c r="E26" s="635"/>
      <c r="F26" s="635"/>
      <c r="G26" s="635"/>
      <c r="H26" s="635"/>
      <c r="I26" s="634">
        <v>33.700000000000003</v>
      </c>
      <c r="J26" s="634">
        <v>33.700000000000003</v>
      </c>
    </row>
    <row r="27" spans="1:10">
      <c r="A27" s="559" t="s">
        <v>1265</v>
      </c>
      <c r="B27" s="637">
        <v>21.8</v>
      </c>
      <c r="C27" s="637">
        <v>17.5</v>
      </c>
      <c r="D27" s="637">
        <v>42.1</v>
      </c>
      <c r="E27" s="637">
        <v>31.9</v>
      </c>
      <c r="F27" s="637">
        <v>59.7</v>
      </c>
      <c r="G27" s="637">
        <v>11.8</v>
      </c>
      <c r="H27" s="637">
        <v>26.4</v>
      </c>
      <c r="I27" s="638">
        <v>341</v>
      </c>
      <c r="J27" s="638">
        <v>552.20000000000005</v>
      </c>
    </row>
    <row r="28" spans="1:10" s="610" customFormat="1" ht="11.25" customHeight="1">
      <c r="A28" s="571"/>
      <c r="B28" s="605"/>
      <c r="C28" s="605"/>
      <c r="D28" s="605"/>
      <c r="E28" s="605"/>
      <c r="F28" s="605"/>
      <c r="G28" s="605"/>
      <c r="H28" s="605"/>
      <c r="I28" s="605"/>
      <c r="J28" s="605"/>
    </row>
    <row r="29" spans="1:10" s="610" customFormat="1" ht="2.4500000000000002" customHeight="1">
      <c r="A29" s="3132"/>
      <c r="B29" s="3132"/>
      <c r="C29" s="3132"/>
      <c r="D29" s="3132"/>
      <c r="E29" s="3132"/>
      <c r="F29" s="3132"/>
      <c r="G29" s="3132"/>
      <c r="H29" s="3132"/>
      <c r="I29" s="3132"/>
      <c r="J29" s="3132"/>
    </row>
    <row r="30" spans="1:10" s="610" customFormat="1" ht="4.1500000000000004" customHeight="1">
      <c r="A30" s="3132"/>
      <c r="B30" s="3132"/>
      <c r="C30" s="3132"/>
      <c r="D30" s="3132"/>
      <c r="E30" s="3132"/>
      <c r="F30" s="3132"/>
      <c r="G30" s="3132"/>
      <c r="H30" s="3132"/>
      <c r="I30" s="3132"/>
      <c r="J30" s="3132"/>
    </row>
    <row r="31" spans="1:10" s="610" customFormat="1" ht="30" customHeight="1">
      <c r="A31" s="3132"/>
      <c r="B31" s="3132"/>
      <c r="C31" s="3132"/>
      <c r="D31" s="3132"/>
      <c r="E31" s="3132"/>
      <c r="F31" s="3132"/>
      <c r="G31" s="3132"/>
      <c r="H31" s="3132"/>
      <c r="I31" s="3132"/>
      <c r="J31" s="3132"/>
    </row>
    <row r="32" spans="1:10" s="610" customFormat="1" ht="11.25">
      <c r="A32" s="552"/>
      <c r="B32" s="2736"/>
      <c r="C32" s="2736"/>
      <c r="D32" s="2736"/>
      <c r="E32" s="2736"/>
      <c r="F32" s="2736"/>
      <c r="G32" s="2736"/>
      <c r="H32" s="2736"/>
      <c r="I32" s="2736"/>
      <c r="J32" s="2736"/>
    </row>
    <row r="33" spans="1:10" s="610" customFormat="1" ht="11.25">
      <c r="A33" s="552"/>
      <c r="B33" s="2736"/>
      <c r="C33" s="2736"/>
      <c r="D33" s="2736"/>
      <c r="E33" s="2736"/>
      <c r="F33" s="2736"/>
      <c r="G33" s="2736"/>
      <c r="H33" s="2736"/>
      <c r="I33" s="2736"/>
      <c r="J33" s="2736"/>
    </row>
    <row r="34" spans="1:10" s="610" customFormat="1" ht="11.25">
      <c r="A34" s="552"/>
      <c r="B34" s="2736"/>
      <c r="C34" s="2736"/>
      <c r="D34" s="2736"/>
      <c r="E34" s="2736"/>
      <c r="F34" s="2736"/>
      <c r="G34" s="2736"/>
      <c r="H34" s="2736"/>
      <c r="I34" s="2736"/>
      <c r="J34" s="2736"/>
    </row>
    <row r="35" spans="1:10" s="610" customFormat="1" ht="11.25">
      <c r="A35" s="552"/>
      <c r="B35" s="2736"/>
      <c r="C35" s="2736"/>
      <c r="D35" s="2736"/>
      <c r="E35" s="2736"/>
      <c r="F35" s="2736"/>
      <c r="G35" s="2736"/>
      <c r="H35" s="2736"/>
      <c r="I35" s="2736"/>
      <c r="J35" s="2736"/>
    </row>
    <row r="36" spans="1:10" s="610" customFormat="1" ht="11.25">
      <c r="A36" s="552"/>
      <c r="B36" s="2736"/>
      <c r="C36" s="2736"/>
      <c r="D36" s="2736"/>
      <c r="E36" s="2736"/>
      <c r="F36" s="2736"/>
      <c r="G36" s="2736"/>
      <c r="H36" s="2736"/>
      <c r="I36" s="2736"/>
      <c r="J36" s="2736"/>
    </row>
    <row r="37" spans="1:10" s="610" customFormat="1" ht="11.25">
      <c r="A37" s="552"/>
      <c r="B37" s="2736"/>
      <c r="C37" s="2736"/>
      <c r="D37" s="2736"/>
      <c r="E37" s="2736"/>
      <c r="F37" s="2736"/>
      <c r="G37" s="2736"/>
      <c r="H37" s="2736"/>
      <c r="I37" s="2736"/>
      <c r="J37" s="2736"/>
    </row>
    <row r="38" spans="1:10" s="610" customFormat="1" ht="11.25">
      <c r="A38" s="552"/>
      <c r="B38" s="2736"/>
      <c r="C38" s="2736"/>
      <c r="D38" s="2736"/>
      <c r="E38" s="2736"/>
      <c r="F38" s="2736"/>
      <c r="G38" s="2736"/>
      <c r="H38" s="2736"/>
      <c r="I38" s="2736"/>
      <c r="J38" s="2736"/>
    </row>
    <row r="39" spans="1:10" s="610" customFormat="1" ht="11.25">
      <c r="A39" s="552"/>
      <c r="B39" s="2736"/>
      <c r="C39" s="2736"/>
      <c r="D39" s="2736"/>
      <c r="E39" s="2736"/>
      <c r="F39" s="2736"/>
      <c r="G39" s="2736"/>
      <c r="H39" s="2736"/>
      <c r="I39" s="2736"/>
      <c r="J39" s="2736"/>
    </row>
    <row r="40" spans="1:10" s="610" customFormat="1" ht="11.25">
      <c r="A40" s="552"/>
      <c r="B40" s="2736"/>
      <c r="C40" s="2736"/>
      <c r="D40" s="2736"/>
      <c r="E40" s="2736"/>
      <c r="F40" s="2736"/>
      <c r="G40" s="2736"/>
      <c r="H40" s="2736"/>
      <c r="I40" s="2736"/>
      <c r="J40" s="2736"/>
    </row>
    <row r="41" spans="1:10" s="610" customFormat="1" ht="11.25">
      <c r="A41" s="552"/>
      <c r="B41" s="2736"/>
      <c r="C41" s="2736"/>
      <c r="D41" s="2736"/>
      <c r="E41" s="2736"/>
      <c r="F41" s="2736"/>
      <c r="G41" s="2736"/>
      <c r="H41" s="2736"/>
      <c r="I41" s="2736"/>
      <c r="J41" s="2736"/>
    </row>
    <row r="42" spans="1:10" s="610" customFormat="1" ht="11.25">
      <c r="A42" s="552"/>
      <c r="B42" s="2736"/>
      <c r="C42" s="2736"/>
      <c r="D42" s="2736"/>
      <c r="E42" s="2736"/>
      <c r="F42" s="2736"/>
      <c r="G42" s="2736"/>
      <c r="H42" s="2736"/>
      <c r="I42" s="2736"/>
      <c r="J42" s="2736"/>
    </row>
    <row r="43" spans="1:10" s="610" customFormat="1" ht="11.25">
      <c r="A43" s="552"/>
      <c r="B43" s="2736"/>
      <c r="C43" s="2736"/>
      <c r="D43" s="2736"/>
      <c r="E43" s="2736"/>
      <c r="F43" s="2736"/>
      <c r="G43" s="2736"/>
      <c r="H43" s="2736"/>
      <c r="I43" s="2736"/>
      <c r="J43" s="2736"/>
    </row>
    <row r="44" spans="1:10" s="610" customFormat="1" ht="11.25">
      <c r="A44" s="552"/>
      <c r="B44" s="2736"/>
      <c r="C44" s="2736"/>
      <c r="D44" s="2736"/>
      <c r="E44" s="2736"/>
      <c r="F44" s="2736"/>
      <c r="G44" s="2736"/>
      <c r="H44" s="2736"/>
      <c r="I44" s="2736"/>
      <c r="J44" s="2736"/>
    </row>
    <row r="45" spans="1:10" s="610" customFormat="1" ht="11.25">
      <c r="A45" s="552"/>
      <c r="B45" s="2736"/>
      <c r="C45" s="2736"/>
      <c r="D45" s="2736"/>
      <c r="E45" s="2736"/>
      <c r="F45" s="2736"/>
      <c r="G45" s="2736"/>
      <c r="H45" s="2736"/>
      <c r="I45" s="2736"/>
      <c r="J45" s="2736"/>
    </row>
    <row r="46" spans="1:10" s="610" customFormat="1" ht="11.25">
      <c r="A46" s="552"/>
      <c r="B46" s="2736"/>
      <c r="C46" s="2736"/>
      <c r="D46" s="2736"/>
      <c r="E46" s="2736"/>
      <c r="F46" s="2736"/>
      <c r="G46" s="2736"/>
      <c r="H46" s="2736"/>
      <c r="I46" s="2736"/>
      <c r="J46" s="2736"/>
    </row>
    <row r="47" spans="1:10" s="610" customFormat="1" ht="11.25">
      <c r="A47" s="552"/>
      <c r="B47" s="2736"/>
      <c r="C47" s="2736"/>
      <c r="D47" s="2736"/>
      <c r="E47" s="2736"/>
      <c r="F47" s="2736"/>
      <c r="G47" s="2736"/>
      <c r="H47" s="2736"/>
      <c r="I47" s="2736"/>
      <c r="J47" s="2736"/>
    </row>
    <row r="48" spans="1:10" s="610" customFormat="1" ht="11.25">
      <c r="A48" s="552"/>
      <c r="B48" s="2736"/>
      <c r="C48" s="2736"/>
      <c r="D48" s="2736"/>
      <c r="E48" s="2736"/>
      <c r="F48" s="2736"/>
      <c r="G48" s="2736"/>
      <c r="H48" s="2736"/>
      <c r="I48" s="2736"/>
      <c r="J48" s="2736"/>
    </row>
    <row r="49" spans="1:10" s="610" customFormat="1" ht="11.25">
      <c r="A49" s="552"/>
      <c r="B49" s="2736"/>
      <c r="C49" s="2736"/>
      <c r="D49" s="2736"/>
      <c r="E49" s="2736"/>
      <c r="F49" s="2736"/>
      <c r="G49" s="2736"/>
      <c r="H49" s="2736"/>
      <c r="I49" s="2736"/>
      <c r="J49" s="2736"/>
    </row>
    <row r="50" spans="1:10" s="610" customFormat="1" ht="11.25">
      <c r="A50" s="552"/>
      <c r="B50" s="2736"/>
      <c r="C50" s="2736"/>
      <c r="D50" s="2736"/>
      <c r="E50" s="2736"/>
      <c r="F50" s="2736"/>
      <c r="G50" s="2736"/>
      <c r="H50" s="2736"/>
      <c r="I50" s="2736"/>
      <c r="J50" s="2736"/>
    </row>
    <row r="51" spans="1:10" s="610" customFormat="1" ht="11.25">
      <c r="A51" s="552"/>
      <c r="B51" s="2736"/>
      <c r="C51" s="2736"/>
      <c r="D51" s="2736"/>
      <c r="E51" s="2736"/>
      <c r="F51" s="2736"/>
      <c r="G51" s="2736"/>
      <c r="H51" s="2736"/>
      <c r="I51" s="2736"/>
      <c r="J51" s="2736"/>
    </row>
    <row r="52" spans="1:10" s="610" customFormat="1" ht="11.25">
      <c r="A52" s="552"/>
      <c r="B52" s="2736"/>
      <c r="C52" s="2736"/>
      <c r="D52" s="2736"/>
      <c r="E52" s="2736"/>
      <c r="F52" s="2736"/>
      <c r="G52" s="2736"/>
      <c r="H52" s="2736"/>
      <c r="I52" s="2736"/>
      <c r="J52" s="2736"/>
    </row>
    <row r="53" spans="1:10" s="610" customFormat="1" ht="11.25">
      <c r="A53" s="552"/>
      <c r="B53" s="2736"/>
      <c r="C53" s="2736"/>
      <c r="D53" s="2736"/>
      <c r="E53" s="2736"/>
      <c r="F53" s="2736"/>
      <c r="G53" s="2736"/>
      <c r="H53" s="2736"/>
      <c r="I53" s="2736"/>
      <c r="J53" s="2736"/>
    </row>
    <row r="54" spans="1:10" s="610" customFormat="1" ht="11.25">
      <c r="A54" s="552"/>
      <c r="B54" s="2736"/>
      <c r="C54" s="2736"/>
      <c r="D54" s="2736"/>
      <c r="E54" s="2736"/>
      <c r="F54" s="2736"/>
      <c r="G54" s="2736"/>
      <c r="H54" s="2736"/>
      <c r="I54" s="2736"/>
      <c r="J54" s="2736"/>
    </row>
    <row r="55" spans="1:10" s="610" customFormat="1" ht="11.25">
      <c r="A55" s="552"/>
      <c r="B55" s="2736"/>
      <c r="C55" s="2736"/>
      <c r="D55" s="2736"/>
      <c r="E55" s="2736"/>
      <c r="F55" s="2736"/>
      <c r="G55" s="2736"/>
      <c r="H55" s="2736"/>
      <c r="I55" s="2736"/>
      <c r="J55" s="2736"/>
    </row>
    <row r="56" spans="1:10" s="610" customFormat="1" ht="11.25">
      <c r="A56" s="552"/>
      <c r="B56" s="2736"/>
      <c r="C56" s="2736"/>
      <c r="D56" s="2736"/>
      <c r="E56" s="2736"/>
      <c r="F56" s="2736"/>
      <c r="G56" s="2736"/>
      <c r="H56" s="2736"/>
      <c r="I56" s="2736"/>
      <c r="J56" s="2736"/>
    </row>
    <row r="57" spans="1:10" s="610" customFormat="1" ht="11.25">
      <c r="A57" s="552"/>
      <c r="B57" s="2736"/>
      <c r="C57" s="2736"/>
      <c r="D57" s="2736"/>
      <c r="E57" s="2736"/>
      <c r="F57" s="2736"/>
      <c r="G57" s="2736"/>
      <c r="H57" s="2736"/>
      <c r="I57" s="2736"/>
      <c r="J57" s="2736"/>
    </row>
    <row r="58" spans="1:10" ht="29.25" customHeight="1">
      <c r="A58" s="622" t="s">
        <v>1278</v>
      </c>
      <c r="B58" s="641" t="s">
        <v>1269</v>
      </c>
      <c r="C58" s="641" t="s">
        <v>1270</v>
      </c>
      <c r="D58" s="641" t="s">
        <v>1271</v>
      </c>
      <c r="E58" s="641" t="s">
        <v>1272</v>
      </c>
      <c r="F58" s="641" t="s">
        <v>1273</v>
      </c>
      <c r="G58" s="641" t="s">
        <v>1274</v>
      </c>
      <c r="H58" s="641" t="s">
        <v>1275</v>
      </c>
      <c r="I58" s="641" t="s">
        <v>1276</v>
      </c>
      <c r="J58" s="641" t="s">
        <v>51</v>
      </c>
    </row>
    <row r="59" spans="1:10" ht="14.25" customHeight="1">
      <c r="A59" s="48" t="s">
        <v>1203</v>
      </c>
      <c r="B59" s="625">
        <v>44.7</v>
      </c>
      <c r="C59" s="625"/>
      <c r="D59" s="625"/>
      <c r="E59" s="625"/>
      <c r="F59" s="625"/>
      <c r="G59" s="625"/>
      <c r="H59" s="625"/>
      <c r="I59" s="632"/>
      <c r="J59" s="632">
        <v>44.7</v>
      </c>
    </row>
    <row r="60" spans="1:10" ht="14.25" customHeight="1">
      <c r="A60" s="48" t="s">
        <v>1254</v>
      </c>
      <c r="B60" s="635">
        <v>50.2</v>
      </c>
      <c r="C60" s="635">
        <v>10.7</v>
      </c>
      <c r="D60" s="635">
        <v>26.2</v>
      </c>
      <c r="E60" s="635">
        <v>25.7</v>
      </c>
      <c r="F60" s="635">
        <v>57.2</v>
      </c>
      <c r="G60" s="635">
        <v>43.9</v>
      </c>
      <c r="H60" s="635">
        <v>108.8</v>
      </c>
      <c r="I60" s="634"/>
      <c r="J60" s="634">
        <v>322.7</v>
      </c>
    </row>
    <row r="61" spans="1:10" ht="14.25" customHeight="1">
      <c r="A61" s="50" t="s">
        <v>1277</v>
      </c>
      <c r="B61" s="625">
        <v>17.600000000000001</v>
      </c>
      <c r="C61" s="625">
        <v>1.1000000000000001</v>
      </c>
      <c r="D61" s="625">
        <v>0</v>
      </c>
      <c r="E61" s="625">
        <v>0.2</v>
      </c>
      <c r="F61" s="625"/>
      <c r="G61" s="625"/>
      <c r="H61" s="625"/>
      <c r="I61" s="632"/>
      <c r="J61" s="632">
        <v>18.899999999999999</v>
      </c>
    </row>
    <row r="62" spans="1:10" ht="14.25" customHeight="1">
      <c r="A62" s="35" t="s">
        <v>1255</v>
      </c>
      <c r="B62" s="635">
        <v>5.8</v>
      </c>
      <c r="C62" s="635">
        <v>1.3</v>
      </c>
      <c r="D62" s="635">
        <v>0.8</v>
      </c>
      <c r="E62" s="635">
        <v>0.2</v>
      </c>
      <c r="F62" s="635">
        <v>0.3</v>
      </c>
      <c r="G62" s="635"/>
      <c r="H62" s="635"/>
      <c r="I62" s="634"/>
      <c r="J62" s="634">
        <v>8.5</v>
      </c>
    </row>
    <row r="63" spans="1:10" ht="14.25" customHeight="1">
      <c r="A63" s="577" t="s">
        <v>1277</v>
      </c>
      <c r="B63" s="625">
        <v>4.5999999999999996</v>
      </c>
      <c r="C63" s="625">
        <v>1.1000000000000001</v>
      </c>
      <c r="D63" s="625">
        <v>0.3</v>
      </c>
      <c r="E63" s="625"/>
      <c r="F63" s="625"/>
      <c r="G63" s="625"/>
      <c r="H63" s="625"/>
      <c r="I63" s="632"/>
      <c r="J63" s="632">
        <v>6</v>
      </c>
    </row>
    <row r="64" spans="1:10" ht="27" customHeight="1">
      <c r="A64" s="50" t="s">
        <v>1256</v>
      </c>
      <c r="B64" s="635">
        <v>64.400000000000006</v>
      </c>
      <c r="C64" s="635"/>
      <c r="D64" s="635"/>
      <c r="E64" s="635"/>
      <c r="F64" s="635"/>
      <c r="G64" s="635"/>
      <c r="H64" s="635"/>
      <c r="I64" s="634">
        <v>7.7</v>
      </c>
      <c r="J64" s="634">
        <v>72.099999999999994</v>
      </c>
    </row>
    <row r="65" spans="1:10" ht="14.25" customHeight="1">
      <c r="A65" s="50" t="s">
        <v>539</v>
      </c>
      <c r="B65" s="625"/>
      <c r="C65" s="625"/>
      <c r="D65" s="625"/>
      <c r="E65" s="625"/>
      <c r="F65" s="625"/>
      <c r="G65" s="625"/>
      <c r="H65" s="625"/>
      <c r="I65" s="632">
        <v>39.1</v>
      </c>
      <c r="J65" s="632">
        <v>39.1</v>
      </c>
    </row>
    <row r="66" spans="1:10" ht="14.25" customHeight="1">
      <c r="A66" s="50" t="s">
        <v>1167</v>
      </c>
      <c r="B66" s="635"/>
      <c r="C66" s="635"/>
      <c r="D66" s="635"/>
      <c r="E66" s="635"/>
      <c r="F66" s="635"/>
      <c r="G66" s="635"/>
      <c r="H66" s="635"/>
      <c r="I66" s="634">
        <v>67.7</v>
      </c>
      <c r="J66" s="634">
        <v>67.7</v>
      </c>
    </row>
    <row r="67" spans="1:10" ht="14.25" customHeight="1">
      <c r="A67" s="2534" t="s">
        <v>1257</v>
      </c>
      <c r="B67" s="2549">
        <v>165.2</v>
      </c>
      <c r="C67" s="2549">
        <v>12</v>
      </c>
      <c r="D67" s="2549">
        <v>27</v>
      </c>
      <c r="E67" s="2549">
        <v>25.9</v>
      </c>
      <c r="F67" s="2549">
        <v>57.6</v>
      </c>
      <c r="G67" s="2549">
        <v>44</v>
      </c>
      <c r="H67" s="2549">
        <v>108.8</v>
      </c>
      <c r="I67" s="2549">
        <v>114.5</v>
      </c>
      <c r="J67" s="2549">
        <v>554.79999999999995</v>
      </c>
    </row>
    <row r="68" spans="1:10" ht="14.25" customHeight="1">
      <c r="A68" s="35"/>
      <c r="B68" s="639"/>
      <c r="C68" s="639"/>
      <c r="D68" s="639"/>
      <c r="E68" s="639"/>
      <c r="F68" s="639"/>
      <c r="G68" s="639"/>
      <c r="H68" s="639"/>
      <c r="I68" s="640"/>
      <c r="J68" s="640"/>
    </row>
    <row r="69" spans="1:10" ht="24">
      <c r="A69" s="50" t="s">
        <v>1232</v>
      </c>
      <c r="B69" s="625">
        <v>12.7</v>
      </c>
      <c r="C69" s="625">
        <v>2.5</v>
      </c>
      <c r="D69" s="625">
        <v>4.2</v>
      </c>
      <c r="E69" s="625">
        <v>0.3</v>
      </c>
      <c r="F69" s="625"/>
      <c r="G69" s="625"/>
      <c r="H69" s="625"/>
      <c r="I69" s="632">
        <v>149</v>
      </c>
      <c r="J69" s="632">
        <v>168.7</v>
      </c>
    </row>
    <row r="70" spans="1:10" ht="14.25" customHeight="1">
      <c r="A70" s="50" t="s">
        <v>1277</v>
      </c>
      <c r="B70" s="635">
        <v>1.9</v>
      </c>
      <c r="C70" s="635">
        <v>0.1</v>
      </c>
      <c r="D70" s="635">
        <v>0.3</v>
      </c>
      <c r="E70" s="635"/>
      <c r="F70" s="635"/>
      <c r="G70" s="635"/>
      <c r="H70" s="635"/>
      <c r="I70" s="634"/>
      <c r="J70" s="634">
        <v>2.2999999999999998</v>
      </c>
    </row>
    <row r="71" spans="1:10" ht="14.25" customHeight="1">
      <c r="A71" s="46" t="s">
        <v>1228</v>
      </c>
      <c r="B71" s="625">
        <v>24</v>
      </c>
      <c r="C71" s="625">
        <v>7.5</v>
      </c>
      <c r="D71" s="625">
        <v>0.8</v>
      </c>
      <c r="E71" s="625"/>
      <c r="F71" s="625"/>
      <c r="G71" s="625"/>
      <c r="H71" s="625"/>
      <c r="I71" s="632"/>
      <c r="J71" s="632">
        <v>32.299999999999997</v>
      </c>
    </row>
    <row r="72" spans="1:10" ht="14.25" customHeight="1">
      <c r="A72" s="35" t="s">
        <v>1277</v>
      </c>
      <c r="B72" s="625">
        <v>9.1999999999999993</v>
      </c>
      <c r="C72" s="625">
        <v>2.8</v>
      </c>
      <c r="D72" s="625"/>
      <c r="E72" s="625"/>
      <c r="F72" s="625"/>
      <c r="G72" s="625"/>
      <c r="H72" s="625"/>
      <c r="I72" s="632"/>
      <c r="J72" s="632">
        <v>12.1</v>
      </c>
    </row>
    <row r="73" spans="1:10" ht="14.25" customHeight="1">
      <c r="A73" s="35" t="s">
        <v>1236</v>
      </c>
      <c r="B73" s="635">
        <v>14.299999999999999</v>
      </c>
      <c r="C73" s="635">
        <v>12.699999999999998</v>
      </c>
      <c r="D73" s="635">
        <v>38.4</v>
      </c>
      <c r="E73" s="635">
        <v>25</v>
      </c>
      <c r="F73" s="635">
        <v>65.3</v>
      </c>
      <c r="G73" s="635">
        <v>12.2</v>
      </c>
      <c r="H73" s="635">
        <v>25.7</v>
      </c>
      <c r="I73" s="634"/>
      <c r="J73" s="634">
        <v>193.7</v>
      </c>
    </row>
    <row r="74" spans="1:10" ht="14.25" customHeight="1">
      <c r="A74" s="642" t="s">
        <v>1258</v>
      </c>
      <c r="B74" s="625">
        <v>3.6</v>
      </c>
      <c r="C74" s="625">
        <v>4.9000000000000004</v>
      </c>
      <c r="D74" s="625">
        <v>8.3000000000000007</v>
      </c>
      <c r="E74" s="625"/>
      <c r="F74" s="625"/>
      <c r="G74" s="625"/>
      <c r="H74" s="625"/>
      <c r="I74" s="632"/>
      <c r="J74" s="632">
        <v>16.8</v>
      </c>
    </row>
    <row r="75" spans="1:10" ht="14.25" customHeight="1">
      <c r="A75" s="642" t="s">
        <v>1259</v>
      </c>
      <c r="B75" s="625">
        <v>6.3</v>
      </c>
      <c r="C75" s="625">
        <v>6.8</v>
      </c>
      <c r="D75" s="625">
        <v>8.6999999999999993</v>
      </c>
      <c r="E75" s="625"/>
      <c r="F75" s="625"/>
      <c r="G75" s="625"/>
      <c r="H75" s="625"/>
      <c r="I75" s="632"/>
      <c r="J75" s="632">
        <v>21.8</v>
      </c>
    </row>
    <row r="76" spans="1:10" ht="14.25" customHeight="1">
      <c r="A76" s="35" t="s">
        <v>1260</v>
      </c>
      <c r="B76" s="635">
        <v>0.1</v>
      </c>
      <c r="C76" s="635">
        <v>0.6</v>
      </c>
      <c r="D76" s="635">
        <v>3.1</v>
      </c>
      <c r="E76" s="635">
        <v>1.7</v>
      </c>
      <c r="F76" s="635">
        <v>0.2</v>
      </c>
      <c r="G76" s="635"/>
      <c r="H76" s="635"/>
      <c r="I76" s="634"/>
      <c r="J76" s="634">
        <v>5.7</v>
      </c>
    </row>
    <row r="77" spans="1:10" ht="14.25" customHeight="1">
      <c r="A77" s="35" t="s">
        <v>1261</v>
      </c>
      <c r="B77" s="635">
        <v>2.7</v>
      </c>
      <c r="C77" s="635">
        <v>0.2</v>
      </c>
      <c r="D77" s="635">
        <v>10.7</v>
      </c>
      <c r="E77" s="635">
        <v>17</v>
      </c>
      <c r="F77" s="635">
        <v>52.5</v>
      </c>
      <c r="G77" s="635">
        <v>6.6</v>
      </c>
      <c r="H77" s="635">
        <v>25.5</v>
      </c>
      <c r="I77" s="634"/>
      <c r="J77" s="634">
        <v>115.3</v>
      </c>
    </row>
    <row r="78" spans="1:10">
      <c r="A78" s="50" t="s">
        <v>1262</v>
      </c>
      <c r="B78" s="635">
        <v>1.6</v>
      </c>
      <c r="C78" s="635">
        <v>0.2</v>
      </c>
      <c r="D78" s="635">
        <v>7.6</v>
      </c>
      <c r="E78" s="635">
        <v>6.3</v>
      </c>
      <c r="F78" s="635">
        <v>12.6</v>
      </c>
      <c r="G78" s="635">
        <v>5.6</v>
      </c>
      <c r="H78" s="635">
        <v>0.2</v>
      </c>
      <c r="I78" s="634"/>
      <c r="J78" s="634">
        <v>34.1</v>
      </c>
    </row>
    <row r="79" spans="1:10">
      <c r="A79" s="50" t="s">
        <v>1263</v>
      </c>
      <c r="B79" s="635"/>
      <c r="C79" s="635">
        <v>1</v>
      </c>
      <c r="D79" s="635"/>
      <c r="E79" s="635">
        <v>1.8</v>
      </c>
      <c r="F79" s="635">
        <v>0.9</v>
      </c>
      <c r="G79" s="635">
        <v>3</v>
      </c>
      <c r="H79" s="635">
        <v>0.7</v>
      </c>
      <c r="I79" s="634">
        <v>2.4</v>
      </c>
      <c r="J79" s="634">
        <v>9.8000000000000007</v>
      </c>
    </row>
    <row r="80" spans="1:10">
      <c r="A80" s="50" t="s">
        <v>539</v>
      </c>
      <c r="B80" s="635"/>
      <c r="C80" s="635"/>
      <c r="D80" s="635"/>
      <c r="E80" s="635"/>
      <c r="F80" s="635"/>
      <c r="G80" s="635"/>
      <c r="H80" s="635"/>
      <c r="I80" s="634">
        <v>42</v>
      </c>
      <c r="J80" s="634">
        <v>42</v>
      </c>
    </row>
    <row r="81" spans="1:10">
      <c r="A81" s="50" t="s">
        <v>1264</v>
      </c>
      <c r="B81" s="635"/>
      <c r="C81" s="635"/>
      <c r="D81" s="635"/>
      <c r="E81" s="635"/>
      <c r="F81" s="635"/>
      <c r="G81" s="635"/>
      <c r="H81" s="635"/>
      <c r="I81" s="634">
        <v>76.7</v>
      </c>
      <c r="J81" s="634">
        <v>76.7</v>
      </c>
    </row>
    <row r="82" spans="1:10">
      <c r="A82" s="50" t="s">
        <v>219</v>
      </c>
      <c r="B82" s="635"/>
      <c r="C82" s="635"/>
      <c r="D82" s="635"/>
      <c r="E82" s="635"/>
      <c r="F82" s="635"/>
      <c r="G82" s="635"/>
      <c r="H82" s="635"/>
      <c r="I82" s="634">
        <v>31.5</v>
      </c>
      <c r="J82" s="634">
        <v>31.5</v>
      </c>
    </row>
    <row r="83" spans="1:10">
      <c r="A83" s="2534" t="s">
        <v>1265</v>
      </c>
      <c r="B83" s="2549">
        <v>51</v>
      </c>
      <c r="C83" s="2549">
        <v>23.7</v>
      </c>
      <c r="D83" s="2549">
        <v>43.4</v>
      </c>
      <c r="E83" s="2549">
        <v>27.2</v>
      </c>
      <c r="F83" s="2549">
        <v>66.3</v>
      </c>
      <c r="G83" s="2549">
        <v>15.3</v>
      </c>
      <c r="H83" s="2549">
        <v>26.3</v>
      </c>
      <c r="I83" s="2549">
        <v>301.7</v>
      </c>
      <c r="J83" s="2549">
        <v>554.79999999999995</v>
      </c>
    </row>
    <row r="84" spans="1:10">
      <c r="A84" s="1" t="s">
        <v>167</v>
      </c>
    </row>
    <row r="85" spans="1:10">
      <c r="A85" s="1" t="s">
        <v>167</v>
      </c>
    </row>
    <row r="86" spans="1:10">
      <c r="A86" s="1" t="s">
        <v>167</v>
      </c>
    </row>
    <row r="105" spans="7:7" ht="15">
      <c r="G105" s="85"/>
    </row>
  </sheetData>
  <mergeCells count="2">
    <mergeCell ref="A1:J1"/>
    <mergeCell ref="A29:J31"/>
  </mergeCells>
  <pageMargins left="0.43307086614173229" right="0.23622047244094491" top="0.74803149606299213" bottom="0.74803149606299213" header="0.31496062992125984" footer="0.31496062992125984"/>
  <pageSetup paperSize="9" scale="89" orientation="portrait" r:id="rId1"/>
  <headerFooter>
    <oddFooter>&amp;C&amp;1#&amp;"Calibri"&amp;10&amp;K000000Confidential</oddFooter>
  </headerFooter>
  <rowBreaks count="1" manualBreakCount="1">
    <brk id="49" max="16383" man="1"/>
  </rowBreaks>
  <colBreaks count="1" manualBreakCount="1">
    <brk id="10" max="1048575" man="1"/>
  </colBreaks>
  <customProperties>
    <customPr name="_pios_id" r:id="rId2"/>
  </customProperties>
  <drawing r:id="rId3"/>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3D361B5-E00E-46D4-B00A-B38F3E9E2F8B}">
  <dimension ref="A1:U114"/>
  <sheetViews>
    <sheetView showGridLines="0" showWhiteSpace="0" view="pageBreakPreview" zoomScale="80" zoomScaleNormal="100" zoomScaleSheetLayoutView="80" workbookViewId="0">
      <selection activeCell="L5" sqref="L5:U8"/>
    </sheetView>
  </sheetViews>
  <sheetFormatPr defaultColWidth="10.42578125" defaultRowHeight="12"/>
  <cols>
    <col min="1" max="1" width="10.28515625" style="1" customWidth="1"/>
    <col min="2" max="8" width="10.28515625" style="3" customWidth="1"/>
    <col min="9" max="9" width="5.7109375" style="3" customWidth="1"/>
    <col min="10" max="10" width="7.7109375" style="3" customWidth="1"/>
    <col min="11" max="11" width="10.7109375" style="3" customWidth="1"/>
    <col min="12" max="12" width="34.140625" style="643" customWidth="1"/>
    <col min="13" max="21" width="8.140625" style="644" customWidth="1"/>
    <col min="22" max="16384" width="10.42578125" style="3"/>
  </cols>
  <sheetData>
    <row r="1" spans="1:21" ht="14.25" customHeight="1">
      <c r="A1" s="3131" t="s">
        <v>1279</v>
      </c>
      <c r="B1" s="3131"/>
      <c r="C1" s="3131"/>
      <c r="D1" s="3131"/>
      <c r="E1" s="3131"/>
      <c r="F1" s="3131"/>
      <c r="G1" s="3131"/>
      <c r="H1" s="3131"/>
      <c r="I1" s="3131"/>
      <c r="J1" s="3131"/>
      <c r="K1" s="3131"/>
    </row>
    <row r="2" spans="1:21" ht="14.25" customHeight="1">
      <c r="A2" s="3131"/>
      <c r="B2" s="3131"/>
      <c r="C2" s="3131"/>
      <c r="D2" s="3131"/>
      <c r="E2" s="3131"/>
      <c r="F2" s="3131"/>
      <c r="G2" s="3131"/>
      <c r="H2" s="3131"/>
      <c r="I2" s="3131"/>
      <c r="J2" s="3131"/>
      <c r="K2" s="3131"/>
    </row>
    <row r="3" spans="1:21" ht="14.25" customHeight="1">
      <c r="A3" s="3131"/>
      <c r="B3" s="3131"/>
      <c r="C3" s="3131"/>
      <c r="D3" s="3131"/>
      <c r="E3" s="3131"/>
      <c r="F3" s="3131"/>
      <c r="G3" s="3131"/>
      <c r="H3" s="3131"/>
      <c r="I3" s="3131"/>
      <c r="J3" s="3131"/>
      <c r="K3" s="3131"/>
    </row>
    <row r="4" spans="1:21" ht="14.25" customHeight="1">
      <c r="A4" s="3131"/>
      <c r="B4" s="3131"/>
      <c r="C4" s="3131"/>
      <c r="D4" s="3131"/>
      <c r="E4" s="3131"/>
      <c r="F4" s="3131"/>
      <c r="G4" s="3131"/>
      <c r="H4" s="3131"/>
      <c r="I4" s="3131"/>
      <c r="J4" s="3131"/>
      <c r="K4" s="3131"/>
    </row>
    <row r="5" spans="1:21" ht="14.25" customHeight="1">
      <c r="A5" s="3131"/>
      <c r="B5" s="3131"/>
      <c r="C5" s="3131"/>
      <c r="D5" s="3131"/>
      <c r="E5" s="3131"/>
      <c r="F5" s="3131"/>
      <c r="G5" s="3131"/>
      <c r="H5" s="3131"/>
      <c r="I5" s="3131"/>
      <c r="J5" s="3131"/>
      <c r="K5" s="3131"/>
      <c r="L5" s="3133" t="s">
        <v>1280</v>
      </c>
      <c r="M5" s="3134"/>
      <c r="N5" s="3134"/>
      <c r="O5" s="3134"/>
      <c r="P5" s="3134"/>
      <c r="Q5" s="3134"/>
      <c r="R5" s="3134"/>
      <c r="S5" s="3134"/>
      <c r="T5" s="3135"/>
      <c r="U5" s="3135"/>
    </row>
    <row r="6" spans="1:21">
      <c r="L6" s="3134"/>
      <c r="M6" s="3134"/>
      <c r="N6" s="3134"/>
      <c r="O6" s="3134"/>
      <c r="P6" s="3134"/>
      <c r="Q6" s="3134"/>
      <c r="R6" s="3134"/>
      <c r="S6" s="3134"/>
      <c r="T6" s="3135"/>
      <c r="U6" s="3135"/>
    </row>
    <row r="7" spans="1:21">
      <c r="L7" s="3134"/>
      <c r="M7" s="3134"/>
      <c r="N7" s="3134"/>
      <c r="O7" s="3134"/>
      <c r="P7" s="3134"/>
      <c r="Q7" s="3134"/>
      <c r="R7" s="3134"/>
      <c r="S7" s="3134"/>
      <c r="T7" s="3135"/>
      <c r="U7" s="3135"/>
    </row>
    <row r="8" spans="1:21">
      <c r="L8" s="3134"/>
      <c r="M8" s="3134"/>
      <c r="N8" s="3134"/>
      <c r="O8" s="3134"/>
      <c r="P8" s="3134"/>
      <c r="Q8" s="3134"/>
      <c r="R8" s="3134"/>
      <c r="S8" s="3134"/>
      <c r="T8" s="3135"/>
      <c r="U8" s="3135"/>
    </row>
    <row r="9" spans="1:21" ht="29.25" customHeight="1">
      <c r="J9" s="1"/>
      <c r="L9" s="645" t="s">
        <v>59</v>
      </c>
      <c r="M9" s="646" t="s">
        <v>1269</v>
      </c>
      <c r="N9" s="646" t="s">
        <v>1270</v>
      </c>
      <c r="O9" s="646" t="s">
        <v>1271</v>
      </c>
      <c r="P9" s="646" t="s">
        <v>1272</v>
      </c>
      <c r="Q9" s="646" t="s">
        <v>1273</v>
      </c>
      <c r="R9" s="646" t="s">
        <v>1274</v>
      </c>
      <c r="S9" s="646" t="s">
        <v>1275</v>
      </c>
      <c r="T9" s="646" t="s">
        <v>1276</v>
      </c>
      <c r="U9" s="646" t="s">
        <v>51</v>
      </c>
    </row>
    <row r="10" spans="1:21" ht="14.25" customHeight="1">
      <c r="L10" s="647" t="s">
        <v>1047</v>
      </c>
      <c r="M10" s="648"/>
      <c r="N10" s="648"/>
      <c r="O10" s="648"/>
      <c r="P10" s="648"/>
      <c r="Q10" s="648"/>
      <c r="R10" s="648"/>
      <c r="S10" s="648"/>
      <c r="T10" s="648"/>
      <c r="U10" s="648"/>
    </row>
    <row r="11" spans="1:21" ht="14.25" customHeight="1">
      <c r="L11" s="643" t="s">
        <v>1203</v>
      </c>
      <c r="M11" s="649">
        <v>25.8</v>
      </c>
      <c r="N11" s="649" t="s">
        <v>44</v>
      </c>
      <c r="O11" s="649" t="s">
        <v>44</v>
      </c>
      <c r="P11" s="649" t="s">
        <v>44</v>
      </c>
      <c r="Q11" s="649" t="s">
        <v>44</v>
      </c>
      <c r="R11" s="649" t="s">
        <v>44</v>
      </c>
      <c r="S11" s="649" t="s">
        <v>44</v>
      </c>
      <c r="T11" s="649" t="s">
        <v>44</v>
      </c>
      <c r="U11" s="643"/>
    </row>
    <row r="12" spans="1:21" ht="14.25" customHeight="1">
      <c r="L12" s="643" t="s">
        <v>1254</v>
      </c>
      <c r="M12" s="649">
        <v>11.5</v>
      </c>
      <c r="N12" s="649">
        <v>3.1</v>
      </c>
      <c r="O12" s="649">
        <v>8.9</v>
      </c>
      <c r="P12" s="649">
        <v>9.1999999999999993</v>
      </c>
      <c r="Q12" s="649">
        <v>18.600000000000001</v>
      </c>
      <c r="R12" s="649">
        <v>12.1</v>
      </c>
      <c r="S12" s="649">
        <v>16.3</v>
      </c>
      <c r="T12" s="649" t="s">
        <v>44</v>
      </c>
      <c r="U12" s="643"/>
    </row>
    <row r="13" spans="1:21" ht="14.25" customHeight="1">
      <c r="L13" s="643" t="s">
        <v>1255</v>
      </c>
      <c r="M13" s="649">
        <v>1.7</v>
      </c>
      <c r="N13" s="649">
        <v>0.4</v>
      </c>
      <c r="O13" s="649">
        <v>0.1</v>
      </c>
      <c r="P13" s="649" t="s">
        <v>44</v>
      </c>
      <c r="Q13" s="649" t="s">
        <v>44</v>
      </c>
      <c r="R13" s="649" t="s">
        <v>44</v>
      </c>
      <c r="S13" s="649" t="s">
        <v>44</v>
      </c>
      <c r="T13" s="649" t="s">
        <v>44</v>
      </c>
      <c r="U13" s="643"/>
    </row>
    <row r="14" spans="1:21" ht="14.25" customHeight="1">
      <c r="L14" s="643" t="s">
        <v>1281</v>
      </c>
      <c r="M14" s="650">
        <v>8.9</v>
      </c>
      <c r="N14" s="650" t="s">
        <v>44</v>
      </c>
      <c r="O14" s="650" t="s">
        <v>44</v>
      </c>
      <c r="P14" s="650" t="s">
        <v>44</v>
      </c>
      <c r="Q14" s="650" t="s">
        <v>44</v>
      </c>
      <c r="R14" s="650" t="s">
        <v>44</v>
      </c>
      <c r="S14" s="650" t="s">
        <v>44</v>
      </c>
      <c r="T14" s="650" t="s">
        <v>44</v>
      </c>
    </row>
    <row r="15" spans="1:21" ht="14.25" customHeight="1">
      <c r="L15" s="643" t="s">
        <v>1232</v>
      </c>
      <c r="M15" s="650">
        <v>-0.8</v>
      </c>
      <c r="N15" s="650">
        <v>-0.2</v>
      </c>
      <c r="O15" s="650">
        <v>-1.8</v>
      </c>
      <c r="P15" s="650" t="s">
        <v>44</v>
      </c>
      <c r="Q15" s="650" t="s">
        <v>44</v>
      </c>
      <c r="R15" s="650" t="s">
        <v>44</v>
      </c>
      <c r="S15" s="650" t="s">
        <v>44</v>
      </c>
      <c r="T15" s="650">
        <v>-56.1</v>
      </c>
    </row>
    <row r="16" spans="1:21">
      <c r="L16" s="643" t="s">
        <v>1228</v>
      </c>
      <c r="M16" s="650">
        <v>-3.6</v>
      </c>
      <c r="N16" s="650">
        <v>-1.2</v>
      </c>
      <c r="O16" s="650">
        <v>-0.7</v>
      </c>
      <c r="P16" s="650" t="s">
        <v>44</v>
      </c>
      <c r="Q16" s="650">
        <v>-7.2</v>
      </c>
      <c r="R16" s="650" t="s">
        <v>44</v>
      </c>
      <c r="S16" s="650" t="s">
        <v>44</v>
      </c>
      <c r="T16" s="650" t="s">
        <v>44</v>
      </c>
    </row>
    <row r="17" spans="12:21" ht="24">
      <c r="L17" s="643" t="s">
        <v>1282</v>
      </c>
      <c r="M17" s="650">
        <v>-0.7</v>
      </c>
      <c r="N17" s="650">
        <v>-0.8</v>
      </c>
      <c r="O17" s="650" t="s">
        <v>44</v>
      </c>
      <c r="P17" s="650" t="s">
        <v>44</v>
      </c>
      <c r="Q17" s="650" t="s">
        <v>44</v>
      </c>
      <c r="R17" s="650" t="s">
        <v>44</v>
      </c>
      <c r="S17" s="650" t="s">
        <v>44</v>
      </c>
      <c r="T17" s="650" t="s">
        <v>44</v>
      </c>
    </row>
    <row r="18" spans="12:21" ht="24">
      <c r="L18" s="643" t="s">
        <v>1283</v>
      </c>
      <c r="M18" s="650">
        <v>-1</v>
      </c>
      <c r="N18" s="650">
        <v>-1.2</v>
      </c>
      <c r="O18" s="650">
        <v>-2.5</v>
      </c>
      <c r="P18" s="650" t="s">
        <v>44</v>
      </c>
      <c r="Q18" s="650" t="s">
        <v>44</v>
      </c>
      <c r="R18" s="650" t="s">
        <v>44</v>
      </c>
      <c r="S18" s="650" t="s">
        <v>44</v>
      </c>
      <c r="T18" s="650" t="s">
        <v>44</v>
      </c>
    </row>
    <row r="19" spans="12:21" ht="24">
      <c r="L19" s="643" t="s">
        <v>1284</v>
      </c>
      <c r="M19" s="650" t="s">
        <v>44</v>
      </c>
      <c r="N19" s="650" t="s">
        <v>44</v>
      </c>
      <c r="O19" s="650">
        <v>-3.3</v>
      </c>
      <c r="P19" s="650" t="s">
        <v>44</v>
      </c>
      <c r="Q19" s="650" t="s">
        <v>44</v>
      </c>
      <c r="R19" s="650" t="s">
        <v>44</v>
      </c>
      <c r="S19" s="650" t="s">
        <v>44</v>
      </c>
      <c r="T19" s="650" t="s">
        <v>44</v>
      </c>
    </row>
    <row r="20" spans="12:21">
      <c r="L20" s="643" t="s">
        <v>1285</v>
      </c>
      <c r="M20" s="650">
        <v>-0.2</v>
      </c>
      <c r="N20" s="650">
        <v>-1</v>
      </c>
      <c r="O20" s="650">
        <v>-0.3</v>
      </c>
      <c r="P20" s="650">
        <v>-3.3</v>
      </c>
      <c r="Q20" s="650">
        <v>-5.5</v>
      </c>
      <c r="R20" s="650">
        <v>-4.2</v>
      </c>
      <c r="S20" s="650">
        <v>-0.8</v>
      </c>
      <c r="T20" s="650" t="s">
        <v>44</v>
      </c>
      <c r="U20" s="643"/>
    </row>
    <row r="21" spans="12:21" ht="15">
      <c r="L21" s="643" t="s">
        <v>1286</v>
      </c>
      <c r="M21" s="650" t="s">
        <v>44</v>
      </c>
      <c r="N21" s="650">
        <v>-1.6</v>
      </c>
      <c r="O21" s="650">
        <v>-1.2</v>
      </c>
      <c r="P21" s="650">
        <v>-3.1</v>
      </c>
      <c r="Q21" s="650">
        <v>-4.5</v>
      </c>
      <c r="R21" s="650">
        <v>-3.8</v>
      </c>
      <c r="S21" s="650">
        <v>-0.2</v>
      </c>
      <c r="T21" s="650" t="s">
        <v>44</v>
      </c>
      <c r="U21" s="2739"/>
    </row>
    <row r="22" spans="12:21">
      <c r="L22" s="643" t="s">
        <v>1263</v>
      </c>
      <c r="M22" s="649" t="s">
        <v>44</v>
      </c>
      <c r="N22" s="649">
        <v>-0.8</v>
      </c>
      <c r="O22" s="649" t="s">
        <v>44</v>
      </c>
      <c r="P22" s="649" t="s">
        <v>44</v>
      </c>
      <c r="Q22" s="649" t="s">
        <v>44</v>
      </c>
      <c r="R22" s="649">
        <v>-1.3</v>
      </c>
      <c r="S22" s="649" t="s">
        <v>44</v>
      </c>
      <c r="T22" s="649" t="s">
        <v>44</v>
      </c>
    </row>
    <row r="23" spans="12:21">
      <c r="L23" s="644" t="s">
        <v>219</v>
      </c>
      <c r="M23" s="649" t="s">
        <v>44</v>
      </c>
      <c r="N23" s="649" t="s">
        <v>44</v>
      </c>
      <c r="O23" s="649" t="s">
        <v>44</v>
      </c>
      <c r="P23" s="649" t="s">
        <v>44</v>
      </c>
      <c r="Q23" s="649" t="s">
        <v>44</v>
      </c>
      <c r="R23" s="649" t="s">
        <v>44</v>
      </c>
      <c r="S23" s="649" t="s">
        <v>44</v>
      </c>
      <c r="T23" s="649">
        <v>-20.6</v>
      </c>
    </row>
    <row r="24" spans="12:21">
      <c r="L24" s="644" t="s">
        <v>1287</v>
      </c>
      <c r="M24" s="650">
        <v>9.5</v>
      </c>
      <c r="N24" s="650">
        <v>20</v>
      </c>
      <c r="O24" s="650">
        <v>0.1</v>
      </c>
      <c r="P24" s="650">
        <v>1.8</v>
      </c>
      <c r="Q24" s="650">
        <v>0.8</v>
      </c>
      <c r="R24" s="650">
        <v>-2</v>
      </c>
      <c r="S24" s="650">
        <v>0.2</v>
      </c>
      <c r="T24" s="650" t="s">
        <v>44</v>
      </c>
    </row>
    <row r="25" spans="12:21">
      <c r="L25" s="645"/>
      <c r="M25" s="646"/>
      <c r="N25" s="646"/>
      <c r="O25" s="646"/>
      <c r="P25" s="646"/>
      <c r="Q25" s="646"/>
      <c r="R25" s="646"/>
      <c r="S25" s="646"/>
      <c r="T25" s="646"/>
      <c r="U25" s="646"/>
    </row>
    <row r="26" spans="12:21">
      <c r="L26" s="645"/>
      <c r="M26" s="646"/>
      <c r="N26" s="646"/>
      <c r="O26" s="646"/>
      <c r="P26" s="646"/>
      <c r="Q26" s="646"/>
      <c r="R26" s="646"/>
      <c r="S26" s="646"/>
      <c r="T26" s="646"/>
      <c r="U26" s="646"/>
    </row>
    <row r="27" spans="12:21" ht="22.5">
      <c r="L27" s="645" t="s">
        <v>59</v>
      </c>
      <c r="M27" s="646" t="s">
        <v>1269</v>
      </c>
      <c r="N27" s="646" t="s">
        <v>1270</v>
      </c>
      <c r="O27" s="646" t="s">
        <v>1271</v>
      </c>
      <c r="P27" s="646" t="s">
        <v>1272</v>
      </c>
      <c r="Q27" s="646" t="s">
        <v>1273</v>
      </c>
      <c r="R27" s="646" t="s">
        <v>1274</v>
      </c>
      <c r="S27" s="646" t="s">
        <v>1275</v>
      </c>
      <c r="T27" s="646" t="s">
        <v>1276</v>
      </c>
      <c r="U27" s="646" t="s">
        <v>51</v>
      </c>
    </row>
    <row r="28" spans="12:21" ht="14.25" customHeight="1">
      <c r="L28" s="647" t="s">
        <v>1049</v>
      </c>
      <c r="M28" s="643"/>
      <c r="N28" s="643"/>
      <c r="O28" s="643"/>
      <c r="P28" s="643"/>
      <c r="Q28" s="643"/>
      <c r="R28" s="643"/>
      <c r="S28" s="643"/>
      <c r="T28" s="643"/>
      <c r="U28" s="643"/>
    </row>
    <row r="29" spans="12:21" ht="14.25" customHeight="1">
      <c r="L29" s="643" t="s">
        <v>1203</v>
      </c>
      <c r="M29" s="649">
        <v>1.4</v>
      </c>
      <c r="N29" s="649" t="s">
        <v>44</v>
      </c>
      <c r="O29" s="649" t="s">
        <v>44</v>
      </c>
      <c r="P29" s="649" t="s">
        <v>44</v>
      </c>
      <c r="Q29" s="649" t="s">
        <v>44</v>
      </c>
      <c r="R29" s="649" t="s">
        <v>44</v>
      </c>
      <c r="S29" s="649" t="s">
        <v>44</v>
      </c>
      <c r="T29" s="649" t="s">
        <v>44</v>
      </c>
      <c r="U29" s="643"/>
    </row>
    <row r="30" spans="12:21" ht="14.25" customHeight="1">
      <c r="L30" s="643" t="s">
        <v>1254</v>
      </c>
      <c r="M30" s="649">
        <v>2</v>
      </c>
      <c r="N30" s="649">
        <v>1.6</v>
      </c>
      <c r="O30" s="649">
        <v>1.6</v>
      </c>
      <c r="P30" s="649">
        <v>1.9</v>
      </c>
      <c r="Q30" s="649">
        <v>4.3</v>
      </c>
      <c r="R30" s="649">
        <v>0.7</v>
      </c>
      <c r="S30" s="649" t="s">
        <v>44</v>
      </c>
      <c r="T30" s="649" t="s">
        <v>44</v>
      </c>
      <c r="U30" s="643"/>
    </row>
    <row r="31" spans="12:21" ht="14.25" customHeight="1">
      <c r="L31" s="643" t="s">
        <v>1255</v>
      </c>
      <c r="M31" s="649">
        <v>0.1</v>
      </c>
      <c r="N31" s="649" t="s">
        <v>44</v>
      </c>
      <c r="O31" s="649" t="s">
        <v>44</v>
      </c>
      <c r="P31" s="649" t="s">
        <v>44</v>
      </c>
      <c r="Q31" s="649" t="s">
        <v>44</v>
      </c>
      <c r="R31" s="649" t="s">
        <v>44</v>
      </c>
      <c r="S31" s="649" t="s">
        <v>44</v>
      </c>
      <c r="T31" s="649" t="s">
        <v>44</v>
      </c>
      <c r="U31" s="643"/>
    </row>
    <row r="32" spans="12:21" ht="14.25" customHeight="1">
      <c r="L32" s="643" t="s">
        <v>1281</v>
      </c>
      <c r="M32" s="650">
        <v>7.5</v>
      </c>
      <c r="N32" s="650" t="s">
        <v>44</v>
      </c>
      <c r="O32" s="650" t="s">
        <v>44</v>
      </c>
      <c r="P32" s="650" t="s">
        <v>44</v>
      </c>
      <c r="Q32" s="650" t="s">
        <v>44</v>
      </c>
      <c r="R32" s="650" t="s">
        <v>44</v>
      </c>
      <c r="S32" s="650" t="s">
        <v>44</v>
      </c>
      <c r="T32" s="650" t="s">
        <v>44</v>
      </c>
    </row>
    <row r="33" spans="12:21" ht="14.25" customHeight="1">
      <c r="L33" s="643" t="s">
        <v>1232</v>
      </c>
      <c r="M33" s="650">
        <v>-1.7</v>
      </c>
      <c r="N33" s="650" t="s">
        <v>44</v>
      </c>
      <c r="O33" s="650" t="s">
        <v>44</v>
      </c>
      <c r="P33" s="650" t="s">
        <v>44</v>
      </c>
      <c r="Q33" s="650" t="s">
        <v>44</v>
      </c>
      <c r="R33" s="650" t="s">
        <v>44</v>
      </c>
      <c r="S33" s="650" t="s">
        <v>44</v>
      </c>
      <c r="T33" s="650">
        <v>-8.1</v>
      </c>
    </row>
    <row r="34" spans="12:21">
      <c r="L34" s="643" t="s">
        <v>1228</v>
      </c>
      <c r="M34" s="650">
        <v>-0.5</v>
      </c>
      <c r="N34" s="650">
        <v>-0.4</v>
      </c>
      <c r="O34" s="650" t="s">
        <v>44</v>
      </c>
      <c r="P34" s="650" t="s">
        <v>44</v>
      </c>
      <c r="Q34" s="650">
        <v>-0.2</v>
      </c>
      <c r="R34" s="650" t="s">
        <v>44</v>
      </c>
      <c r="S34" s="650" t="s">
        <v>44</v>
      </c>
      <c r="T34" s="650" t="s">
        <v>44</v>
      </c>
    </row>
    <row r="35" spans="12:21" ht="24">
      <c r="L35" s="643" t="s">
        <v>1282</v>
      </c>
      <c r="M35" s="650">
        <v>-0.6</v>
      </c>
      <c r="N35" s="650">
        <v>-1.1000000000000001</v>
      </c>
      <c r="O35" s="650">
        <v>-0.5</v>
      </c>
      <c r="P35" s="650" t="s">
        <v>44</v>
      </c>
      <c r="Q35" s="650" t="s">
        <v>44</v>
      </c>
      <c r="R35" s="650" t="s">
        <v>44</v>
      </c>
      <c r="S35" s="650" t="s">
        <v>44</v>
      </c>
      <c r="T35" s="650" t="s">
        <v>44</v>
      </c>
    </row>
    <row r="36" spans="12:21" ht="24">
      <c r="L36" s="643" t="s">
        <v>1283</v>
      </c>
      <c r="M36" s="650">
        <v>-0.2</v>
      </c>
      <c r="N36" s="650">
        <v>-1.3</v>
      </c>
      <c r="O36" s="650">
        <v>-1.4</v>
      </c>
      <c r="P36" s="650" t="s">
        <v>44</v>
      </c>
      <c r="Q36" s="650" t="s">
        <v>44</v>
      </c>
      <c r="R36" s="650" t="s">
        <v>44</v>
      </c>
      <c r="S36" s="650" t="s">
        <v>44</v>
      </c>
      <c r="T36" s="650" t="s">
        <v>44</v>
      </c>
    </row>
    <row r="37" spans="12:21" ht="24">
      <c r="L37" s="643" t="s">
        <v>1284</v>
      </c>
      <c r="M37" s="650">
        <v>-0.6</v>
      </c>
      <c r="N37" s="650">
        <v>-0.7</v>
      </c>
      <c r="O37" s="650">
        <v>-6.9</v>
      </c>
      <c r="P37" s="650">
        <v>-1.3</v>
      </c>
      <c r="Q37" s="650" t="s">
        <v>44</v>
      </c>
      <c r="R37" s="650" t="s">
        <v>44</v>
      </c>
      <c r="S37" s="650" t="s">
        <v>44</v>
      </c>
      <c r="T37" s="650" t="s">
        <v>44</v>
      </c>
    </row>
    <row r="38" spans="12:21">
      <c r="L38" s="643" t="s">
        <v>1285</v>
      </c>
      <c r="M38" s="650" t="s">
        <v>44</v>
      </c>
      <c r="N38" s="650" t="s">
        <v>44</v>
      </c>
      <c r="O38" s="650" t="s">
        <v>44</v>
      </c>
      <c r="P38" s="650" t="s">
        <v>44</v>
      </c>
      <c r="Q38" s="650" t="s">
        <v>44</v>
      </c>
      <c r="R38" s="650" t="s">
        <v>44</v>
      </c>
      <c r="S38" s="650" t="s">
        <v>44</v>
      </c>
      <c r="T38" s="650" t="s">
        <v>44</v>
      </c>
      <c r="U38" s="643"/>
    </row>
    <row r="39" spans="12:21" ht="15">
      <c r="L39" s="643" t="s">
        <v>1286</v>
      </c>
      <c r="M39" s="650">
        <v>-0.8</v>
      </c>
      <c r="N39" s="650" t="s">
        <v>44</v>
      </c>
      <c r="O39" s="650">
        <v>-1.2</v>
      </c>
      <c r="P39" s="650" t="s">
        <v>44</v>
      </c>
      <c r="Q39" s="650">
        <v>-2.7</v>
      </c>
      <c r="R39" s="650">
        <v>-0.1</v>
      </c>
      <c r="S39" s="650" t="s">
        <v>44</v>
      </c>
      <c r="T39" s="650" t="s">
        <v>44</v>
      </c>
      <c r="U39" s="2739"/>
    </row>
    <row r="40" spans="12:21" ht="15">
      <c r="L40" s="643" t="s">
        <v>1263</v>
      </c>
      <c r="M40" s="650" t="s">
        <v>44</v>
      </c>
      <c r="N40" s="650" t="s">
        <v>44</v>
      </c>
      <c r="O40" s="650">
        <v>-1</v>
      </c>
      <c r="P40" s="650">
        <v>-0.8</v>
      </c>
      <c r="Q40" s="650" t="s">
        <v>44</v>
      </c>
      <c r="R40" s="650" t="s">
        <v>44</v>
      </c>
      <c r="S40" s="650">
        <v>-0.4</v>
      </c>
      <c r="T40" s="650">
        <v>-1.9</v>
      </c>
      <c r="U40" s="2739"/>
    </row>
    <row r="41" spans="12:21" ht="15">
      <c r="L41" s="644" t="s">
        <v>219</v>
      </c>
      <c r="M41" s="650" t="s">
        <v>44</v>
      </c>
      <c r="N41" s="650" t="s">
        <v>44</v>
      </c>
      <c r="O41" s="650" t="s">
        <v>44</v>
      </c>
      <c r="P41" s="650" t="s">
        <v>44</v>
      </c>
      <c r="Q41" s="650" t="s">
        <v>44</v>
      </c>
      <c r="R41" s="650" t="s">
        <v>44</v>
      </c>
      <c r="S41" s="650" t="s">
        <v>44</v>
      </c>
      <c r="T41" s="650">
        <v>-0.1</v>
      </c>
      <c r="U41" s="2739"/>
    </row>
    <row r="42" spans="12:21" ht="15">
      <c r="L42" s="644" t="s">
        <v>1287</v>
      </c>
      <c r="M42" s="650">
        <v>6</v>
      </c>
      <c r="N42" s="650">
        <v>8.9</v>
      </c>
      <c r="O42" s="650">
        <v>1.5</v>
      </c>
      <c r="P42" s="650">
        <v>-5.8</v>
      </c>
      <c r="Q42" s="650">
        <v>-0.4</v>
      </c>
      <c r="R42" s="650">
        <v>0.3</v>
      </c>
      <c r="S42" s="650">
        <v>0.6</v>
      </c>
      <c r="T42" s="650" t="s">
        <v>44</v>
      </c>
      <c r="U42" s="2739"/>
    </row>
    <row r="43" spans="12:21" ht="14.25" customHeight="1">
      <c r="L43" s="644"/>
    </row>
    <row r="44" spans="12:21" ht="14.25" customHeight="1">
      <c r="L44" s="644"/>
    </row>
    <row r="45" spans="12:21" ht="14.25" customHeight="1">
      <c r="L45" s="645" t="s">
        <v>59</v>
      </c>
      <c r="M45" s="646" t="s">
        <v>1269</v>
      </c>
      <c r="N45" s="646" t="s">
        <v>1270</v>
      </c>
      <c r="O45" s="646" t="s">
        <v>1271</v>
      </c>
      <c r="P45" s="646" t="s">
        <v>1272</v>
      </c>
      <c r="Q45" s="646" t="s">
        <v>1273</v>
      </c>
      <c r="R45" s="646" t="s">
        <v>1274</v>
      </c>
      <c r="S45" s="646" t="s">
        <v>1275</v>
      </c>
      <c r="T45" s="646" t="s">
        <v>1276</v>
      </c>
      <c r="U45" s="646" t="s">
        <v>51</v>
      </c>
    </row>
    <row r="46" spans="12:21" ht="14.25" customHeight="1">
      <c r="L46" s="647" t="s">
        <v>1046</v>
      </c>
      <c r="M46" s="648"/>
      <c r="N46" s="648"/>
      <c r="O46" s="648"/>
      <c r="P46" s="648"/>
      <c r="Q46" s="648"/>
      <c r="R46" s="648"/>
      <c r="S46" s="648"/>
      <c r="T46" s="648"/>
      <c r="U46" s="648"/>
    </row>
    <row r="47" spans="12:21" ht="14.25" customHeight="1">
      <c r="L47" s="643" t="s">
        <v>1203</v>
      </c>
      <c r="M47" s="651">
        <v>4</v>
      </c>
      <c r="N47" s="651" t="s">
        <v>44</v>
      </c>
      <c r="O47" s="651" t="s">
        <v>44</v>
      </c>
      <c r="P47" s="651" t="s">
        <v>44</v>
      </c>
      <c r="Q47" s="651" t="s">
        <v>44</v>
      </c>
      <c r="R47" s="651" t="s">
        <v>44</v>
      </c>
      <c r="S47" s="651" t="s">
        <v>44</v>
      </c>
      <c r="T47" s="651" t="s">
        <v>44</v>
      </c>
      <c r="U47" s="643"/>
    </row>
    <row r="48" spans="12:21" ht="14.25" customHeight="1">
      <c r="L48" s="643" t="s">
        <v>1254</v>
      </c>
      <c r="M48" s="651">
        <v>9.1</v>
      </c>
      <c r="N48" s="651">
        <v>2.8</v>
      </c>
      <c r="O48" s="651">
        <v>10</v>
      </c>
      <c r="P48" s="651">
        <v>6.9</v>
      </c>
      <c r="Q48" s="651">
        <v>14</v>
      </c>
      <c r="R48" s="651">
        <v>5</v>
      </c>
      <c r="S48" s="651">
        <v>40.799999999999997</v>
      </c>
      <c r="T48" s="651" t="s">
        <v>44</v>
      </c>
      <c r="U48" s="643"/>
    </row>
    <row r="49" spans="12:21" ht="14.25" customHeight="1">
      <c r="L49" s="643" t="s">
        <v>1255</v>
      </c>
      <c r="M49" s="651">
        <v>0.1</v>
      </c>
      <c r="N49" s="651" t="s">
        <v>44</v>
      </c>
      <c r="O49" s="651" t="s">
        <v>44</v>
      </c>
      <c r="P49" s="651" t="s">
        <v>44</v>
      </c>
      <c r="Q49" s="651" t="s">
        <v>44</v>
      </c>
      <c r="R49" s="651" t="s">
        <v>44</v>
      </c>
      <c r="S49" s="651" t="s">
        <v>44</v>
      </c>
      <c r="T49" s="651" t="s">
        <v>44</v>
      </c>
      <c r="U49" s="643"/>
    </row>
    <row r="50" spans="12:21" ht="24">
      <c r="L50" s="643" t="s">
        <v>1281</v>
      </c>
      <c r="M50" s="651">
        <v>17.399999999999999</v>
      </c>
      <c r="N50" s="651" t="s">
        <v>44</v>
      </c>
      <c r="O50" s="651" t="s">
        <v>44</v>
      </c>
      <c r="P50" s="651" t="s">
        <v>44</v>
      </c>
      <c r="Q50" s="651" t="s">
        <v>44</v>
      </c>
      <c r="R50" s="651" t="s">
        <v>44</v>
      </c>
      <c r="S50" s="651" t="s">
        <v>44</v>
      </c>
      <c r="T50" s="651" t="s">
        <v>44</v>
      </c>
      <c r="U50" s="643"/>
    </row>
    <row r="51" spans="12:21">
      <c r="L51" s="643" t="s">
        <v>1232</v>
      </c>
      <c r="M51" s="651">
        <v>-0.7</v>
      </c>
      <c r="N51" s="651">
        <v>-0.1</v>
      </c>
      <c r="O51" s="651">
        <v>-0.2</v>
      </c>
      <c r="P51" s="651" t="s">
        <v>44</v>
      </c>
      <c r="Q51" s="651" t="s">
        <v>44</v>
      </c>
      <c r="R51" s="651" t="s">
        <v>44</v>
      </c>
      <c r="S51" s="651" t="s">
        <v>44</v>
      </c>
      <c r="T51" s="651">
        <v>-52</v>
      </c>
      <c r="U51" s="643"/>
    </row>
    <row r="52" spans="12:21">
      <c r="L52" s="643" t="s">
        <v>1228</v>
      </c>
      <c r="M52" s="651">
        <v>-2</v>
      </c>
      <c r="N52" s="651">
        <v>-2.6</v>
      </c>
      <c r="O52" s="651">
        <v>-2.9</v>
      </c>
      <c r="P52" s="651" t="s">
        <v>44</v>
      </c>
      <c r="Q52" s="651" t="s">
        <v>44</v>
      </c>
      <c r="R52" s="651" t="s">
        <v>44</v>
      </c>
      <c r="S52" s="651" t="s">
        <v>44</v>
      </c>
      <c r="T52" s="651" t="s">
        <v>44</v>
      </c>
      <c r="U52" s="643"/>
    </row>
    <row r="53" spans="12:21" ht="24">
      <c r="L53" s="643" t="s">
        <v>1282</v>
      </c>
      <c r="M53" s="651" t="s">
        <v>44</v>
      </c>
      <c r="N53" s="651" t="s">
        <v>44</v>
      </c>
      <c r="O53" s="651" t="s">
        <v>44</v>
      </c>
      <c r="P53" s="651" t="s">
        <v>44</v>
      </c>
      <c r="Q53" s="651" t="s">
        <v>44</v>
      </c>
      <c r="R53" s="651" t="s">
        <v>44</v>
      </c>
      <c r="S53" s="651" t="s">
        <v>44</v>
      </c>
      <c r="T53" s="651" t="s">
        <v>44</v>
      </c>
      <c r="U53" s="643"/>
    </row>
    <row r="54" spans="12:21" ht="24">
      <c r="L54" s="643" t="s">
        <v>1283</v>
      </c>
      <c r="M54" s="651" t="s">
        <v>44</v>
      </c>
      <c r="N54" s="651" t="s">
        <v>44</v>
      </c>
      <c r="O54" s="651" t="s">
        <v>44</v>
      </c>
      <c r="P54" s="651" t="s">
        <v>44</v>
      </c>
      <c r="Q54" s="651" t="s">
        <v>44</v>
      </c>
      <c r="R54" s="651" t="s">
        <v>44</v>
      </c>
      <c r="S54" s="651" t="s">
        <v>44</v>
      </c>
      <c r="T54" s="651" t="s">
        <v>44</v>
      </c>
      <c r="U54" s="643"/>
    </row>
    <row r="55" spans="12:21" ht="24">
      <c r="L55" s="643" t="s">
        <v>1284</v>
      </c>
      <c r="M55" s="651" t="s">
        <v>44</v>
      </c>
      <c r="N55" s="651" t="s">
        <v>44</v>
      </c>
      <c r="O55" s="651" t="s">
        <v>44</v>
      </c>
      <c r="P55" s="651" t="s">
        <v>44</v>
      </c>
      <c r="Q55" s="651" t="s">
        <v>44</v>
      </c>
      <c r="R55" s="651" t="s">
        <v>44</v>
      </c>
      <c r="S55" s="651" t="s">
        <v>44</v>
      </c>
      <c r="T55" s="651" t="s">
        <v>44</v>
      </c>
      <c r="U55" s="643"/>
    </row>
    <row r="56" spans="12:21">
      <c r="L56" s="643" t="s">
        <v>1285</v>
      </c>
      <c r="M56" s="651">
        <v>-0.3</v>
      </c>
      <c r="N56" s="651" t="s">
        <v>44</v>
      </c>
      <c r="O56" s="651">
        <v>-5.5</v>
      </c>
      <c r="P56" s="651">
        <v>-8.8000000000000007</v>
      </c>
      <c r="Q56" s="651">
        <v>-17.3</v>
      </c>
      <c r="R56" s="651">
        <v>-0.6</v>
      </c>
      <c r="S56" s="651">
        <v>-0.1</v>
      </c>
      <c r="T56" s="651" t="s">
        <v>44</v>
      </c>
      <c r="U56" s="643"/>
    </row>
    <row r="57" spans="12:21">
      <c r="L57" s="643" t="s">
        <v>1286</v>
      </c>
      <c r="M57" s="651" t="s">
        <v>44</v>
      </c>
      <c r="N57" s="651">
        <v>-0.1</v>
      </c>
      <c r="O57" s="651">
        <v>-0.3</v>
      </c>
      <c r="P57" s="651">
        <v>-2.1</v>
      </c>
      <c r="Q57" s="651">
        <v>-0.8</v>
      </c>
      <c r="R57" s="651" t="s">
        <v>44</v>
      </c>
      <c r="S57" s="651" t="s">
        <v>44</v>
      </c>
      <c r="T57" s="651" t="s">
        <v>44</v>
      </c>
      <c r="U57" s="643"/>
    </row>
    <row r="58" spans="12:21">
      <c r="L58" s="643" t="s">
        <v>1263</v>
      </c>
      <c r="M58" s="651" t="s">
        <v>44</v>
      </c>
      <c r="N58" s="651" t="s">
        <v>44</v>
      </c>
      <c r="O58" s="651" t="s">
        <v>44</v>
      </c>
      <c r="P58" s="651" t="s">
        <v>44</v>
      </c>
      <c r="Q58" s="651" t="s">
        <v>44</v>
      </c>
      <c r="R58" s="651">
        <v>-0.2</v>
      </c>
      <c r="S58" s="651" t="s">
        <v>44</v>
      </c>
      <c r="T58" s="651" t="s">
        <v>44</v>
      </c>
      <c r="U58" s="643"/>
    </row>
    <row r="59" spans="12:21">
      <c r="L59" s="644" t="s">
        <v>219</v>
      </c>
      <c r="M59" s="651" t="s">
        <v>44</v>
      </c>
      <c r="N59" s="651" t="s">
        <v>44</v>
      </c>
      <c r="O59" s="651" t="s">
        <v>44</v>
      </c>
      <c r="P59" s="651" t="s">
        <v>44</v>
      </c>
      <c r="Q59" s="651" t="s">
        <v>44</v>
      </c>
      <c r="R59" s="651" t="s">
        <v>44</v>
      </c>
      <c r="S59" s="651" t="s">
        <v>44</v>
      </c>
      <c r="T59" s="651">
        <v>-4.5</v>
      </c>
    </row>
    <row r="60" spans="12:21" ht="14.25" customHeight="1">
      <c r="L60" s="644" t="s">
        <v>1287</v>
      </c>
      <c r="M60" s="651">
        <v>-8.4</v>
      </c>
      <c r="N60" s="651">
        <v>-9.4</v>
      </c>
      <c r="O60" s="651">
        <v>0.9</v>
      </c>
      <c r="P60" s="651">
        <v>3.7</v>
      </c>
      <c r="Q60" s="651">
        <v>1.6</v>
      </c>
      <c r="R60" s="651">
        <v>-0.1</v>
      </c>
      <c r="S60" s="651">
        <v>0.1</v>
      </c>
      <c r="T60" s="651" t="s">
        <v>44</v>
      </c>
    </row>
    <row r="61" spans="12:21" ht="14.25" customHeight="1">
      <c r="L61" s="644"/>
    </row>
    <row r="62" spans="12:21" ht="14.25" customHeight="1">
      <c r="L62" s="644"/>
    </row>
    <row r="63" spans="12:21" ht="14.25" customHeight="1">
      <c r="L63" s="645" t="s">
        <v>59</v>
      </c>
      <c r="M63" s="646" t="s">
        <v>1269</v>
      </c>
      <c r="N63" s="646" t="s">
        <v>1270</v>
      </c>
      <c r="O63" s="646" t="s">
        <v>1271</v>
      </c>
      <c r="P63" s="646" t="s">
        <v>1272</v>
      </c>
      <c r="Q63" s="646" t="s">
        <v>1273</v>
      </c>
      <c r="R63" s="646" t="s">
        <v>1274</v>
      </c>
      <c r="S63" s="646" t="s">
        <v>1275</v>
      </c>
      <c r="T63" s="646" t="s">
        <v>1276</v>
      </c>
      <c r="U63" s="646" t="s">
        <v>51</v>
      </c>
    </row>
    <row r="64" spans="12:21" ht="14.25" customHeight="1">
      <c r="L64" s="647" t="s">
        <v>1045</v>
      </c>
      <c r="M64" s="643"/>
      <c r="N64" s="643"/>
      <c r="O64" s="643"/>
      <c r="P64" s="643"/>
      <c r="Q64" s="643"/>
      <c r="R64" s="643"/>
      <c r="S64" s="643"/>
      <c r="T64" s="643"/>
      <c r="U64" s="643"/>
    </row>
    <row r="65" spans="12:21" ht="14.25" customHeight="1">
      <c r="L65" s="643" t="s">
        <v>1203</v>
      </c>
      <c r="M65" s="651">
        <v>3.5</v>
      </c>
      <c r="N65" s="651" t="s">
        <v>44</v>
      </c>
      <c r="O65" s="651" t="s">
        <v>44</v>
      </c>
      <c r="P65" s="651" t="s">
        <v>44</v>
      </c>
      <c r="Q65" s="651" t="s">
        <v>44</v>
      </c>
      <c r="R65" s="651" t="s">
        <v>44</v>
      </c>
      <c r="S65" s="651" t="s">
        <v>44</v>
      </c>
      <c r="T65" s="651" t="s">
        <v>44</v>
      </c>
      <c r="U65" s="643"/>
    </row>
    <row r="66" spans="12:21">
      <c r="L66" s="643" t="s">
        <v>1254</v>
      </c>
      <c r="M66" s="651">
        <v>18.600000000000001</v>
      </c>
      <c r="N66" s="651">
        <v>2.1</v>
      </c>
      <c r="O66" s="651">
        <v>2.2999999999999998</v>
      </c>
      <c r="P66" s="651">
        <v>3.1</v>
      </c>
      <c r="Q66" s="651">
        <v>7.9</v>
      </c>
      <c r="R66" s="651">
        <v>10.6</v>
      </c>
      <c r="S66" s="651">
        <v>40.299999999999997</v>
      </c>
      <c r="T66" s="651" t="s">
        <v>44</v>
      </c>
      <c r="U66" s="643"/>
    </row>
    <row r="67" spans="12:21">
      <c r="L67" s="643" t="s">
        <v>1255</v>
      </c>
      <c r="M67" s="651" t="s">
        <v>44</v>
      </c>
      <c r="N67" s="651" t="s">
        <v>44</v>
      </c>
      <c r="O67" s="651" t="s">
        <v>44</v>
      </c>
      <c r="P67" s="651" t="s">
        <v>44</v>
      </c>
      <c r="Q67" s="651" t="s">
        <v>44</v>
      </c>
      <c r="R67" s="651" t="s">
        <v>44</v>
      </c>
      <c r="S67" s="651" t="s">
        <v>44</v>
      </c>
      <c r="T67" s="651" t="s">
        <v>44</v>
      </c>
      <c r="U67" s="643"/>
    </row>
    <row r="68" spans="12:21" ht="24">
      <c r="L68" s="643" t="s">
        <v>1281</v>
      </c>
      <c r="M68" s="651">
        <v>16.100000000000001</v>
      </c>
      <c r="N68" s="651" t="s">
        <v>44</v>
      </c>
      <c r="O68" s="651" t="s">
        <v>44</v>
      </c>
      <c r="P68" s="651" t="s">
        <v>44</v>
      </c>
      <c r="Q68" s="651" t="s">
        <v>44</v>
      </c>
      <c r="R68" s="651" t="s">
        <v>44</v>
      </c>
      <c r="S68" s="651" t="s">
        <v>44</v>
      </c>
      <c r="T68" s="651" t="s">
        <v>44</v>
      </c>
    </row>
    <row r="69" spans="12:21">
      <c r="L69" s="643" t="s">
        <v>1232</v>
      </c>
      <c r="M69" s="651">
        <v>-1.2</v>
      </c>
      <c r="N69" s="651">
        <v>-0.1</v>
      </c>
      <c r="O69" s="651">
        <v>-0.1</v>
      </c>
      <c r="P69" s="651" t="s">
        <v>44</v>
      </c>
      <c r="Q69" s="651" t="s">
        <v>44</v>
      </c>
      <c r="R69" s="651" t="s">
        <v>44</v>
      </c>
      <c r="S69" s="651" t="s">
        <v>44</v>
      </c>
      <c r="T69" s="651">
        <v>-33.799999999999997</v>
      </c>
    </row>
    <row r="70" spans="12:21">
      <c r="L70" s="643" t="s">
        <v>1228</v>
      </c>
      <c r="M70" s="651">
        <v>-0.8</v>
      </c>
      <c r="N70" s="651" t="s">
        <v>44</v>
      </c>
      <c r="O70" s="651">
        <v>-0.1</v>
      </c>
      <c r="P70" s="651" t="s">
        <v>44</v>
      </c>
      <c r="Q70" s="651" t="s">
        <v>44</v>
      </c>
      <c r="R70" s="651" t="s">
        <v>44</v>
      </c>
      <c r="S70" s="651" t="s">
        <v>44</v>
      </c>
      <c r="T70" s="651" t="s">
        <v>44</v>
      </c>
    </row>
    <row r="71" spans="12:21" ht="24">
      <c r="L71" s="643" t="s">
        <v>1282</v>
      </c>
      <c r="M71" s="651" t="s">
        <v>44</v>
      </c>
      <c r="N71" s="651" t="s">
        <v>44</v>
      </c>
      <c r="O71" s="651" t="s">
        <v>44</v>
      </c>
      <c r="P71" s="651" t="s">
        <v>44</v>
      </c>
      <c r="Q71" s="651" t="s">
        <v>44</v>
      </c>
      <c r="R71" s="651" t="s">
        <v>44</v>
      </c>
      <c r="S71" s="651" t="s">
        <v>44</v>
      </c>
      <c r="T71" s="651" t="s">
        <v>44</v>
      </c>
    </row>
    <row r="72" spans="12:21" ht="24">
      <c r="L72" s="643" t="s">
        <v>1283</v>
      </c>
      <c r="M72" s="651" t="s">
        <v>44</v>
      </c>
      <c r="N72" s="651" t="s">
        <v>44</v>
      </c>
      <c r="O72" s="651" t="s">
        <v>44</v>
      </c>
      <c r="P72" s="651" t="s">
        <v>44</v>
      </c>
      <c r="Q72" s="651" t="s">
        <v>44</v>
      </c>
      <c r="R72" s="651" t="s">
        <v>44</v>
      </c>
      <c r="S72" s="651" t="s">
        <v>44</v>
      </c>
      <c r="T72" s="651" t="s">
        <v>44</v>
      </c>
    </row>
    <row r="73" spans="12:21" ht="24">
      <c r="L73" s="643" t="s">
        <v>1284</v>
      </c>
      <c r="M73" s="651" t="s">
        <v>44</v>
      </c>
      <c r="N73" s="651" t="s">
        <v>44</v>
      </c>
      <c r="O73" s="651" t="s">
        <v>44</v>
      </c>
      <c r="P73" s="651" t="s">
        <v>44</v>
      </c>
      <c r="Q73" s="651" t="s">
        <v>44</v>
      </c>
      <c r="R73" s="651" t="s">
        <v>44</v>
      </c>
      <c r="S73" s="651" t="s">
        <v>44</v>
      </c>
      <c r="T73" s="651" t="s">
        <v>44</v>
      </c>
    </row>
    <row r="74" spans="12:21">
      <c r="L74" s="643" t="s">
        <v>1285</v>
      </c>
      <c r="M74" s="651">
        <v>-2.7</v>
      </c>
      <c r="N74" s="651" t="s">
        <v>44</v>
      </c>
      <c r="O74" s="651">
        <v>-5.4</v>
      </c>
      <c r="P74" s="651">
        <v>-8</v>
      </c>
      <c r="Q74" s="651">
        <v>-12.6</v>
      </c>
      <c r="R74" s="651">
        <v>-0.6</v>
      </c>
      <c r="S74" s="651">
        <v>-24.4</v>
      </c>
      <c r="T74" s="651" t="s">
        <v>44</v>
      </c>
      <c r="U74" s="643"/>
    </row>
    <row r="75" spans="12:21" ht="15">
      <c r="L75" s="643" t="s">
        <v>1286</v>
      </c>
      <c r="M75" s="651" t="s">
        <v>44</v>
      </c>
      <c r="N75" s="651" t="s">
        <v>44</v>
      </c>
      <c r="O75" s="651" t="s">
        <v>44</v>
      </c>
      <c r="P75" s="651" t="s">
        <v>44</v>
      </c>
      <c r="Q75" s="651" t="s">
        <v>44</v>
      </c>
      <c r="R75" s="651" t="s">
        <v>44</v>
      </c>
      <c r="S75" s="651" t="s">
        <v>44</v>
      </c>
      <c r="T75" s="651" t="s">
        <v>44</v>
      </c>
      <c r="U75" s="2739"/>
    </row>
    <row r="76" spans="12:21" ht="14.25" customHeight="1">
      <c r="L76" s="643" t="s">
        <v>1263</v>
      </c>
      <c r="M76" s="651" t="s">
        <v>44</v>
      </c>
      <c r="N76" s="651" t="s">
        <v>44</v>
      </c>
      <c r="O76" s="651" t="s">
        <v>44</v>
      </c>
      <c r="P76" s="651" t="s">
        <v>44</v>
      </c>
      <c r="Q76" s="651" t="s">
        <v>44</v>
      </c>
      <c r="R76" s="651" t="s">
        <v>44</v>
      </c>
      <c r="S76" s="651" t="s">
        <v>44</v>
      </c>
      <c r="T76" s="651" t="s">
        <v>44</v>
      </c>
      <c r="U76" s="2739"/>
    </row>
    <row r="77" spans="12:21" ht="14.25" customHeight="1">
      <c r="L77" s="644" t="s">
        <v>219</v>
      </c>
      <c r="M77" s="651" t="s">
        <v>44</v>
      </c>
      <c r="N77" s="651" t="s">
        <v>44</v>
      </c>
      <c r="O77" s="651" t="s">
        <v>44</v>
      </c>
      <c r="P77" s="651" t="s">
        <v>44</v>
      </c>
      <c r="Q77" s="651" t="s">
        <v>44</v>
      </c>
      <c r="R77" s="651" t="s">
        <v>44</v>
      </c>
      <c r="S77" s="651" t="s">
        <v>44</v>
      </c>
      <c r="T77" s="651">
        <v>-4.8</v>
      </c>
    </row>
    <row r="78" spans="12:21" ht="14.25" customHeight="1">
      <c r="L78" s="644" t="s">
        <v>1287</v>
      </c>
      <c r="M78" s="651">
        <v>-4.5</v>
      </c>
      <c r="N78" s="651">
        <v>-3</v>
      </c>
      <c r="O78" s="651">
        <v>-2.9</v>
      </c>
      <c r="P78" s="651">
        <v>1</v>
      </c>
      <c r="Q78" s="651">
        <v>-1.1000000000000001</v>
      </c>
      <c r="R78" s="651">
        <v>0.2</v>
      </c>
      <c r="S78" s="651">
        <v>0.3</v>
      </c>
      <c r="T78" s="651" t="s">
        <v>44</v>
      </c>
    </row>
    <row r="79" spans="12:21" ht="14.25" customHeight="1">
      <c r="L79" s="644"/>
    </row>
    <row r="80" spans="12:21" ht="14.25" customHeight="1">
      <c r="L80" s="644"/>
    </row>
    <row r="81" spans="12:21" ht="14.25" customHeight="1">
      <c r="L81" s="645" t="s">
        <v>59</v>
      </c>
      <c r="M81" s="646" t="s">
        <v>1269</v>
      </c>
      <c r="N81" s="646" t="s">
        <v>1270</v>
      </c>
      <c r="O81" s="646" t="s">
        <v>1271</v>
      </c>
      <c r="P81" s="646" t="s">
        <v>1272</v>
      </c>
      <c r="Q81" s="646" t="s">
        <v>1273</v>
      </c>
      <c r="R81" s="646" t="s">
        <v>1274</v>
      </c>
      <c r="S81" s="646" t="s">
        <v>1275</v>
      </c>
      <c r="T81" s="646" t="s">
        <v>1276</v>
      </c>
      <c r="U81" s="646" t="s">
        <v>51</v>
      </c>
    </row>
    <row r="82" spans="12:21">
      <c r="L82" s="647" t="s">
        <v>1048</v>
      </c>
      <c r="M82" s="643"/>
      <c r="N82" s="643"/>
      <c r="O82" s="643"/>
      <c r="P82" s="643"/>
      <c r="Q82" s="643"/>
      <c r="R82" s="643"/>
      <c r="S82" s="643"/>
      <c r="T82" s="643"/>
      <c r="U82" s="643"/>
    </row>
    <row r="83" spans="12:21">
      <c r="L83" s="643" t="s">
        <v>1203</v>
      </c>
      <c r="M83" s="651">
        <v>1.3</v>
      </c>
      <c r="N83" s="651" t="s">
        <v>44</v>
      </c>
      <c r="O83" s="651" t="s">
        <v>44</v>
      </c>
      <c r="P83" s="651" t="s">
        <v>44</v>
      </c>
      <c r="Q83" s="651" t="s">
        <v>44</v>
      </c>
      <c r="R83" s="651" t="s">
        <v>44</v>
      </c>
      <c r="S83" s="651" t="s">
        <v>44</v>
      </c>
      <c r="T83" s="651" t="s">
        <v>44</v>
      </c>
      <c r="U83" s="643"/>
    </row>
    <row r="84" spans="12:21">
      <c r="L84" s="643" t="s">
        <v>1254</v>
      </c>
      <c r="M84" s="651">
        <v>4.0999999999999996</v>
      </c>
      <c r="N84" s="651">
        <v>2.5</v>
      </c>
      <c r="O84" s="651">
        <v>6.5</v>
      </c>
      <c r="P84" s="651">
        <v>6.6</v>
      </c>
      <c r="Q84" s="651">
        <v>13.9</v>
      </c>
      <c r="R84" s="651">
        <v>14.2</v>
      </c>
      <c r="S84" s="651">
        <v>14.8</v>
      </c>
      <c r="T84" s="651" t="s">
        <v>44</v>
      </c>
      <c r="U84" s="643"/>
    </row>
    <row r="85" spans="12:21">
      <c r="L85" s="643" t="s">
        <v>1255</v>
      </c>
      <c r="M85" s="651">
        <v>0.1</v>
      </c>
      <c r="N85" s="651" t="s">
        <v>44</v>
      </c>
      <c r="O85" s="651" t="s">
        <v>44</v>
      </c>
      <c r="P85" s="651" t="s">
        <v>44</v>
      </c>
      <c r="Q85" s="651" t="s">
        <v>44</v>
      </c>
      <c r="R85" s="651" t="s">
        <v>44</v>
      </c>
      <c r="S85" s="651" t="s">
        <v>44</v>
      </c>
      <c r="T85" s="651" t="s">
        <v>44</v>
      </c>
      <c r="U85" s="643"/>
    </row>
    <row r="86" spans="12:21" ht="24">
      <c r="L86" s="643" t="s">
        <v>1281</v>
      </c>
      <c r="M86" s="651">
        <v>8.6</v>
      </c>
      <c r="N86" s="651" t="s">
        <v>44</v>
      </c>
      <c r="O86" s="651" t="s">
        <v>44</v>
      </c>
      <c r="P86" s="651" t="s">
        <v>44</v>
      </c>
      <c r="Q86" s="651" t="s">
        <v>44</v>
      </c>
      <c r="R86" s="651" t="s">
        <v>44</v>
      </c>
      <c r="S86" s="651" t="s">
        <v>44</v>
      </c>
      <c r="T86" s="651" t="s">
        <v>44</v>
      </c>
      <c r="U86" s="643"/>
    </row>
    <row r="87" spans="12:21">
      <c r="L87" s="643" t="s">
        <v>1232</v>
      </c>
      <c r="M87" s="651">
        <v>-0.2</v>
      </c>
      <c r="N87" s="651">
        <v>-0.3</v>
      </c>
      <c r="O87" s="651">
        <v>-0.2</v>
      </c>
      <c r="P87" s="651" t="s">
        <v>44</v>
      </c>
      <c r="Q87" s="651" t="s">
        <v>44</v>
      </c>
      <c r="R87" s="651" t="s">
        <v>44</v>
      </c>
      <c r="S87" s="651" t="s">
        <v>44</v>
      </c>
      <c r="T87" s="651">
        <v>-23.7</v>
      </c>
      <c r="U87" s="643"/>
    </row>
    <row r="88" spans="12:21">
      <c r="L88" s="643" t="s">
        <v>1228</v>
      </c>
      <c r="M88" s="651">
        <v>-1.3</v>
      </c>
      <c r="N88" s="651" t="s">
        <v>44</v>
      </c>
      <c r="O88" s="651" t="s">
        <v>44</v>
      </c>
      <c r="P88" s="651" t="s">
        <v>44</v>
      </c>
      <c r="Q88" s="651">
        <v>-0.1</v>
      </c>
      <c r="R88" s="651">
        <v>-0.1</v>
      </c>
      <c r="S88" s="651" t="s">
        <v>44</v>
      </c>
      <c r="T88" s="651" t="s">
        <v>44</v>
      </c>
      <c r="U88" s="643"/>
    </row>
    <row r="89" spans="12:21" ht="24">
      <c r="L89" s="643" t="s">
        <v>1282</v>
      </c>
      <c r="M89" s="651" t="s">
        <v>44</v>
      </c>
      <c r="N89" s="651" t="s">
        <v>44</v>
      </c>
      <c r="O89" s="651" t="s">
        <v>44</v>
      </c>
      <c r="P89" s="651" t="s">
        <v>44</v>
      </c>
      <c r="Q89" s="651" t="s">
        <v>44</v>
      </c>
      <c r="R89" s="651" t="s">
        <v>44</v>
      </c>
      <c r="S89" s="651" t="s">
        <v>44</v>
      </c>
      <c r="T89" s="651" t="s">
        <v>44</v>
      </c>
      <c r="U89" s="643"/>
    </row>
    <row r="90" spans="12:21" ht="24">
      <c r="L90" s="643" t="s">
        <v>1283</v>
      </c>
      <c r="M90" s="651" t="s">
        <v>44</v>
      </c>
      <c r="N90" s="651" t="s">
        <v>44</v>
      </c>
      <c r="O90" s="651" t="s">
        <v>44</v>
      </c>
      <c r="P90" s="651" t="s">
        <v>44</v>
      </c>
      <c r="Q90" s="651" t="s">
        <v>44</v>
      </c>
      <c r="R90" s="651" t="s">
        <v>44</v>
      </c>
      <c r="S90" s="651" t="s">
        <v>44</v>
      </c>
      <c r="T90" s="651" t="s">
        <v>44</v>
      </c>
      <c r="U90" s="643"/>
    </row>
    <row r="91" spans="12:21" ht="24">
      <c r="L91" s="643" t="s">
        <v>1284</v>
      </c>
      <c r="M91" s="651" t="s">
        <v>44</v>
      </c>
      <c r="N91" s="651" t="s">
        <v>44</v>
      </c>
      <c r="O91" s="651" t="s">
        <v>44</v>
      </c>
      <c r="P91" s="651" t="s">
        <v>44</v>
      </c>
      <c r="Q91" s="651" t="s">
        <v>44</v>
      </c>
      <c r="R91" s="651" t="s">
        <v>44</v>
      </c>
      <c r="S91" s="651" t="s">
        <v>44</v>
      </c>
      <c r="T91" s="651" t="s">
        <v>44</v>
      </c>
      <c r="U91" s="643"/>
    </row>
    <row r="92" spans="12:21" ht="14.25" customHeight="1">
      <c r="L92" s="643" t="s">
        <v>1285</v>
      </c>
      <c r="M92" s="651" t="s">
        <v>44</v>
      </c>
      <c r="N92" s="651" t="s">
        <v>44</v>
      </c>
      <c r="O92" s="651">
        <v>-1.8</v>
      </c>
      <c r="P92" s="651">
        <v>-2.7</v>
      </c>
      <c r="Q92" s="651">
        <v>-5.8</v>
      </c>
      <c r="R92" s="651">
        <v>-0.5</v>
      </c>
      <c r="S92" s="651">
        <v>-0.1</v>
      </c>
      <c r="T92" s="651" t="s">
        <v>44</v>
      </c>
      <c r="U92" s="643"/>
    </row>
    <row r="93" spans="12:21" ht="14.25" customHeight="1">
      <c r="L93" s="643" t="s">
        <v>1286</v>
      </c>
      <c r="M93" s="651" t="s">
        <v>44</v>
      </c>
      <c r="N93" s="651" t="s">
        <v>44</v>
      </c>
      <c r="O93" s="651">
        <v>-0.4</v>
      </c>
      <c r="P93" s="651">
        <v>-0.9</v>
      </c>
      <c r="Q93" s="651">
        <v>-1.2</v>
      </c>
      <c r="R93" s="651" t="s">
        <v>44</v>
      </c>
      <c r="S93" s="651" t="s">
        <v>44</v>
      </c>
      <c r="T93" s="651" t="s">
        <v>44</v>
      </c>
      <c r="U93" s="643"/>
    </row>
    <row r="94" spans="12:21" ht="14.25" customHeight="1">
      <c r="L94" s="643" t="s">
        <v>1263</v>
      </c>
      <c r="M94" s="651" t="s">
        <v>44</v>
      </c>
      <c r="N94" s="651" t="s">
        <v>44</v>
      </c>
      <c r="O94" s="651" t="s">
        <v>44</v>
      </c>
      <c r="P94" s="651" t="s">
        <v>44</v>
      </c>
      <c r="Q94" s="651" t="s">
        <v>44</v>
      </c>
      <c r="R94" s="651" t="s">
        <v>44</v>
      </c>
      <c r="S94" s="651" t="s">
        <v>44</v>
      </c>
      <c r="T94" s="651" t="s">
        <v>44</v>
      </c>
      <c r="U94" s="643"/>
    </row>
    <row r="95" spans="12:21" ht="14.25" customHeight="1">
      <c r="L95" s="644" t="s">
        <v>219</v>
      </c>
      <c r="M95" s="651" t="s">
        <v>44</v>
      </c>
      <c r="N95" s="651" t="s">
        <v>44</v>
      </c>
      <c r="O95" s="651" t="s">
        <v>44</v>
      </c>
      <c r="P95" s="651" t="s">
        <v>44</v>
      </c>
      <c r="Q95" s="651" t="s">
        <v>44</v>
      </c>
      <c r="R95" s="651" t="s">
        <v>44</v>
      </c>
      <c r="S95" s="651" t="s">
        <v>44</v>
      </c>
      <c r="T95" s="651">
        <v>-3.5</v>
      </c>
      <c r="U95" s="2739"/>
    </row>
    <row r="96" spans="12:21" ht="14.25" customHeight="1">
      <c r="L96" s="644" t="s">
        <v>1287</v>
      </c>
      <c r="M96" s="651">
        <v>-5.6</v>
      </c>
      <c r="N96" s="651">
        <v>-22.3</v>
      </c>
      <c r="O96" s="651">
        <v>-4.5999999999999996</v>
      </c>
      <c r="P96" s="651">
        <v>-0.3</v>
      </c>
      <c r="Q96" s="651">
        <v>-0.4</v>
      </c>
      <c r="R96" s="651">
        <v>1.5</v>
      </c>
      <c r="S96" s="651">
        <v>-0.3</v>
      </c>
      <c r="T96" s="651" t="s">
        <v>44</v>
      </c>
    </row>
    <row r="97" spans="12:21" ht="14.25" customHeight="1">
      <c r="L97" s="644"/>
    </row>
    <row r="98" spans="12:21" ht="15">
      <c r="M98" s="2739"/>
      <c r="N98" s="2739"/>
      <c r="O98" s="2739"/>
      <c r="P98" s="2739"/>
      <c r="Q98" s="2739"/>
      <c r="R98" s="2739"/>
      <c r="S98" s="2739"/>
      <c r="T98" s="2739"/>
      <c r="U98" s="2739"/>
    </row>
    <row r="99" spans="12:21" ht="22.5">
      <c r="L99" s="645" t="s">
        <v>59</v>
      </c>
      <c r="M99" s="646" t="s">
        <v>1269</v>
      </c>
      <c r="N99" s="646" t="s">
        <v>1270</v>
      </c>
      <c r="O99" s="646" t="s">
        <v>1271</v>
      </c>
      <c r="P99" s="646" t="s">
        <v>1272</v>
      </c>
      <c r="Q99" s="646" t="s">
        <v>1273</v>
      </c>
      <c r="R99" s="646" t="s">
        <v>1274</v>
      </c>
      <c r="S99" s="646" t="s">
        <v>1275</v>
      </c>
      <c r="T99" s="646" t="s">
        <v>1276</v>
      </c>
      <c r="U99" s="646" t="s">
        <v>51</v>
      </c>
    </row>
    <row r="100" spans="12:21">
      <c r="L100" s="647" t="s">
        <v>1288</v>
      </c>
      <c r="M100" s="648"/>
      <c r="N100" s="648"/>
      <c r="O100" s="648"/>
      <c r="P100" s="648"/>
      <c r="Q100" s="648"/>
      <c r="R100" s="648"/>
      <c r="S100" s="648"/>
      <c r="T100" s="648"/>
      <c r="U100" s="648"/>
    </row>
    <row r="101" spans="12:21">
      <c r="L101" s="643" t="s">
        <v>1203</v>
      </c>
      <c r="M101" s="651">
        <v>0.1</v>
      </c>
      <c r="N101" s="651" t="s">
        <v>44</v>
      </c>
      <c r="O101" s="651" t="s">
        <v>44</v>
      </c>
      <c r="P101" s="651" t="s">
        <v>44</v>
      </c>
      <c r="Q101" s="651" t="s">
        <v>44</v>
      </c>
      <c r="R101" s="651" t="s">
        <v>44</v>
      </c>
      <c r="S101" s="651" t="s">
        <v>44</v>
      </c>
      <c r="T101" s="651" t="s">
        <v>44</v>
      </c>
      <c r="U101" s="643"/>
    </row>
    <row r="102" spans="12:21">
      <c r="L102" s="643" t="s">
        <v>1254</v>
      </c>
      <c r="M102" s="651">
        <v>0.8</v>
      </c>
      <c r="N102" s="651">
        <v>0.5</v>
      </c>
      <c r="O102" s="651">
        <v>0.4</v>
      </c>
      <c r="P102" s="651">
        <v>0.1</v>
      </c>
      <c r="Q102" s="651">
        <v>0.1</v>
      </c>
      <c r="R102" s="651" t="s">
        <v>44</v>
      </c>
      <c r="S102" s="651" t="s">
        <v>44</v>
      </c>
      <c r="T102" s="651" t="s">
        <v>44</v>
      </c>
      <c r="U102" s="643"/>
    </row>
    <row r="103" spans="12:21">
      <c r="L103" s="643" t="s">
        <v>1255</v>
      </c>
      <c r="M103" s="651">
        <v>0.2</v>
      </c>
      <c r="N103" s="651">
        <v>0.1</v>
      </c>
      <c r="O103" s="651">
        <v>0.1</v>
      </c>
      <c r="P103" s="651" t="s">
        <v>44</v>
      </c>
      <c r="Q103" s="651" t="s">
        <v>44</v>
      </c>
      <c r="R103" s="651" t="s">
        <v>44</v>
      </c>
      <c r="S103" s="651" t="s">
        <v>44</v>
      </c>
      <c r="T103" s="651" t="s">
        <v>44</v>
      </c>
      <c r="U103" s="652"/>
    </row>
    <row r="104" spans="12:21" ht="14.25" customHeight="1">
      <c r="L104" s="643" t="s">
        <v>1281</v>
      </c>
      <c r="M104" s="651">
        <v>0.1</v>
      </c>
      <c r="N104" s="651" t="s">
        <v>44</v>
      </c>
      <c r="O104" s="651" t="s">
        <v>44</v>
      </c>
      <c r="P104" s="651" t="s">
        <v>44</v>
      </c>
      <c r="Q104" s="651" t="s">
        <v>44</v>
      </c>
      <c r="R104" s="651" t="s">
        <v>44</v>
      </c>
      <c r="S104" s="651" t="s">
        <v>44</v>
      </c>
      <c r="T104" s="651" t="s">
        <v>44</v>
      </c>
      <c r="U104" s="652"/>
    </row>
    <row r="105" spans="12:21">
      <c r="L105" s="643" t="s">
        <v>1232</v>
      </c>
      <c r="M105" s="651" t="s">
        <v>44</v>
      </c>
      <c r="N105" s="651" t="s">
        <v>44</v>
      </c>
      <c r="O105" s="651" t="s">
        <v>44</v>
      </c>
      <c r="P105" s="651" t="s">
        <v>44</v>
      </c>
      <c r="Q105" s="651" t="s">
        <v>44</v>
      </c>
      <c r="R105" s="651" t="s">
        <v>44</v>
      </c>
      <c r="S105" s="651" t="s">
        <v>44</v>
      </c>
      <c r="T105" s="651">
        <v>-2.2000000000000002</v>
      </c>
      <c r="U105" s="652"/>
    </row>
    <row r="106" spans="12:21">
      <c r="L106" s="643" t="s">
        <v>1228</v>
      </c>
      <c r="M106" s="651">
        <v>-0.1</v>
      </c>
      <c r="N106" s="651" t="s">
        <v>44</v>
      </c>
      <c r="O106" s="651" t="s">
        <v>44</v>
      </c>
      <c r="P106" s="651" t="s">
        <v>44</v>
      </c>
      <c r="Q106" s="651" t="s">
        <v>44</v>
      </c>
      <c r="R106" s="651" t="s">
        <v>44</v>
      </c>
      <c r="S106" s="651" t="s">
        <v>44</v>
      </c>
      <c r="T106" s="651" t="s">
        <v>44</v>
      </c>
      <c r="U106" s="652"/>
    </row>
    <row r="107" spans="12:21" ht="24">
      <c r="L107" s="643" t="s">
        <v>1282</v>
      </c>
      <c r="M107" s="651">
        <v>-1.4</v>
      </c>
      <c r="N107" s="651">
        <v>-2.2000000000000002</v>
      </c>
      <c r="O107" s="651">
        <v>-3.3</v>
      </c>
      <c r="P107" s="651" t="s">
        <v>44</v>
      </c>
      <c r="Q107" s="651" t="s">
        <v>44</v>
      </c>
      <c r="R107" s="651" t="s">
        <v>44</v>
      </c>
      <c r="S107" s="651" t="s">
        <v>44</v>
      </c>
      <c r="T107" s="651" t="s">
        <v>44</v>
      </c>
      <c r="U107" s="652"/>
    </row>
    <row r="108" spans="12:21" ht="24">
      <c r="L108" s="643" t="s">
        <v>1283</v>
      </c>
      <c r="M108" s="651">
        <v>-0.2</v>
      </c>
      <c r="N108" s="651">
        <v>-1.3</v>
      </c>
      <c r="O108" s="651">
        <v>-1</v>
      </c>
      <c r="P108" s="651" t="s">
        <v>44</v>
      </c>
      <c r="Q108" s="651" t="s">
        <v>44</v>
      </c>
      <c r="R108" s="651" t="s">
        <v>44</v>
      </c>
      <c r="S108" s="651" t="s">
        <v>44</v>
      </c>
      <c r="T108" s="651" t="s">
        <v>44</v>
      </c>
      <c r="U108" s="652"/>
    </row>
    <row r="109" spans="12:21" ht="24">
      <c r="L109" s="643" t="s">
        <v>1284</v>
      </c>
      <c r="M109" s="651">
        <v>-0.1</v>
      </c>
      <c r="N109" s="651">
        <v>-0.1</v>
      </c>
      <c r="O109" s="651" t="s">
        <v>44</v>
      </c>
      <c r="P109" s="651" t="s">
        <v>44</v>
      </c>
      <c r="Q109" s="651" t="s">
        <v>44</v>
      </c>
      <c r="R109" s="651" t="s">
        <v>44</v>
      </c>
      <c r="S109" s="651" t="s">
        <v>44</v>
      </c>
      <c r="T109" s="651" t="s">
        <v>44</v>
      </c>
      <c r="U109" s="652"/>
    </row>
    <row r="110" spans="12:21">
      <c r="L110" s="643" t="s">
        <v>1285</v>
      </c>
      <c r="M110" s="651" t="s">
        <v>44</v>
      </c>
      <c r="N110" s="651">
        <v>-0.1</v>
      </c>
      <c r="O110" s="651" t="s">
        <v>44</v>
      </c>
      <c r="P110" s="651" t="s">
        <v>44</v>
      </c>
      <c r="Q110" s="651">
        <v>-0.3</v>
      </c>
      <c r="R110" s="651" t="s">
        <v>44</v>
      </c>
      <c r="S110" s="651" t="s">
        <v>44</v>
      </c>
      <c r="T110" s="651" t="s">
        <v>44</v>
      </c>
      <c r="U110" s="652"/>
    </row>
    <row r="111" spans="12:21">
      <c r="L111" s="643" t="s">
        <v>1286</v>
      </c>
      <c r="M111" s="651" t="s">
        <v>44</v>
      </c>
      <c r="N111" s="651">
        <v>-0.2</v>
      </c>
      <c r="O111" s="651">
        <v>-0.1</v>
      </c>
      <c r="P111" s="651">
        <v>-0.6</v>
      </c>
      <c r="Q111" s="651">
        <v>-1.1000000000000001</v>
      </c>
      <c r="R111" s="651">
        <v>-0.3</v>
      </c>
      <c r="S111" s="651" t="s">
        <v>44</v>
      </c>
      <c r="T111" s="651" t="s">
        <v>44</v>
      </c>
      <c r="U111" s="652"/>
    </row>
    <row r="112" spans="12:21">
      <c r="L112" s="643" t="s">
        <v>1263</v>
      </c>
      <c r="M112" s="651" t="s">
        <v>44</v>
      </c>
      <c r="N112" s="651" t="s">
        <v>44</v>
      </c>
      <c r="O112" s="651" t="s">
        <v>44</v>
      </c>
      <c r="P112" s="651" t="s">
        <v>44</v>
      </c>
      <c r="Q112" s="651">
        <v>-0.1</v>
      </c>
      <c r="R112" s="651" t="s">
        <v>44</v>
      </c>
      <c r="S112" s="651">
        <v>-0.3</v>
      </c>
      <c r="T112" s="651" t="s">
        <v>44</v>
      </c>
      <c r="U112" s="652"/>
    </row>
    <row r="113" spans="1:21" s="653" customFormat="1" ht="15">
      <c r="A113" s="150"/>
      <c r="G113" s="85"/>
      <c r="H113" s="3"/>
      <c r="I113" s="3"/>
      <c r="J113" s="3"/>
      <c r="K113" s="3"/>
      <c r="L113" s="644" t="s">
        <v>219</v>
      </c>
      <c r="M113" s="651" t="s">
        <v>44</v>
      </c>
      <c r="N113" s="651" t="s">
        <v>44</v>
      </c>
      <c r="O113" s="651" t="s">
        <v>44</v>
      </c>
      <c r="P113" s="651" t="s">
        <v>44</v>
      </c>
      <c r="Q113" s="651" t="s">
        <v>44</v>
      </c>
      <c r="R113" s="651" t="s">
        <v>44</v>
      </c>
      <c r="S113" s="651" t="s">
        <v>44</v>
      </c>
      <c r="T113" s="651">
        <v>-0.3</v>
      </c>
      <c r="U113" s="644"/>
    </row>
    <row r="114" spans="1:21" s="653" customFormat="1">
      <c r="A114" s="150"/>
      <c r="G114" s="3"/>
      <c r="H114" s="3"/>
      <c r="I114" s="3"/>
      <c r="J114" s="3"/>
      <c r="K114" s="3"/>
      <c r="L114" s="644" t="s">
        <v>1287</v>
      </c>
      <c r="M114" s="651">
        <v>2.4</v>
      </c>
      <c r="N114" s="651">
        <v>4.9000000000000004</v>
      </c>
      <c r="O114" s="651">
        <v>4.8</v>
      </c>
      <c r="P114" s="651">
        <v>0.3</v>
      </c>
      <c r="Q114" s="651" t="s">
        <v>44</v>
      </c>
      <c r="R114" s="651">
        <v>1.1000000000000001</v>
      </c>
      <c r="S114" s="651">
        <v>-0.1</v>
      </c>
      <c r="T114" s="651" t="s">
        <v>44</v>
      </c>
      <c r="U114" s="644"/>
    </row>
  </sheetData>
  <mergeCells count="2">
    <mergeCell ref="A1:K5"/>
    <mergeCell ref="L5:U8"/>
  </mergeCells>
  <pageMargins left="0.43307086614173229" right="0.23622047244094491" top="0.74803149606299213" bottom="0.74803149606299213" header="0.31496062992125984" footer="0.31496062992125984"/>
  <pageSetup paperSize="9" scale="90" orientation="portrait" r:id="rId1"/>
  <headerFooter>
    <oddFooter>&amp;C&amp;1#&amp;"Calibri"&amp;10&amp;K000000Confidential</oddFooter>
  </headerFooter>
  <rowBreaks count="2" manualBreakCount="2">
    <brk id="44" max="10" man="1"/>
    <brk id="83" max="10" man="1"/>
  </rowBreaks>
  <colBreaks count="1" manualBreakCount="1">
    <brk id="11" max="131" man="1"/>
  </colBreaks>
  <customProperties>
    <customPr name="_pios_id" r:id="rId2"/>
  </customProperties>
  <drawing r:id="rId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D8748D-065F-44F1-9048-EFD02445C10B}">
  <sheetPr>
    <tabColor theme="5" tint="0.39997558519241921"/>
  </sheetPr>
  <dimension ref="A1"/>
  <sheetViews>
    <sheetView topLeftCell="L32" workbookViewId="0">
      <selection activeCell="L32" sqref="L32"/>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C0622A-106B-4903-8C12-9D59E26C5A0F}">
  <dimension ref="A1:I111"/>
  <sheetViews>
    <sheetView showGridLines="0" showWhiteSpace="0" view="pageLayout" zoomScaleNormal="100" zoomScaleSheetLayoutView="115" workbookViewId="0">
      <selection activeCell="E20" sqref="E20"/>
    </sheetView>
  </sheetViews>
  <sheetFormatPr defaultColWidth="0" defaultRowHeight="14.25" customHeight="1" zeroHeight="1"/>
  <cols>
    <col min="1" max="1" width="20.140625" style="1803" customWidth="1"/>
    <col min="2" max="2" width="16" style="1789" customWidth="1"/>
    <col min="3" max="3" width="9.28515625" style="1789" customWidth="1"/>
    <col min="4" max="7" width="10.28515625" style="1789" customWidth="1"/>
    <col min="8" max="8" width="9.28515625" style="1789" customWidth="1"/>
    <col min="9" max="16384" width="10.28515625" style="1789" hidden="1"/>
  </cols>
  <sheetData>
    <row r="1" spans="1:8" ht="33" customHeight="1">
      <c r="A1" s="3137" t="s">
        <v>1289</v>
      </c>
      <c r="B1" s="3138"/>
      <c r="C1" s="3138"/>
      <c r="D1" s="3138"/>
      <c r="E1" s="3138"/>
      <c r="F1" s="3138"/>
      <c r="G1" s="3138"/>
      <c r="H1" s="3138"/>
    </row>
    <row r="2" spans="1:8" s="894" customFormat="1" ht="12">
      <c r="A2" s="1063"/>
      <c r="B2" s="3139" t="s">
        <v>1290</v>
      </c>
      <c r="C2" s="3139" t="s">
        <v>1291</v>
      </c>
      <c r="D2" s="2853" t="s">
        <v>1292</v>
      </c>
      <c r="E2" s="2853"/>
      <c r="F2" s="2853"/>
      <c r="G2" s="2853"/>
      <c r="H2" s="2853"/>
    </row>
    <row r="3" spans="1:8" s="894" customFormat="1" ht="90.75">
      <c r="A3" s="1790" t="s">
        <v>413</v>
      </c>
      <c r="B3" s="3140"/>
      <c r="C3" s="3140"/>
      <c r="D3" s="1791" t="s">
        <v>1293</v>
      </c>
      <c r="E3" s="1791" t="s">
        <v>1294</v>
      </c>
      <c r="F3" s="1791" t="s">
        <v>1295</v>
      </c>
      <c r="G3" s="2178" t="s">
        <v>1296</v>
      </c>
      <c r="H3" s="1791" t="s">
        <v>1297</v>
      </c>
    </row>
    <row r="4" spans="1:8" ht="12">
      <c r="A4" s="1792" t="s">
        <v>1298</v>
      </c>
      <c r="B4" s="1793"/>
      <c r="C4" s="1793"/>
      <c r="D4" s="1793"/>
      <c r="E4" s="1793"/>
      <c r="F4" s="1793"/>
      <c r="G4" s="1793"/>
      <c r="H4" s="1793"/>
    </row>
    <row r="5" spans="1:8" ht="22.5">
      <c r="A5" s="1794" t="s">
        <v>1203</v>
      </c>
      <c r="B5" s="1795">
        <v>32954.540999999997</v>
      </c>
      <c r="C5" s="1795">
        <v>32902.038</v>
      </c>
      <c r="D5" s="1795">
        <v>32902.038</v>
      </c>
      <c r="E5" s="1795" t="s">
        <v>44</v>
      </c>
      <c r="F5" s="1795" t="s">
        <v>44</v>
      </c>
      <c r="G5" s="1795" t="s">
        <v>44</v>
      </c>
      <c r="H5" s="1795" t="s">
        <v>44</v>
      </c>
    </row>
    <row r="6" spans="1:8" ht="12">
      <c r="A6" s="1794" t="s">
        <v>1299</v>
      </c>
      <c r="B6" s="1795">
        <v>3123.0450000000001</v>
      </c>
      <c r="C6" s="1795">
        <v>3123.0450000000001</v>
      </c>
      <c r="D6" s="1795">
        <v>2964.8040000000001</v>
      </c>
      <c r="E6" s="1795">
        <v>158.363</v>
      </c>
      <c r="F6" s="1795" t="s">
        <v>44</v>
      </c>
      <c r="G6" s="1795" t="s">
        <v>44</v>
      </c>
      <c r="H6" s="1795">
        <v>-0.122</v>
      </c>
    </row>
    <row r="7" spans="1:8" ht="12">
      <c r="A7" s="1794" t="s">
        <v>1255</v>
      </c>
      <c r="B7" s="1795">
        <v>3122.5929999999998</v>
      </c>
      <c r="C7" s="1795">
        <v>2978.3139999999999</v>
      </c>
      <c r="D7" s="1795">
        <v>1297.1179999999999</v>
      </c>
      <c r="E7" s="1795">
        <v>1685.3990000000001</v>
      </c>
      <c r="F7" s="1795" t="s">
        <v>44</v>
      </c>
      <c r="G7" s="1795" t="s">
        <v>44</v>
      </c>
      <c r="H7" s="1795">
        <v>-4.2030000000000003</v>
      </c>
    </row>
    <row r="8" spans="1:8" ht="12">
      <c r="A8" s="1794" t="s">
        <v>1254</v>
      </c>
      <c r="B8" s="1795">
        <v>329764.94199999998</v>
      </c>
      <c r="C8" s="1795">
        <v>330719.93699999998</v>
      </c>
      <c r="D8" s="1795">
        <v>311768.40583162999</v>
      </c>
      <c r="E8" s="1795">
        <v>16446.129000000001</v>
      </c>
      <c r="F8" s="1795">
        <v>4397.4501936500001</v>
      </c>
      <c r="G8" s="1795" t="s">
        <v>44</v>
      </c>
      <c r="H8" s="1795">
        <v>-1892.04802528</v>
      </c>
    </row>
    <row r="9" spans="1:8" ht="12">
      <c r="A9" s="1794" t="s">
        <v>1300</v>
      </c>
      <c r="B9" s="1795">
        <v>62509.447999999997</v>
      </c>
      <c r="C9" s="1795">
        <v>55118.785000000003</v>
      </c>
      <c r="D9" s="1795">
        <v>48384.116999999998</v>
      </c>
      <c r="E9" s="1795" t="s">
        <v>44</v>
      </c>
      <c r="F9" s="1795" t="s">
        <v>44</v>
      </c>
      <c r="G9" s="1795">
        <v>6737.8</v>
      </c>
      <c r="H9" s="1795">
        <v>-3.1320000000000001</v>
      </c>
    </row>
    <row r="10" spans="1:8" ht="22.5">
      <c r="A10" s="1796" t="s">
        <v>1301</v>
      </c>
      <c r="B10" s="1797">
        <v>3795.3090000000002</v>
      </c>
      <c r="C10" s="1797">
        <v>3795.3090000000002</v>
      </c>
      <c r="D10" s="1797">
        <v>932.8</v>
      </c>
      <c r="E10" s="1797" t="s">
        <v>44</v>
      </c>
      <c r="F10" s="1797" t="s">
        <v>44</v>
      </c>
      <c r="G10" s="1797">
        <v>2862.509</v>
      </c>
      <c r="H10" s="1797" t="s">
        <v>44</v>
      </c>
    </row>
    <row r="11" spans="1:8" ht="12">
      <c r="A11" s="1794" t="s">
        <v>1302</v>
      </c>
      <c r="B11" s="1795">
        <v>12649.402</v>
      </c>
      <c r="C11" s="1795">
        <v>2196.2840000000001</v>
      </c>
      <c r="D11" s="1795">
        <v>1176.0274979894534</v>
      </c>
      <c r="E11" s="1795" t="s">
        <v>44</v>
      </c>
      <c r="F11" s="1795" t="s">
        <v>44</v>
      </c>
      <c r="G11" s="1795">
        <v>962.78495550689888</v>
      </c>
      <c r="H11" s="1795">
        <v>57.471546503647666</v>
      </c>
    </row>
    <row r="12" spans="1:8" ht="33.75">
      <c r="A12" s="1796" t="s">
        <v>1303</v>
      </c>
      <c r="B12" s="1797">
        <v>36483.571000000004</v>
      </c>
      <c r="C12" s="1797">
        <v>4069.8119999999999</v>
      </c>
      <c r="D12" s="1797" t="s">
        <v>44</v>
      </c>
      <c r="E12" s="1797" t="s">
        <v>44</v>
      </c>
      <c r="F12" s="1797" t="s">
        <v>44</v>
      </c>
      <c r="G12" s="1797">
        <v>-2.4337880499660969E-4</v>
      </c>
      <c r="H12" s="1797">
        <v>4069.8122433788049</v>
      </c>
    </row>
    <row r="13" spans="1:8" ht="12">
      <c r="A13" s="1794" t="s">
        <v>539</v>
      </c>
      <c r="B13" s="1795">
        <v>44770.053999999996</v>
      </c>
      <c r="C13" s="1795">
        <v>44747.411999999997</v>
      </c>
      <c r="D13" s="1795" t="s">
        <v>44</v>
      </c>
      <c r="E13" s="1795">
        <v>44747.411999999997</v>
      </c>
      <c r="F13" s="1795" t="s">
        <v>44</v>
      </c>
      <c r="G13" s="1795" t="s">
        <v>44</v>
      </c>
      <c r="H13" s="1795" t="s">
        <v>44</v>
      </c>
    </row>
    <row r="14" spans="1:8" ht="33.75">
      <c r="A14" s="1794" t="s">
        <v>1304</v>
      </c>
      <c r="B14" s="1797">
        <v>358.524</v>
      </c>
      <c r="C14" s="1797">
        <v>358.524</v>
      </c>
      <c r="D14" s="1797" t="s">
        <v>44</v>
      </c>
      <c r="E14" s="1797" t="s">
        <v>44</v>
      </c>
      <c r="F14" s="1797" t="s">
        <v>44</v>
      </c>
      <c r="G14" s="1797">
        <v>358.524</v>
      </c>
      <c r="H14" s="1797" t="s">
        <v>44</v>
      </c>
    </row>
    <row r="15" spans="1:8" ht="33.75">
      <c r="A15" s="1794" t="s">
        <v>1305</v>
      </c>
      <c r="B15" s="1797">
        <v>554.51300000000003</v>
      </c>
      <c r="C15" s="1797">
        <v>2003.2070000000001</v>
      </c>
      <c r="D15" s="1797">
        <v>2003.2062799543799</v>
      </c>
      <c r="E15" s="1797" t="s">
        <v>44</v>
      </c>
      <c r="F15" s="1797" t="s">
        <v>44</v>
      </c>
      <c r="G15" s="1797" t="s">
        <v>44</v>
      </c>
      <c r="H15" s="1797">
        <v>7.2004562057554722E-4</v>
      </c>
    </row>
    <row r="16" spans="1:8" ht="12">
      <c r="A16" s="1794" t="s">
        <v>68</v>
      </c>
      <c r="B16" s="1795">
        <v>3771.2919999999999</v>
      </c>
      <c r="C16" s="1795">
        <v>3613.0949999999998</v>
      </c>
      <c r="D16" s="1795">
        <v>870.01418709000006</v>
      </c>
      <c r="E16" s="1795" t="s">
        <v>44</v>
      </c>
      <c r="F16" s="1795" t="s">
        <v>44</v>
      </c>
      <c r="G16" s="1795" t="s">
        <v>44</v>
      </c>
      <c r="H16" s="1795">
        <v>2743.0808129100001</v>
      </c>
    </row>
    <row r="17" spans="1:8" ht="12">
      <c r="A17" s="1794" t="s">
        <v>1306</v>
      </c>
      <c r="B17" s="1795">
        <v>1930.597</v>
      </c>
      <c r="C17" s="1795">
        <v>1878.5319999999999</v>
      </c>
      <c r="D17" s="1795">
        <v>1878.5319999999999</v>
      </c>
      <c r="E17" s="1795" t="s">
        <v>44</v>
      </c>
      <c r="F17" s="1795" t="s">
        <v>44</v>
      </c>
      <c r="G17" s="1795" t="s">
        <v>44</v>
      </c>
      <c r="H17" s="1795" t="s">
        <v>44</v>
      </c>
    </row>
    <row r="18" spans="1:8" ht="25.5" customHeight="1">
      <c r="A18" s="1794" t="s">
        <v>1307</v>
      </c>
      <c r="B18" s="1795">
        <v>1535.107</v>
      </c>
      <c r="C18" s="1795">
        <v>1.623</v>
      </c>
      <c r="D18" s="1795">
        <v>1.623</v>
      </c>
      <c r="E18" s="1795" t="s">
        <v>44</v>
      </c>
      <c r="F18" s="1795" t="s">
        <v>44</v>
      </c>
      <c r="G18" s="1795" t="s">
        <v>44</v>
      </c>
      <c r="H18" s="1795" t="s">
        <v>44</v>
      </c>
    </row>
    <row r="19" spans="1:8" ht="12">
      <c r="A19" s="1794" t="s">
        <v>67</v>
      </c>
      <c r="B19" s="1795">
        <v>406.39499999999998</v>
      </c>
      <c r="C19" s="1795">
        <v>405.56700000000001</v>
      </c>
      <c r="D19" s="1795">
        <v>151.28869</v>
      </c>
      <c r="E19" s="1795" t="s">
        <v>44</v>
      </c>
      <c r="F19" s="1795" t="s">
        <v>44</v>
      </c>
      <c r="G19" s="1795" t="s">
        <v>44</v>
      </c>
      <c r="H19" s="1795">
        <v>254.27831</v>
      </c>
    </row>
    <row r="20" spans="1:8" ht="12">
      <c r="A20" s="1794" t="s">
        <v>1308</v>
      </c>
      <c r="B20" s="1795">
        <v>299.89</v>
      </c>
      <c r="C20" s="1795">
        <v>271.04599999999999</v>
      </c>
      <c r="D20" s="1795">
        <v>271.04599999999999</v>
      </c>
      <c r="E20" s="1795" t="s">
        <v>44</v>
      </c>
      <c r="F20" s="1795" t="s">
        <v>44</v>
      </c>
      <c r="G20" s="1795" t="s">
        <v>44</v>
      </c>
      <c r="H20" s="1795" t="s">
        <v>44</v>
      </c>
    </row>
    <row r="21" spans="1:8" ht="12">
      <c r="A21" s="1794" t="s">
        <v>1309</v>
      </c>
      <c r="B21" s="1795">
        <v>143.874</v>
      </c>
      <c r="C21" s="1795">
        <v>143.874</v>
      </c>
      <c r="D21" s="1795" t="s">
        <v>44</v>
      </c>
      <c r="E21" s="1795" t="s">
        <v>44</v>
      </c>
      <c r="F21" s="1795" t="s">
        <v>44</v>
      </c>
      <c r="G21" s="1795" t="s">
        <v>44</v>
      </c>
      <c r="H21" s="1795">
        <v>143.874</v>
      </c>
    </row>
    <row r="22" spans="1:8" ht="12">
      <c r="A22" s="1794" t="s">
        <v>1167</v>
      </c>
      <c r="B22" s="1795">
        <v>13347.41</v>
      </c>
      <c r="C22" s="1795">
        <v>13135.359</v>
      </c>
      <c r="D22" s="1795">
        <v>1557.704</v>
      </c>
      <c r="E22" s="1795" t="s">
        <v>44</v>
      </c>
      <c r="F22" s="1795" t="s">
        <v>44</v>
      </c>
      <c r="G22" s="1795">
        <v>11577.655000000001</v>
      </c>
      <c r="H22" s="1795" t="s">
        <v>44</v>
      </c>
    </row>
    <row r="23" spans="1:8" s="1191" customFormat="1" ht="12">
      <c r="A23" s="1073" t="s">
        <v>1310</v>
      </c>
      <c r="B23" s="1797">
        <v>637.16800000000001</v>
      </c>
      <c r="C23" s="1797">
        <v>615.21299999999997</v>
      </c>
      <c r="D23" s="1797">
        <v>615.21299999999997</v>
      </c>
      <c r="E23" s="1797" t="s">
        <v>44</v>
      </c>
      <c r="F23" s="1797" t="s">
        <v>44</v>
      </c>
      <c r="G23" s="1797" t="s">
        <v>44</v>
      </c>
      <c r="H23" s="1797" t="s">
        <v>44</v>
      </c>
    </row>
    <row r="24" spans="1:8" ht="12">
      <c r="A24" s="1794" t="s">
        <v>1311</v>
      </c>
      <c r="B24" s="1795" t="s">
        <v>44</v>
      </c>
      <c r="C24" s="1795" t="s">
        <v>44</v>
      </c>
      <c r="D24" s="1795" t="s">
        <v>44</v>
      </c>
      <c r="E24" s="1795" t="s">
        <v>44</v>
      </c>
      <c r="F24" s="1795" t="s">
        <v>44</v>
      </c>
      <c r="G24" s="1795" t="s">
        <v>44</v>
      </c>
      <c r="H24" s="1795" t="s">
        <v>44</v>
      </c>
    </row>
    <row r="25" spans="1:8" ht="12">
      <c r="A25" s="1798" t="s">
        <v>1257</v>
      </c>
      <c r="B25" s="1799">
        <v>552159.67499999981</v>
      </c>
      <c r="C25" s="1799">
        <v>502076.97599999985</v>
      </c>
      <c r="D25" s="1799">
        <v>406773.93748666393</v>
      </c>
      <c r="E25" s="1799">
        <v>63037.303</v>
      </c>
      <c r="F25" s="1799">
        <v>4397.4501936500001</v>
      </c>
      <c r="G25" s="1799">
        <v>22499.272712128095</v>
      </c>
      <c r="H25" s="1799">
        <v>5369.0126075580729</v>
      </c>
    </row>
    <row r="26" spans="1:8" ht="12">
      <c r="A26" s="1800"/>
      <c r="B26" s="1801"/>
      <c r="C26" s="1801"/>
      <c r="D26" s="1801"/>
      <c r="E26" s="1801"/>
      <c r="F26" s="1801"/>
      <c r="G26" s="1801"/>
      <c r="H26" s="1801"/>
    </row>
    <row r="27" spans="1:8" ht="12">
      <c r="A27" s="1792" t="s">
        <v>1312</v>
      </c>
      <c r="B27" s="1795"/>
      <c r="C27" s="1795"/>
      <c r="D27" s="1795"/>
      <c r="E27" s="1795"/>
      <c r="F27" s="1795"/>
      <c r="G27" s="1795"/>
      <c r="H27" s="1795"/>
    </row>
    <row r="28" spans="1:8" ht="24.95" customHeight="1">
      <c r="A28" s="1794" t="s">
        <v>1228</v>
      </c>
      <c r="B28" s="1795">
        <v>23939.448</v>
      </c>
      <c r="C28" s="1795">
        <v>23939.448</v>
      </c>
      <c r="D28" s="1795" t="s">
        <v>44</v>
      </c>
      <c r="E28" s="1795">
        <v>2872.627</v>
      </c>
      <c r="F28" s="1795" t="s">
        <v>44</v>
      </c>
      <c r="G28" s="1795" t="s">
        <v>44</v>
      </c>
      <c r="H28" s="1795">
        <v>21066.821</v>
      </c>
    </row>
    <row r="29" spans="1:8" ht="32.450000000000003" customHeight="1">
      <c r="A29" s="1794" t="s">
        <v>1232</v>
      </c>
      <c r="B29" s="1797">
        <v>183431.41699999999</v>
      </c>
      <c r="C29" s="1797">
        <v>184592.424</v>
      </c>
      <c r="D29" s="1797">
        <v>1597.1017807262701</v>
      </c>
      <c r="E29" s="1797">
        <v>2841.1509999999998</v>
      </c>
      <c r="F29" s="1797" t="s">
        <v>44</v>
      </c>
      <c r="G29" s="1797" t="s">
        <v>44</v>
      </c>
      <c r="H29" s="1797">
        <v>180154.1712192737</v>
      </c>
    </row>
    <row r="30" spans="1:8" ht="33.75">
      <c r="A30" s="1794" t="s">
        <v>1313</v>
      </c>
      <c r="B30" s="1797">
        <v>37533.995999999999</v>
      </c>
      <c r="C30" s="1797">
        <v>4420.6639999999998</v>
      </c>
      <c r="D30" s="1797" t="s">
        <v>44</v>
      </c>
      <c r="E30" s="1797" t="s">
        <v>44</v>
      </c>
      <c r="F30" s="1797" t="s">
        <v>44</v>
      </c>
      <c r="G30" s="1797" t="s">
        <v>44</v>
      </c>
      <c r="H30" s="1797">
        <v>4420.6639999999998</v>
      </c>
    </row>
    <row r="31" spans="1:8" s="1191" customFormat="1" ht="12">
      <c r="A31" s="1794" t="s">
        <v>1246</v>
      </c>
      <c r="B31" s="1795">
        <v>18178.004000000001</v>
      </c>
      <c r="C31" s="1795" t="s">
        <v>44</v>
      </c>
      <c r="D31" s="1795" t="s">
        <v>44</v>
      </c>
      <c r="E31" s="1795" t="s">
        <v>44</v>
      </c>
      <c r="F31" s="1795" t="s">
        <v>44</v>
      </c>
      <c r="G31" s="1795" t="s">
        <v>44</v>
      </c>
      <c r="H31" s="1795" t="s">
        <v>44</v>
      </c>
    </row>
    <row r="32" spans="1:8" ht="12">
      <c r="A32" s="1794" t="s">
        <v>1236</v>
      </c>
      <c r="B32" s="1795">
        <v>174309.12899999999</v>
      </c>
      <c r="C32" s="1795">
        <v>174543.951</v>
      </c>
      <c r="D32" s="1795" t="s">
        <v>44</v>
      </c>
      <c r="E32" s="1795" t="s">
        <v>44</v>
      </c>
      <c r="F32" s="1795" t="s">
        <v>44</v>
      </c>
      <c r="G32" s="1795" t="s">
        <v>44</v>
      </c>
      <c r="H32" s="1795">
        <v>174543.951</v>
      </c>
    </row>
    <row r="33" spans="1:9" ht="12">
      <c r="A33" s="1794" t="s">
        <v>539</v>
      </c>
      <c r="B33" s="1795">
        <v>47033.362000000001</v>
      </c>
      <c r="C33" s="1795">
        <v>47124.773000000001</v>
      </c>
      <c r="D33" s="1795" t="s">
        <v>44</v>
      </c>
      <c r="E33" s="1795">
        <v>47124.773000000001</v>
      </c>
      <c r="F33" s="1795" t="s">
        <v>44</v>
      </c>
      <c r="G33" s="1795" t="s">
        <v>44</v>
      </c>
      <c r="H33" s="1795" t="s">
        <v>44</v>
      </c>
    </row>
    <row r="34" spans="1:9" ht="33.75">
      <c r="A34" s="1796" t="s">
        <v>1314</v>
      </c>
      <c r="B34" s="1797">
        <v>2607.9929999999999</v>
      </c>
      <c r="C34" s="1797">
        <v>2607.9929999999999</v>
      </c>
      <c r="D34" s="1797" t="s">
        <v>44</v>
      </c>
      <c r="E34" s="1797" t="s">
        <v>44</v>
      </c>
      <c r="F34" s="1797" t="s">
        <v>44</v>
      </c>
      <c r="G34" s="1797">
        <v>2607.9929999999999</v>
      </c>
      <c r="H34" s="1797" t="s">
        <v>44</v>
      </c>
    </row>
    <row r="35" spans="1:9" ht="12">
      <c r="A35" s="1794" t="s">
        <v>1315</v>
      </c>
      <c r="B35" s="1795">
        <v>304.14800000000002</v>
      </c>
      <c r="C35" s="1795">
        <v>272.90199999999999</v>
      </c>
      <c r="D35" s="1795" t="s">
        <v>44</v>
      </c>
      <c r="E35" s="1795" t="s">
        <v>44</v>
      </c>
      <c r="F35" s="1795" t="s">
        <v>44</v>
      </c>
      <c r="G35" s="1795" t="s">
        <v>44</v>
      </c>
      <c r="H35" s="1795">
        <v>272.90199999999999</v>
      </c>
    </row>
    <row r="36" spans="1:9" ht="12">
      <c r="A36" s="1794" t="s">
        <v>1264</v>
      </c>
      <c r="B36" s="1795">
        <v>21340.095000000001</v>
      </c>
      <c r="C36" s="1795">
        <v>21196.456999999999</v>
      </c>
      <c r="D36" s="1795" t="s">
        <v>44</v>
      </c>
      <c r="E36" s="1795" t="s">
        <v>44</v>
      </c>
      <c r="F36" s="1795" t="s">
        <v>44</v>
      </c>
      <c r="G36" s="1795" t="s">
        <v>44</v>
      </c>
      <c r="H36" s="1795">
        <v>21196.456999999999</v>
      </c>
    </row>
    <row r="37" spans="1:9" ht="12">
      <c r="A37" s="1073" t="s">
        <v>1316</v>
      </c>
      <c r="B37" s="1795">
        <v>1403.4659999999999</v>
      </c>
      <c r="C37" s="1795">
        <v>1403.414</v>
      </c>
      <c r="D37" s="1795" t="s">
        <v>44</v>
      </c>
      <c r="E37" s="1795" t="s">
        <v>44</v>
      </c>
      <c r="F37" s="1795" t="s">
        <v>44</v>
      </c>
      <c r="G37" s="1795" t="s">
        <v>44</v>
      </c>
      <c r="H37" s="1795">
        <v>1403.414</v>
      </c>
    </row>
    <row r="38" spans="1:9" ht="12">
      <c r="A38" s="1794" t="s">
        <v>1317</v>
      </c>
      <c r="B38" s="1795">
        <v>435.89400000000001</v>
      </c>
      <c r="C38" s="1795">
        <v>394.00099999999998</v>
      </c>
      <c r="D38" s="1795" t="s">
        <v>44</v>
      </c>
      <c r="E38" s="1795" t="s">
        <v>44</v>
      </c>
      <c r="F38" s="1795" t="s">
        <v>44</v>
      </c>
      <c r="G38" s="1795" t="s">
        <v>44</v>
      </c>
      <c r="H38" s="1795">
        <v>394.00099999999998</v>
      </c>
    </row>
    <row r="39" spans="1:9" ht="12">
      <c r="A39" s="1794" t="s">
        <v>577</v>
      </c>
      <c r="B39" s="1795">
        <v>595.54499999999996</v>
      </c>
      <c r="C39" s="1795">
        <v>593.71600000000001</v>
      </c>
      <c r="D39" s="1795" t="s">
        <v>44</v>
      </c>
      <c r="E39" s="1795" t="s">
        <v>44</v>
      </c>
      <c r="F39" s="1795" t="s">
        <v>44</v>
      </c>
      <c r="G39" s="1795" t="s">
        <v>44</v>
      </c>
      <c r="H39" s="1795">
        <v>593.71600000000001</v>
      </c>
    </row>
    <row r="40" spans="1:9" ht="22.5">
      <c r="A40" s="1794" t="s">
        <v>1318</v>
      </c>
      <c r="B40" s="1795">
        <v>365.13499999999999</v>
      </c>
      <c r="C40" s="1795">
        <v>340.39699999999999</v>
      </c>
      <c r="D40" s="1795" t="s">
        <v>44</v>
      </c>
      <c r="E40" s="1795" t="s">
        <v>44</v>
      </c>
      <c r="F40" s="1795" t="s">
        <v>44</v>
      </c>
      <c r="G40" s="1795" t="s">
        <v>44</v>
      </c>
      <c r="H40" s="1795">
        <v>340.39699999999999</v>
      </c>
    </row>
    <row r="41" spans="1:9" ht="12">
      <c r="A41" s="1794" t="s">
        <v>1263</v>
      </c>
      <c r="B41" s="1795">
        <v>6941.308</v>
      </c>
      <c r="C41" s="1795">
        <v>6906.9949999999999</v>
      </c>
      <c r="D41" s="1795" t="s">
        <v>44</v>
      </c>
      <c r="E41" s="1795" t="s">
        <v>44</v>
      </c>
      <c r="F41" s="1795" t="s">
        <v>44</v>
      </c>
      <c r="G41" s="1795" t="s">
        <v>44</v>
      </c>
      <c r="H41" s="1795">
        <v>6906.9949999999999</v>
      </c>
    </row>
    <row r="42" spans="1:9" ht="12">
      <c r="A42" s="1794" t="s">
        <v>1319</v>
      </c>
      <c r="B42" s="1795" t="s">
        <v>44</v>
      </c>
      <c r="C42" s="1795" t="s">
        <v>44</v>
      </c>
      <c r="D42" s="1795" t="s">
        <v>44</v>
      </c>
      <c r="E42" s="1795" t="s">
        <v>44</v>
      </c>
      <c r="F42" s="1795" t="s">
        <v>44</v>
      </c>
      <c r="G42" s="1795" t="s">
        <v>44</v>
      </c>
      <c r="H42" s="1795" t="s">
        <v>44</v>
      </c>
    </row>
    <row r="43" spans="1:9" ht="12">
      <c r="A43" s="1794" t="s">
        <v>1320</v>
      </c>
      <c r="B43" s="1795">
        <v>33739.74</v>
      </c>
      <c r="C43" s="1795">
        <v>33739.85</v>
      </c>
      <c r="D43" s="1795" t="s">
        <v>44</v>
      </c>
      <c r="E43" s="1795" t="s">
        <v>44</v>
      </c>
      <c r="F43" s="1795" t="s">
        <v>44</v>
      </c>
      <c r="G43" s="1795" t="s">
        <v>44</v>
      </c>
      <c r="H43" s="1795">
        <v>33739.85</v>
      </c>
    </row>
    <row r="44" spans="1:9" ht="12">
      <c r="A44" s="1798" t="s">
        <v>1321</v>
      </c>
      <c r="B44" s="1799">
        <v>552159.67999999993</v>
      </c>
      <c r="C44" s="1799">
        <v>502076.98499999993</v>
      </c>
      <c r="D44" s="1799">
        <v>1597.1017807262701</v>
      </c>
      <c r="E44" s="1799">
        <v>52838.550999999999</v>
      </c>
      <c r="F44" s="1799" t="s">
        <v>44</v>
      </c>
      <c r="G44" s="1799">
        <v>2607.9929999999999</v>
      </c>
      <c r="H44" s="1799">
        <v>445033.33921927365</v>
      </c>
    </row>
    <row r="45" spans="1:9" ht="6.75" customHeight="1">
      <c r="A45" s="1800"/>
      <c r="B45" s="1801"/>
      <c r="C45" s="1801"/>
      <c r="D45" s="1801"/>
      <c r="E45" s="1801"/>
      <c r="F45" s="1801"/>
      <c r="G45" s="1801"/>
      <c r="H45" s="1801"/>
    </row>
    <row r="46" spans="1:9" ht="54.75" customHeight="1">
      <c r="A46" s="3136" t="s">
        <v>1322</v>
      </c>
      <c r="B46" s="3136"/>
      <c r="C46" s="3136"/>
      <c r="D46" s="3136"/>
      <c r="E46" s="3136"/>
      <c r="F46" s="3136"/>
      <c r="G46" s="3136"/>
      <c r="H46" s="3136"/>
      <c r="I46" s="1802"/>
    </row>
    <row r="47" spans="1:9" ht="27.75" customHeight="1">
      <c r="A47" s="3136" t="s">
        <v>1323</v>
      </c>
      <c r="B47" s="3136"/>
      <c r="C47" s="3136"/>
      <c r="D47" s="3136"/>
      <c r="E47" s="3136"/>
      <c r="F47" s="3136"/>
      <c r="G47" s="3136"/>
      <c r="H47" s="3136"/>
      <c r="I47" s="2740"/>
    </row>
    <row r="48" spans="1:9" ht="12.75" customHeight="1"/>
    <row r="49" ht="12" customHeight="1"/>
    <row r="50" ht="12"/>
    <row r="51" ht="12"/>
    <row r="52" ht="12"/>
    <row r="53" ht="12"/>
    <row r="54" ht="12"/>
    <row r="55" ht="12"/>
    <row r="56" ht="12"/>
    <row r="57" ht="14.25" customHeight="1"/>
    <row r="58" ht="14.25" customHeight="1"/>
    <row r="59" ht="14.25" customHeight="1"/>
    <row r="60" ht="14.25" customHeight="1"/>
    <row r="110" spans="7:7" ht="14.25" hidden="1" customHeight="1">
      <c r="G110" s="1804"/>
    </row>
    <row r="111" spans="7:7" ht="14.25" customHeight="1"/>
  </sheetData>
  <mergeCells count="6">
    <mergeCell ref="A47:H47"/>
    <mergeCell ref="A1:H1"/>
    <mergeCell ref="B2:B3"/>
    <mergeCell ref="C2:C3"/>
    <mergeCell ref="D2:H2"/>
    <mergeCell ref="A46:H46"/>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rowBreaks count="1" manualBreakCount="1">
    <brk id="26" max="16383" man="1"/>
  </rowBreaks>
  <customProperties>
    <customPr name="_pios_id" r:id="rId2"/>
  </customProperties>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AE6BF7-45AE-420B-A6D3-7101B686EA09}">
  <sheetPr>
    <pageSetUpPr fitToPage="1"/>
  </sheetPr>
  <dimension ref="A1:WVN939"/>
  <sheetViews>
    <sheetView showGridLines="0" showZeros="0" view="pageLayout" topLeftCell="A13" zoomScaleNormal="100" zoomScaleSheetLayoutView="90" workbookViewId="0">
      <selection activeCell="B38" sqref="B38:F38"/>
    </sheetView>
  </sheetViews>
  <sheetFormatPr defaultColWidth="0" defaultRowHeight="11.25" customHeight="1" zeroHeight="1"/>
  <cols>
    <col min="1" max="1" width="5.28515625" style="1813" customWidth="1"/>
    <col min="2" max="2" width="52.28515625" style="1810" customWidth="1"/>
    <col min="3" max="6" width="11.28515625" style="1805" customWidth="1"/>
    <col min="7" max="12" width="8.7109375" style="1805" hidden="1"/>
    <col min="13" max="256" width="10.28515625" style="1805" hidden="1"/>
    <col min="257" max="257" width="3" style="1805" customWidth="1"/>
    <col min="258" max="258" width="52.28515625" style="1805" customWidth="1"/>
    <col min="259" max="262" width="12.140625" style="1805" customWidth="1"/>
    <col min="263" max="512" width="10.28515625" style="1805" hidden="1"/>
    <col min="513" max="513" width="3" style="1805" customWidth="1"/>
    <col min="514" max="514" width="52.28515625" style="1805" customWidth="1"/>
    <col min="515" max="518" width="12.140625" style="1805" customWidth="1"/>
    <col min="519" max="768" width="10.28515625" style="1805" hidden="1"/>
    <col min="769" max="769" width="3" style="1805" customWidth="1"/>
    <col min="770" max="770" width="52.28515625" style="1805" customWidth="1"/>
    <col min="771" max="774" width="12.140625" style="1805" customWidth="1"/>
    <col min="775" max="1024" width="10.28515625" style="1805" hidden="1"/>
    <col min="1025" max="1025" width="3" style="1805" customWidth="1"/>
    <col min="1026" max="1026" width="52.28515625" style="1805" customWidth="1"/>
    <col min="1027" max="1030" width="12.140625" style="1805" customWidth="1"/>
    <col min="1031" max="1280" width="10.28515625" style="1805" hidden="1"/>
    <col min="1281" max="1281" width="3" style="1805" customWidth="1"/>
    <col min="1282" max="1282" width="52.28515625" style="1805" customWidth="1"/>
    <col min="1283" max="1286" width="12.140625" style="1805" customWidth="1"/>
    <col min="1287" max="1536" width="10.28515625" style="1805" hidden="1"/>
    <col min="1537" max="1537" width="3" style="1805" customWidth="1"/>
    <col min="1538" max="1538" width="52.28515625" style="1805" customWidth="1"/>
    <col min="1539" max="1542" width="12.140625" style="1805" customWidth="1"/>
    <col min="1543" max="1792" width="10.28515625" style="1805" hidden="1"/>
    <col min="1793" max="1793" width="3" style="1805" customWidth="1"/>
    <col min="1794" max="1794" width="52.28515625" style="1805" customWidth="1"/>
    <col min="1795" max="1798" width="12.140625" style="1805" customWidth="1"/>
    <col min="1799" max="2048" width="10.28515625" style="1805" hidden="1"/>
    <col min="2049" max="2049" width="3" style="1805" customWidth="1"/>
    <col min="2050" max="2050" width="52.28515625" style="1805" customWidth="1"/>
    <col min="2051" max="2054" width="12.140625" style="1805" customWidth="1"/>
    <col min="2055" max="2304" width="10.28515625" style="1805" hidden="1"/>
    <col min="2305" max="2305" width="3" style="1805" customWidth="1"/>
    <col min="2306" max="2306" width="52.28515625" style="1805" customWidth="1"/>
    <col min="2307" max="2310" width="12.140625" style="1805" customWidth="1"/>
    <col min="2311" max="2560" width="10.28515625" style="1805" hidden="1"/>
    <col min="2561" max="2561" width="3" style="1805" customWidth="1"/>
    <col min="2562" max="2562" width="52.28515625" style="1805" customWidth="1"/>
    <col min="2563" max="2566" width="12.140625" style="1805" customWidth="1"/>
    <col min="2567" max="2816" width="10.28515625" style="1805" hidden="1"/>
    <col min="2817" max="2817" width="3" style="1805" customWidth="1"/>
    <col min="2818" max="2818" width="52.28515625" style="1805" customWidth="1"/>
    <col min="2819" max="2822" width="12.140625" style="1805" customWidth="1"/>
    <col min="2823" max="3072" width="10.28515625" style="1805" hidden="1"/>
    <col min="3073" max="3073" width="3" style="1805" customWidth="1"/>
    <col min="3074" max="3074" width="52.28515625" style="1805" customWidth="1"/>
    <col min="3075" max="3078" width="12.140625" style="1805" customWidth="1"/>
    <col min="3079" max="3328" width="10.28515625" style="1805" hidden="1"/>
    <col min="3329" max="3329" width="3" style="1805" customWidth="1"/>
    <col min="3330" max="3330" width="52.28515625" style="1805" customWidth="1"/>
    <col min="3331" max="3334" width="12.140625" style="1805" customWidth="1"/>
    <col min="3335" max="3584" width="10.28515625" style="1805" hidden="1"/>
    <col min="3585" max="3585" width="3" style="1805" customWidth="1"/>
    <col min="3586" max="3586" width="52.28515625" style="1805" customWidth="1"/>
    <col min="3587" max="3590" width="12.140625" style="1805" customWidth="1"/>
    <col min="3591" max="3840" width="10.28515625" style="1805" hidden="1"/>
    <col min="3841" max="3841" width="3" style="1805" customWidth="1"/>
    <col min="3842" max="3842" width="52.28515625" style="1805" customWidth="1"/>
    <col min="3843" max="3846" width="12.140625" style="1805" customWidth="1"/>
    <col min="3847" max="4096" width="10.28515625" style="1805" hidden="1"/>
    <col min="4097" max="4097" width="3" style="1805" customWidth="1"/>
    <col min="4098" max="4098" width="52.28515625" style="1805" customWidth="1"/>
    <col min="4099" max="4102" width="12.140625" style="1805" customWidth="1"/>
    <col min="4103" max="4352" width="10.28515625" style="1805" hidden="1"/>
    <col min="4353" max="4353" width="3" style="1805" customWidth="1"/>
    <col min="4354" max="4354" width="52.28515625" style="1805" customWidth="1"/>
    <col min="4355" max="4358" width="12.140625" style="1805" customWidth="1"/>
    <col min="4359" max="4608" width="10.28515625" style="1805" hidden="1"/>
    <col min="4609" max="4609" width="3" style="1805" customWidth="1"/>
    <col min="4610" max="4610" width="52.28515625" style="1805" customWidth="1"/>
    <col min="4611" max="4614" width="12.140625" style="1805" customWidth="1"/>
    <col min="4615" max="4864" width="10.28515625" style="1805" hidden="1"/>
    <col min="4865" max="4865" width="3" style="1805" customWidth="1"/>
    <col min="4866" max="4866" width="52.28515625" style="1805" customWidth="1"/>
    <col min="4867" max="4870" width="12.140625" style="1805" customWidth="1"/>
    <col min="4871" max="5120" width="10.28515625" style="1805" hidden="1"/>
    <col min="5121" max="5121" width="3" style="1805" customWidth="1"/>
    <col min="5122" max="5122" width="52.28515625" style="1805" customWidth="1"/>
    <col min="5123" max="5126" width="12.140625" style="1805" customWidth="1"/>
    <col min="5127" max="5376" width="10.28515625" style="1805" hidden="1"/>
    <col min="5377" max="5377" width="3" style="1805" customWidth="1"/>
    <col min="5378" max="5378" width="52.28515625" style="1805" customWidth="1"/>
    <col min="5379" max="5382" width="12.140625" style="1805" customWidth="1"/>
    <col min="5383" max="5632" width="10.28515625" style="1805" hidden="1"/>
    <col min="5633" max="5633" width="3" style="1805" customWidth="1"/>
    <col min="5634" max="5634" width="52.28515625" style="1805" customWidth="1"/>
    <col min="5635" max="5638" width="12.140625" style="1805" customWidth="1"/>
    <col min="5639" max="5888" width="10.28515625" style="1805" hidden="1"/>
    <col min="5889" max="5889" width="3" style="1805" customWidth="1"/>
    <col min="5890" max="5890" width="52.28515625" style="1805" customWidth="1"/>
    <col min="5891" max="5894" width="12.140625" style="1805" customWidth="1"/>
    <col min="5895" max="6144" width="10.28515625" style="1805" hidden="1"/>
    <col min="6145" max="6145" width="3" style="1805" customWidth="1"/>
    <col min="6146" max="6146" width="52.28515625" style="1805" customWidth="1"/>
    <col min="6147" max="6150" width="12.140625" style="1805" customWidth="1"/>
    <col min="6151" max="6400" width="10.28515625" style="1805" hidden="1"/>
    <col min="6401" max="6401" width="3" style="1805" customWidth="1"/>
    <col min="6402" max="6402" width="52.28515625" style="1805" customWidth="1"/>
    <col min="6403" max="6406" width="12.140625" style="1805" customWidth="1"/>
    <col min="6407" max="6656" width="10.28515625" style="1805" hidden="1"/>
    <col min="6657" max="6657" width="3" style="1805" customWidth="1"/>
    <col min="6658" max="6658" width="52.28515625" style="1805" customWidth="1"/>
    <col min="6659" max="6662" width="12.140625" style="1805" customWidth="1"/>
    <col min="6663" max="6912" width="10.28515625" style="1805" hidden="1"/>
    <col min="6913" max="6913" width="3" style="1805" customWidth="1"/>
    <col min="6914" max="6914" width="52.28515625" style="1805" customWidth="1"/>
    <col min="6915" max="6918" width="12.140625" style="1805" customWidth="1"/>
    <col min="6919" max="7168" width="10.28515625" style="1805" hidden="1"/>
    <col min="7169" max="7169" width="3" style="1805" customWidth="1"/>
    <col min="7170" max="7170" width="52.28515625" style="1805" customWidth="1"/>
    <col min="7171" max="7174" width="12.140625" style="1805" customWidth="1"/>
    <col min="7175" max="7424" width="10.28515625" style="1805" hidden="1"/>
    <col min="7425" max="7425" width="3" style="1805" customWidth="1"/>
    <col min="7426" max="7426" width="52.28515625" style="1805" customWidth="1"/>
    <col min="7427" max="7430" width="12.140625" style="1805" customWidth="1"/>
    <col min="7431" max="7680" width="10.28515625" style="1805" hidden="1"/>
    <col min="7681" max="7681" width="3" style="1805" customWidth="1"/>
    <col min="7682" max="7682" width="52.28515625" style="1805" customWidth="1"/>
    <col min="7683" max="7686" width="12.140625" style="1805" customWidth="1"/>
    <col min="7687" max="7936" width="10.28515625" style="1805" hidden="1"/>
    <col min="7937" max="7937" width="3" style="1805" customWidth="1"/>
    <col min="7938" max="7938" width="52.28515625" style="1805" customWidth="1"/>
    <col min="7939" max="7942" width="12.140625" style="1805" customWidth="1"/>
    <col min="7943" max="8192" width="10.28515625" style="1805" hidden="1"/>
    <col min="8193" max="8193" width="3" style="1805" customWidth="1"/>
    <col min="8194" max="8194" width="52.28515625" style="1805" customWidth="1"/>
    <col min="8195" max="8198" width="12.140625" style="1805" customWidth="1"/>
    <col min="8199" max="8448" width="10.28515625" style="1805" hidden="1"/>
    <col min="8449" max="8449" width="3" style="1805" customWidth="1"/>
    <col min="8450" max="8450" width="52.28515625" style="1805" customWidth="1"/>
    <col min="8451" max="8454" width="12.140625" style="1805" customWidth="1"/>
    <col min="8455" max="8704" width="10.28515625" style="1805" hidden="1"/>
    <col min="8705" max="8705" width="3" style="1805" customWidth="1"/>
    <col min="8706" max="8706" width="52.28515625" style="1805" customWidth="1"/>
    <col min="8707" max="8710" width="12.140625" style="1805" customWidth="1"/>
    <col min="8711" max="8960" width="10.28515625" style="1805" hidden="1"/>
    <col min="8961" max="8961" width="3" style="1805" customWidth="1"/>
    <col min="8962" max="8962" width="52.28515625" style="1805" customWidth="1"/>
    <col min="8963" max="8966" width="12.140625" style="1805" customWidth="1"/>
    <col min="8967" max="9216" width="10.28515625" style="1805" hidden="1"/>
    <col min="9217" max="9217" width="3" style="1805" customWidth="1"/>
    <col min="9218" max="9218" width="52.28515625" style="1805" customWidth="1"/>
    <col min="9219" max="9222" width="12.140625" style="1805" customWidth="1"/>
    <col min="9223" max="9472" width="10.28515625" style="1805" hidden="1"/>
    <col min="9473" max="9473" width="3" style="1805" customWidth="1"/>
    <col min="9474" max="9474" width="52.28515625" style="1805" customWidth="1"/>
    <col min="9475" max="9478" width="12.140625" style="1805" customWidth="1"/>
    <col min="9479" max="9728" width="10.28515625" style="1805" hidden="1"/>
    <col min="9729" max="9729" width="3" style="1805" customWidth="1"/>
    <col min="9730" max="9730" width="52.28515625" style="1805" customWidth="1"/>
    <col min="9731" max="9734" width="12.140625" style="1805" customWidth="1"/>
    <col min="9735" max="9984" width="10.28515625" style="1805" hidden="1"/>
    <col min="9985" max="9985" width="3" style="1805" customWidth="1"/>
    <col min="9986" max="9986" width="52.28515625" style="1805" customWidth="1"/>
    <col min="9987" max="9990" width="12.140625" style="1805" customWidth="1"/>
    <col min="9991" max="10240" width="10.28515625" style="1805" hidden="1"/>
    <col min="10241" max="10241" width="3" style="1805" customWidth="1"/>
    <col min="10242" max="10242" width="52.28515625" style="1805" customWidth="1"/>
    <col min="10243" max="10246" width="12.140625" style="1805" customWidth="1"/>
    <col min="10247" max="10496" width="10.28515625" style="1805" hidden="1"/>
    <col min="10497" max="10497" width="3" style="1805" customWidth="1"/>
    <col min="10498" max="10498" width="52.28515625" style="1805" customWidth="1"/>
    <col min="10499" max="10502" width="12.140625" style="1805" customWidth="1"/>
    <col min="10503" max="10752" width="10.28515625" style="1805" hidden="1"/>
    <col min="10753" max="10753" width="3" style="1805" customWidth="1"/>
    <col min="10754" max="10754" width="52.28515625" style="1805" customWidth="1"/>
    <col min="10755" max="10758" width="12.140625" style="1805" customWidth="1"/>
    <col min="10759" max="11008" width="10.28515625" style="1805" hidden="1"/>
    <col min="11009" max="11009" width="3" style="1805" customWidth="1"/>
    <col min="11010" max="11010" width="52.28515625" style="1805" customWidth="1"/>
    <col min="11011" max="11014" width="12.140625" style="1805" customWidth="1"/>
    <col min="11015" max="11264" width="10.28515625" style="1805" hidden="1"/>
    <col min="11265" max="11265" width="3" style="1805" customWidth="1"/>
    <col min="11266" max="11266" width="52.28515625" style="1805" customWidth="1"/>
    <col min="11267" max="11270" width="12.140625" style="1805" customWidth="1"/>
    <col min="11271" max="11520" width="10.28515625" style="1805" hidden="1"/>
    <col min="11521" max="11521" width="3" style="1805" customWidth="1"/>
    <col min="11522" max="11522" width="52.28515625" style="1805" customWidth="1"/>
    <col min="11523" max="11526" width="12.140625" style="1805" customWidth="1"/>
    <col min="11527" max="11776" width="10.28515625" style="1805" hidden="1"/>
    <col min="11777" max="11777" width="3" style="1805" customWidth="1"/>
    <col min="11778" max="11778" width="52.28515625" style="1805" customWidth="1"/>
    <col min="11779" max="11782" width="12.140625" style="1805" customWidth="1"/>
    <col min="11783" max="12032" width="10.28515625" style="1805" hidden="1"/>
    <col min="12033" max="12033" width="3" style="1805" customWidth="1"/>
    <col min="12034" max="12034" width="52.28515625" style="1805" customWidth="1"/>
    <col min="12035" max="12038" width="12.140625" style="1805" customWidth="1"/>
    <col min="12039" max="12288" width="10.28515625" style="1805" hidden="1"/>
    <col min="12289" max="12289" width="3" style="1805" customWidth="1"/>
    <col min="12290" max="12290" width="52.28515625" style="1805" customWidth="1"/>
    <col min="12291" max="12294" width="12.140625" style="1805" customWidth="1"/>
    <col min="12295" max="12544" width="10.28515625" style="1805" hidden="1"/>
    <col min="12545" max="12545" width="3" style="1805" customWidth="1"/>
    <col min="12546" max="12546" width="52.28515625" style="1805" customWidth="1"/>
    <col min="12547" max="12550" width="12.140625" style="1805" customWidth="1"/>
    <col min="12551" max="12800" width="10.28515625" style="1805" hidden="1"/>
    <col min="12801" max="12801" width="3" style="1805" customWidth="1"/>
    <col min="12802" max="12802" width="52.28515625" style="1805" customWidth="1"/>
    <col min="12803" max="12806" width="12.140625" style="1805" customWidth="1"/>
    <col min="12807" max="13056" width="10.28515625" style="1805" hidden="1"/>
    <col min="13057" max="13057" width="3" style="1805" customWidth="1"/>
    <col min="13058" max="13058" width="52.28515625" style="1805" customWidth="1"/>
    <col min="13059" max="13062" width="12.140625" style="1805" customWidth="1"/>
    <col min="13063" max="13312" width="10.28515625" style="1805" hidden="1"/>
    <col min="13313" max="13313" width="3" style="1805" customWidth="1"/>
    <col min="13314" max="13314" width="52.28515625" style="1805" customWidth="1"/>
    <col min="13315" max="13318" width="12.140625" style="1805" customWidth="1"/>
    <col min="13319" max="13568" width="10.28515625" style="1805" hidden="1"/>
    <col min="13569" max="13569" width="3" style="1805" customWidth="1"/>
    <col min="13570" max="13570" width="52.28515625" style="1805" customWidth="1"/>
    <col min="13571" max="13574" width="12.140625" style="1805" customWidth="1"/>
    <col min="13575" max="13824" width="10.28515625" style="1805" hidden="1"/>
    <col min="13825" max="13825" width="3" style="1805" customWidth="1"/>
    <col min="13826" max="13826" width="52.28515625" style="1805" customWidth="1"/>
    <col min="13827" max="13830" width="12.140625" style="1805" customWidth="1"/>
    <col min="13831" max="14080" width="10.28515625" style="1805" hidden="1"/>
    <col min="14081" max="14081" width="3" style="1805" customWidth="1"/>
    <col min="14082" max="14082" width="52.28515625" style="1805" customWidth="1"/>
    <col min="14083" max="14086" width="12.140625" style="1805" customWidth="1"/>
    <col min="14087" max="14336" width="10.28515625" style="1805" hidden="1"/>
    <col min="14337" max="14337" width="3" style="1805" customWidth="1"/>
    <col min="14338" max="14338" width="52.28515625" style="1805" customWidth="1"/>
    <col min="14339" max="14342" width="12.140625" style="1805" customWidth="1"/>
    <col min="14343" max="14592" width="10.28515625" style="1805" hidden="1"/>
    <col min="14593" max="14593" width="3" style="1805" customWidth="1"/>
    <col min="14594" max="14594" width="52.28515625" style="1805" customWidth="1"/>
    <col min="14595" max="14598" width="12.140625" style="1805" customWidth="1"/>
    <col min="14599" max="14848" width="10.28515625" style="1805" hidden="1"/>
    <col min="14849" max="14849" width="3" style="1805" customWidth="1"/>
    <col min="14850" max="14850" width="52.28515625" style="1805" customWidth="1"/>
    <col min="14851" max="14854" width="12.140625" style="1805" customWidth="1"/>
    <col min="14855" max="15104" width="10.28515625" style="1805" hidden="1"/>
    <col min="15105" max="15105" width="3" style="1805" customWidth="1"/>
    <col min="15106" max="15106" width="52.28515625" style="1805" customWidth="1"/>
    <col min="15107" max="15110" width="12.140625" style="1805" customWidth="1"/>
    <col min="15111" max="15360" width="10.28515625" style="1805" hidden="1"/>
    <col min="15361" max="15361" width="3" style="1805" customWidth="1"/>
    <col min="15362" max="15362" width="52.28515625" style="1805" customWidth="1"/>
    <col min="15363" max="15366" width="12.140625" style="1805" customWidth="1"/>
    <col min="15367" max="15616" width="10.28515625" style="1805" hidden="1"/>
    <col min="15617" max="15617" width="3" style="1805" customWidth="1"/>
    <col min="15618" max="15618" width="52.28515625" style="1805" customWidth="1"/>
    <col min="15619" max="15622" width="12.140625" style="1805" customWidth="1"/>
    <col min="15623" max="15872" width="10.28515625" style="1805" hidden="1"/>
    <col min="15873" max="15873" width="3" style="1805" customWidth="1"/>
    <col min="15874" max="15874" width="52.28515625" style="1805" customWidth="1"/>
    <col min="15875" max="15878" width="12.140625" style="1805" customWidth="1"/>
    <col min="15879" max="16128" width="10.28515625" style="1805" hidden="1"/>
    <col min="16129" max="16129" width="3" style="1805" customWidth="1"/>
    <col min="16130" max="16130" width="52.28515625" style="1805" customWidth="1"/>
    <col min="16131" max="16134" width="12.140625" style="1805" customWidth="1"/>
    <col min="16135" max="16384" width="10.28515625" style="1805" hidden="1"/>
  </cols>
  <sheetData>
    <row r="1" spans="2:6" ht="24.75" customHeight="1">
      <c r="B1" s="2550" t="s">
        <v>1324</v>
      </c>
      <c r="C1" s="1791"/>
      <c r="D1" s="1791"/>
      <c r="E1" s="1791"/>
      <c r="F1" s="1791"/>
    </row>
    <row r="2" spans="2:6" ht="34.5">
      <c r="B2" s="1791" t="s">
        <v>59</v>
      </c>
      <c r="C2" s="1791" t="s">
        <v>1325</v>
      </c>
      <c r="D2" s="1791" t="s">
        <v>1326</v>
      </c>
      <c r="E2" s="1791" t="s">
        <v>1327</v>
      </c>
      <c r="F2" s="1791" t="s">
        <v>1328</v>
      </c>
    </row>
    <row r="3" spans="2:6">
      <c r="B3" s="1792" t="s">
        <v>1298</v>
      </c>
      <c r="C3" s="1806"/>
      <c r="D3" s="1806"/>
      <c r="E3" s="1806"/>
      <c r="F3" s="1806"/>
    </row>
    <row r="4" spans="2:6">
      <c r="B4" s="1807" t="s">
        <v>68</v>
      </c>
      <c r="C4" s="1808">
        <v>3771.3519849848944</v>
      </c>
      <c r="D4" s="1808">
        <v>158.25771025154938</v>
      </c>
      <c r="E4" s="1808">
        <v>3613.0942747333452</v>
      </c>
      <c r="F4" s="1809"/>
    </row>
    <row r="5" spans="2:6">
      <c r="B5" s="2551" t="s">
        <v>1329</v>
      </c>
      <c r="C5" s="1811">
        <v>-2793.6947979796123</v>
      </c>
      <c r="D5" s="1811">
        <v>-158.25771025154938</v>
      </c>
      <c r="E5" s="1811">
        <v>-2635.437087728063</v>
      </c>
      <c r="F5" s="1811">
        <v>8</v>
      </c>
    </row>
    <row r="6" spans="2:6">
      <c r="B6" s="1807" t="s">
        <v>67</v>
      </c>
      <c r="C6" s="1808">
        <v>406.39451995101905</v>
      </c>
      <c r="D6" s="1808">
        <v>0.82709423622043798</v>
      </c>
      <c r="E6" s="1808">
        <v>405.56742571479862</v>
      </c>
      <c r="F6" s="1809"/>
    </row>
    <row r="7" spans="2:6" ht="22.5">
      <c r="B7" s="1810" t="s">
        <v>1330</v>
      </c>
      <c r="C7" s="1811">
        <v>252.41335992772801</v>
      </c>
      <c r="D7" s="1811">
        <v>5.2999999999999999E-2</v>
      </c>
      <c r="E7" s="1811">
        <v>252.36035992772801</v>
      </c>
      <c r="F7" s="1811" t="s">
        <v>1331</v>
      </c>
    </row>
    <row r="8" spans="2:6">
      <c r="B8" s="1807" t="s">
        <v>1309</v>
      </c>
      <c r="C8" s="1808">
        <v>143.8737530167017</v>
      </c>
      <c r="D8" s="1808" t="s">
        <v>44</v>
      </c>
      <c r="E8" s="1808">
        <v>143.8737530167017</v>
      </c>
      <c r="F8" s="1809"/>
    </row>
    <row r="9" spans="2:6">
      <c r="B9" s="1810" t="s">
        <v>1332</v>
      </c>
      <c r="C9" s="1811">
        <v>-107.77293490892323</v>
      </c>
      <c r="D9" s="1811" t="s">
        <v>44</v>
      </c>
      <c r="E9" s="1811">
        <v>-107.77293490892323</v>
      </c>
      <c r="F9" s="1811">
        <v>15</v>
      </c>
    </row>
    <row r="10" spans="2:6">
      <c r="C10" s="1811"/>
      <c r="D10" s="1811"/>
      <c r="E10" s="1811"/>
      <c r="F10" s="1811"/>
    </row>
    <row r="11" spans="2:6">
      <c r="B11" s="1792" t="s">
        <v>1312</v>
      </c>
      <c r="C11" s="1812"/>
      <c r="D11" s="1812"/>
      <c r="E11" s="1812"/>
      <c r="F11" s="1812"/>
    </row>
    <row r="12" spans="2:6">
      <c r="B12" s="1807" t="s">
        <v>1333</v>
      </c>
      <c r="C12" s="1808">
        <v>435.89434263007797</v>
      </c>
      <c r="D12" s="1808">
        <v>41.893131000000004</v>
      </c>
      <c r="E12" s="1808">
        <v>394.00121163007799</v>
      </c>
      <c r="F12" s="1808"/>
    </row>
    <row r="13" spans="2:6" ht="33.75">
      <c r="B13" s="1810" t="s">
        <v>1334</v>
      </c>
      <c r="C13" s="1811" t="s">
        <v>44</v>
      </c>
      <c r="D13" s="1811" t="s">
        <v>44</v>
      </c>
      <c r="E13" s="1811" t="s">
        <v>44</v>
      </c>
      <c r="F13" s="1811" t="s">
        <v>1335</v>
      </c>
    </row>
    <row r="14" spans="2:6">
      <c r="B14" s="1807" t="s">
        <v>1263</v>
      </c>
      <c r="C14" s="1808">
        <v>6941.3079725511898</v>
      </c>
      <c r="D14" s="1808">
        <v>684.60359700000004</v>
      </c>
      <c r="E14" s="1808">
        <v>6256.7043755511895</v>
      </c>
      <c r="F14" s="1809"/>
    </row>
    <row r="15" spans="2:6" ht="22.5">
      <c r="B15" s="1810" t="s">
        <v>1336</v>
      </c>
      <c r="C15" s="1811">
        <v>2616.1294024700001</v>
      </c>
      <c r="D15" s="1811" t="s">
        <v>44</v>
      </c>
      <c r="E15" s="1811">
        <v>2616.1294024700001</v>
      </c>
      <c r="F15" s="1811">
        <v>30</v>
      </c>
    </row>
    <row r="16" spans="2:6" ht="22.5">
      <c r="B16" s="1810" t="s">
        <v>1337</v>
      </c>
      <c r="C16" s="1811" t="s">
        <v>44</v>
      </c>
      <c r="D16" s="1811" t="s">
        <v>44</v>
      </c>
      <c r="E16" s="1811" t="s">
        <v>44</v>
      </c>
      <c r="F16" s="1811">
        <v>33</v>
      </c>
    </row>
    <row r="17" spans="1:257" ht="22.5">
      <c r="B17" s="1810" t="s">
        <v>1338</v>
      </c>
      <c r="C17" s="1811">
        <v>-28.5</v>
      </c>
      <c r="D17" s="1811" t="s">
        <v>44</v>
      </c>
      <c r="E17" s="1811">
        <v>-28.5</v>
      </c>
      <c r="F17" s="1811">
        <v>37</v>
      </c>
    </row>
    <row r="18" spans="1:257" ht="22.5">
      <c r="B18" s="1810" t="s">
        <v>1339</v>
      </c>
      <c r="C18" s="1811">
        <v>2745.8121920866702</v>
      </c>
      <c r="D18" s="1811" t="s">
        <v>44</v>
      </c>
      <c r="E18" s="1811">
        <v>2745.8121920866702</v>
      </c>
      <c r="F18" s="1811">
        <v>46</v>
      </c>
    </row>
    <row r="19" spans="1:257" ht="22.5">
      <c r="B19" s="1810" t="s">
        <v>1340</v>
      </c>
      <c r="C19" s="1811" t="s">
        <v>44</v>
      </c>
      <c r="D19" s="1811" t="s">
        <v>44</v>
      </c>
      <c r="E19" s="1811" t="s">
        <v>44</v>
      </c>
      <c r="F19" s="1811">
        <v>47</v>
      </c>
    </row>
    <row r="20" spans="1:257" ht="22.5">
      <c r="B20" s="1810" t="s">
        <v>1341</v>
      </c>
      <c r="C20" s="1811">
        <v>-63.9</v>
      </c>
      <c r="D20" s="1811" t="s">
        <v>44</v>
      </c>
      <c r="E20" s="1811">
        <v>-63.9</v>
      </c>
      <c r="F20" s="1811">
        <v>52</v>
      </c>
    </row>
    <row r="21" spans="1:257">
      <c r="C21" s="1811"/>
      <c r="D21" s="1811"/>
      <c r="E21" s="1811"/>
      <c r="F21" s="1811"/>
    </row>
    <row r="22" spans="1:257">
      <c r="C22" s="1811"/>
      <c r="D22" s="1811"/>
      <c r="E22" s="1811"/>
      <c r="F22" s="1811"/>
    </row>
    <row r="23" spans="1:257">
      <c r="B23" s="1792" t="s">
        <v>219</v>
      </c>
      <c r="C23" s="1812"/>
      <c r="D23" s="1812"/>
      <c r="E23" s="1812"/>
      <c r="F23" s="1812"/>
    </row>
    <row r="24" spans="1:257">
      <c r="A24" s="1807"/>
      <c r="B24" s="1807" t="s">
        <v>1342</v>
      </c>
      <c r="C24" s="1808">
        <v>4049.9453236300001</v>
      </c>
      <c r="D24" s="1808">
        <v>-6.5953700000024804E-3</v>
      </c>
      <c r="E24" s="1808">
        <v>4049.9519190000001</v>
      </c>
      <c r="F24" s="1808">
        <v>1</v>
      </c>
    </row>
    <row r="25" spans="1:257">
      <c r="A25" s="1807"/>
      <c r="B25" s="1807" t="s">
        <v>1343</v>
      </c>
      <c r="C25" s="1808">
        <v>1079.9257182327967</v>
      </c>
      <c r="D25" s="1808">
        <v>-2.29908273451616E-4</v>
      </c>
      <c r="E25" s="1808">
        <v>1079.9259481410702</v>
      </c>
      <c r="F25" s="1808"/>
    </row>
    <row r="26" spans="1:257">
      <c r="A26" s="1810"/>
      <c r="B26" s="1810" t="s">
        <v>1344</v>
      </c>
      <c r="C26" s="1811">
        <v>1079.9259481410702</v>
      </c>
      <c r="D26" s="1811" t="s">
        <v>44</v>
      </c>
      <c r="E26" s="1811">
        <v>1079.9259481410702</v>
      </c>
      <c r="F26" s="1811">
        <v>1</v>
      </c>
    </row>
    <row r="27" spans="1:257">
      <c r="A27" s="1810"/>
      <c r="B27" s="1810" t="s">
        <v>1345</v>
      </c>
      <c r="C27" s="1811">
        <v>1.8316232347294899E-2</v>
      </c>
      <c r="D27" s="1811">
        <v>1.85116623472798E-2</v>
      </c>
      <c r="E27" s="1811">
        <v>-1.9542999998490088E-4</v>
      </c>
      <c r="F27" s="1811">
        <v>2</v>
      </c>
    </row>
    <row r="28" spans="1:257">
      <c r="A28" s="1807"/>
      <c r="B28" s="1807" t="s">
        <v>1346</v>
      </c>
      <c r="C28" s="1808">
        <v>-2067</v>
      </c>
      <c r="D28" s="1808">
        <v>-33.873334999999997</v>
      </c>
      <c r="E28" s="1808">
        <v>-2033.126665</v>
      </c>
      <c r="F28" s="1808"/>
      <c r="G28" s="1814"/>
      <c r="H28" s="1814"/>
      <c r="I28" s="1814"/>
      <c r="J28" s="1814"/>
      <c r="K28" s="1814"/>
      <c r="L28" s="1814"/>
      <c r="M28" s="1814"/>
      <c r="N28" s="1814"/>
      <c r="O28" s="1814"/>
      <c r="P28" s="1814"/>
      <c r="Q28" s="1814"/>
      <c r="R28" s="1814"/>
      <c r="S28" s="1814"/>
      <c r="T28" s="1814"/>
      <c r="U28" s="1814"/>
      <c r="V28" s="1814"/>
      <c r="W28" s="1814"/>
      <c r="X28" s="1814"/>
      <c r="Y28" s="1814"/>
      <c r="Z28" s="1814"/>
      <c r="AA28" s="1814"/>
      <c r="AB28" s="1814"/>
      <c r="AC28" s="1814"/>
      <c r="AD28" s="1814"/>
      <c r="AE28" s="1814"/>
      <c r="AF28" s="1814"/>
      <c r="AG28" s="1814"/>
      <c r="AH28" s="1814"/>
      <c r="AI28" s="1814"/>
      <c r="AJ28" s="1814"/>
      <c r="AK28" s="1814"/>
      <c r="AL28" s="1814"/>
      <c r="AM28" s="1814"/>
      <c r="AN28" s="1814"/>
      <c r="AO28" s="1814"/>
      <c r="AP28" s="1814"/>
      <c r="AQ28" s="1814"/>
      <c r="AR28" s="1814"/>
      <c r="AS28" s="1814"/>
      <c r="AT28" s="1814"/>
      <c r="AU28" s="1814"/>
      <c r="AV28" s="1814"/>
      <c r="AW28" s="1814"/>
      <c r="AX28" s="1814"/>
      <c r="AY28" s="1814"/>
      <c r="AZ28" s="1814"/>
      <c r="BA28" s="1814"/>
      <c r="BB28" s="1814"/>
      <c r="BC28" s="1814"/>
      <c r="BD28" s="1814"/>
      <c r="BE28" s="1814"/>
      <c r="BF28" s="1814"/>
      <c r="BG28" s="1814"/>
      <c r="BH28" s="1814"/>
      <c r="BI28" s="1814"/>
      <c r="BJ28" s="1814"/>
      <c r="BK28" s="1814"/>
      <c r="BL28" s="1814"/>
      <c r="BM28" s="1814"/>
      <c r="BN28" s="1814"/>
      <c r="BO28" s="1814"/>
      <c r="BP28" s="1814"/>
      <c r="BQ28" s="1814"/>
      <c r="BR28" s="1814"/>
      <c r="BS28" s="1814"/>
      <c r="BT28" s="1814"/>
      <c r="BU28" s="1814"/>
      <c r="BV28" s="1814"/>
      <c r="BW28" s="1814"/>
      <c r="BX28" s="1814"/>
      <c r="BY28" s="1814"/>
      <c r="BZ28" s="1814"/>
      <c r="CA28" s="1814"/>
      <c r="CB28" s="1814"/>
      <c r="CC28" s="1814"/>
      <c r="CD28" s="1814"/>
      <c r="CE28" s="1814"/>
      <c r="CF28" s="1814"/>
      <c r="CG28" s="1814"/>
      <c r="CH28" s="1814"/>
      <c r="CI28" s="1814"/>
      <c r="CJ28" s="1814"/>
      <c r="CK28" s="1814"/>
      <c r="CL28" s="1814"/>
      <c r="CM28" s="1814"/>
      <c r="CN28" s="1814"/>
      <c r="CO28" s="1814"/>
      <c r="CP28" s="1814"/>
      <c r="CQ28" s="1814"/>
      <c r="CR28" s="1814"/>
      <c r="CS28" s="1814"/>
      <c r="CT28" s="1814"/>
      <c r="CU28" s="1814"/>
      <c r="CV28" s="1814"/>
      <c r="CW28" s="1814"/>
      <c r="CX28" s="1814"/>
      <c r="CY28" s="1814"/>
      <c r="CZ28" s="1814"/>
      <c r="DA28" s="1814"/>
      <c r="DB28" s="1814"/>
      <c r="DC28" s="1814"/>
      <c r="DD28" s="1814"/>
      <c r="DE28" s="1814"/>
      <c r="DF28" s="1814"/>
      <c r="DG28" s="1814"/>
      <c r="DH28" s="1814"/>
      <c r="DI28" s="1814"/>
      <c r="DJ28" s="1814"/>
      <c r="DK28" s="1814"/>
      <c r="DL28" s="1814"/>
      <c r="DM28" s="1814"/>
      <c r="DN28" s="1814"/>
      <c r="DO28" s="1814"/>
      <c r="DP28" s="1814"/>
      <c r="DQ28" s="1814"/>
      <c r="DR28" s="1814"/>
      <c r="DS28" s="1814"/>
      <c r="DT28" s="1814"/>
      <c r="DU28" s="1814"/>
      <c r="DV28" s="1814"/>
      <c r="DW28" s="1814"/>
      <c r="DX28" s="1814"/>
      <c r="DY28" s="1814"/>
      <c r="DZ28" s="1814"/>
      <c r="EA28" s="1814"/>
      <c r="EB28" s="1814"/>
      <c r="EC28" s="1814"/>
      <c r="ED28" s="1814"/>
      <c r="EE28" s="1814"/>
      <c r="EF28" s="1814"/>
      <c r="EG28" s="1814"/>
      <c r="EH28" s="1814"/>
      <c r="EI28" s="1814"/>
      <c r="EJ28" s="1814"/>
      <c r="EK28" s="1814"/>
      <c r="EL28" s="1814"/>
      <c r="EM28" s="1814"/>
      <c r="EN28" s="1814"/>
      <c r="EO28" s="1814"/>
      <c r="EP28" s="1814"/>
      <c r="EQ28" s="1814"/>
      <c r="ER28" s="1814"/>
      <c r="ES28" s="1814"/>
      <c r="ET28" s="1814"/>
      <c r="EU28" s="1814"/>
      <c r="EV28" s="1814"/>
      <c r="EW28" s="1814"/>
      <c r="EX28" s="1814"/>
      <c r="EY28" s="1814"/>
      <c r="EZ28" s="1814"/>
      <c r="FA28" s="1814"/>
      <c r="FB28" s="1814"/>
      <c r="FC28" s="1814"/>
      <c r="FD28" s="1814"/>
      <c r="FE28" s="1814"/>
      <c r="FF28" s="1814"/>
      <c r="FG28" s="1814"/>
      <c r="FH28" s="1814"/>
      <c r="FI28" s="1814"/>
      <c r="FJ28" s="1814"/>
      <c r="FK28" s="1814"/>
      <c r="FL28" s="1814"/>
      <c r="FM28" s="1814"/>
      <c r="FN28" s="1814"/>
      <c r="FO28" s="1814"/>
      <c r="FP28" s="1814"/>
      <c r="FQ28" s="1814"/>
      <c r="FR28" s="1814"/>
      <c r="FS28" s="1814"/>
      <c r="FT28" s="1814"/>
      <c r="FU28" s="1814"/>
      <c r="FV28" s="1814"/>
      <c r="FW28" s="1814"/>
      <c r="FX28" s="1814"/>
      <c r="FY28" s="1814"/>
      <c r="FZ28" s="1814"/>
      <c r="GA28" s="1814"/>
      <c r="GB28" s="1814"/>
      <c r="GC28" s="1814"/>
      <c r="GD28" s="1814"/>
      <c r="GE28" s="1814"/>
      <c r="GF28" s="1814"/>
      <c r="GG28" s="1814"/>
      <c r="GH28" s="1814"/>
      <c r="GI28" s="1814"/>
      <c r="GJ28" s="1814"/>
      <c r="GK28" s="1814"/>
      <c r="GL28" s="1814"/>
      <c r="GM28" s="1814"/>
      <c r="GN28" s="1814"/>
      <c r="GO28" s="1814"/>
      <c r="GP28" s="1814"/>
      <c r="GQ28" s="1814"/>
      <c r="GR28" s="1814"/>
      <c r="GS28" s="1814"/>
      <c r="GT28" s="1814"/>
      <c r="GU28" s="1814"/>
      <c r="GV28" s="1814"/>
      <c r="GW28" s="1814"/>
      <c r="GX28" s="1814"/>
      <c r="GY28" s="1814"/>
      <c r="GZ28" s="1814"/>
      <c r="HA28" s="1814"/>
      <c r="HB28" s="1814"/>
      <c r="HC28" s="1814"/>
      <c r="HD28" s="1814"/>
      <c r="HE28" s="1814"/>
      <c r="HF28" s="1814"/>
      <c r="HG28" s="1814"/>
      <c r="HH28" s="1814"/>
      <c r="HI28" s="1814"/>
      <c r="HJ28" s="1814"/>
      <c r="HK28" s="1814"/>
      <c r="HL28" s="1814"/>
      <c r="HM28" s="1814"/>
      <c r="HN28" s="1814"/>
      <c r="HO28" s="1814"/>
      <c r="HP28" s="1814"/>
      <c r="HQ28" s="1814"/>
      <c r="HR28" s="1814"/>
      <c r="HS28" s="1814"/>
      <c r="HT28" s="1814"/>
      <c r="HU28" s="1814"/>
      <c r="HV28" s="1814"/>
      <c r="HW28" s="1814"/>
      <c r="HX28" s="1814"/>
      <c r="HY28" s="1814"/>
      <c r="HZ28" s="1814"/>
      <c r="IA28" s="1814"/>
      <c r="IB28" s="1814"/>
      <c r="IC28" s="1814"/>
      <c r="ID28" s="1814"/>
      <c r="IE28" s="1814"/>
      <c r="IF28" s="1814"/>
      <c r="IG28" s="1814"/>
      <c r="IH28" s="1814"/>
      <c r="II28" s="1814"/>
      <c r="IJ28" s="1814"/>
      <c r="IK28" s="1814"/>
      <c r="IL28" s="1814"/>
      <c r="IM28" s="1814"/>
      <c r="IN28" s="1814"/>
      <c r="IO28" s="1814"/>
      <c r="IP28" s="1814"/>
      <c r="IQ28" s="1814"/>
      <c r="IR28" s="1814"/>
      <c r="IS28" s="1814"/>
      <c r="IT28" s="1814"/>
      <c r="IU28" s="1814"/>
      <c r="IV28" s="1814"/>
      <c r="IW28" s="1814"/>
    </row>
    <row r="29" spans="1:257">
      <c r="A29" s="1810"/>
      <c r="B29" s="1810" t="s">
        <v>1345</v>
      </c>
      <c r="C29" s="1811">
        <v>-1305.398823339629</v>
      </c>
      <c r="D29" s="1811">
        <v>6.1116749534835719</v>
      </c>
      <c r="E29" s="1811">
        <v>-1311.5104982931121</v>
      </c>
      <c r="F29" s="1811">
        <v>2</v>
      </c>
    </row>
    <row r="30" spans="1:257">
      <c r="A30" s="1810"/>
      <c r="B30" s="1810" t="s">
        <v>1347</v>
      </c>
      <c r="C30" s="1811">
        <v>-761.60117666037104</v>
      </c>
      <c r="D30" s="1811">
        <v>-39.985009953483569</v>
      </c>
      <c r="E30" s="1811">
        <v>-721.61616670688795</v>
      </c>
      <c r="F30" s="1811">
        <v>3</v>
      </c>
    </row>
    <row r="31" spans="1:257" ht="22.5">
      <c r="A31" s="1810"/>
      <c r="B31" s="1810" t="s">
        <v>1348</v>
      </c>
      <c r="C31" s="1811">
        <v>-9.8927810890136119</v>
      </c>
      <c r="D31" s="1811" t="s">
        <v>44</v>
      </c>
      <c r="E31" s="1811">
        <v>-9.8927810890136119</v>
      </c>
      <c r="F31" s="1811">
        <v>11</v>
      </c>
    </row>
    <row r="32" spans="1:257">
      <c r="A32" s="1807"/>
      <c r="B32" s="1807" t="s">
        <v>1349</v>
      </c>
      <c r="C32" s="1808">
        <v>28160.367463005725</v>
      </c>
      <c r="D32" s="1808">
        <v>707.40704229599953</v>
      </c>
      <c r="E32" s="1808">
        <v>27452.960420708783</v>
      </c>
      <c r="F32" s="1808"/>
    </row>
    <row r="33" spans="1:6">
      <c r="A33" s="1810"/>
      <c r="B33" s="1810" t="s">
        <v>1350</v>
      </c>
      <c r="C33" s="1811">
        <v>937.6026144757559</v>
      </c>
      <c r="D33" s="1811">
        <v>235.3474835750489</v>
      </c>
      <c r="E33" s="1811">
        <v>702.2551309007041</v>
      </c>
      <c r="F33" s="1811" t="s">
        <v>1351</v>
      </c>
    </row>
    <row r="34" spans="1:6">
      <c r="A34" s="1810"/>
      <c r="B34" s="1810" t="s">
        <v>1345</v>
      </c>
      <c r="C34" s="1811">
        <v>26497.017019514846</v>
      </c>
      <c r="D34" s="1811">
        <v>472.05955872095063</v>
      </c>
      <c r="E34" s="1811">
        <v>26024.957656222956</v>
      </c>
      <c r="F34" s="1811">
        <v>2</v>
      </c>
    </row>
    <row r="35" spans="1:6">
      <c r="A35" s="1810"/>
      <c r="B35" s="1815" t="s">
        <v>1352</v>
      </c>
      <c r="C35" s="1811">
        <v>747.61799585753602</v>
      </c>
      <c r="D35" s="1811" t="s">
        <v>44</v>
      </c>
      <c r="E35" s="1811">
        <v>747.61799585753602</v>
      </c>
      <c r="F35" s="1811">
        <v>31</v>
      </c>
    </row>
    <row r="36" spans="1:6" ht="22.5">
      <c r="A36" s="1815"/>
      <c r="B36" s="1810" t="s">
        <v>1353</v>
      </c>
      <c r="C36" s="1811">
        <v>-21.870166842414971</v>
      </c>
      <c r="D36" s="1811"/>
      <c r="E36" s="1811">
        <v>-21.870166842414971</v>
      </c>
      <c r="F36" s="1811">
        <v>16</v>
      </c>
    </row>
    <row r="37" spans="1:6">
      <c r="A37" s="1815"/>
      <c r="C37" s="1811"/>
      <c r="D37" s="1811"/>
      <c r="E37" s="1811"/>
      <c r="F37" s="1811"/>
    </row>
    <row r="38" spans="1:6" ht="18.75" customHeight="1">
      <c r="A38" s="1810"/>
      <c r="B38" s="3141" t="s">
        <v>1354</v>
      </c>
      <c r="C38" s="3141"/>
      <c r="D38" s="3141"/>
      <c r="E38" s="3141"/>
      <c r="F38" s="3141"/>
    </row>
    <row r="39" spans="1:6" ht="18.75" customHeight="1">
      <c r="B39" s="3141" t="s">
        <v>1355</v>
      </c>
      <c r="C39" s="3141"/>
      <c r="D39" s="3141"/>
      <c r="E39" s="3141"/>
      <c r="F39" s="3141"/>
    </row>
    <row r="40" spans="1:6" ht="18.75" customHeight="1">
      <c r="B40" s="3141" t="s">
        <v>1356</v>
      </c>
      <c r="C40" s="3141"/>
      <c r="D40" s="3141"/>
      <c r="E40" s="3141"/>
      <c r="F40" s="3141"/>
    </row>
    <row r="41" spans="1:6"/>
    <row r="42" spans="1:6"/>
    <row r="43" spans="1:6"/>
    <row r="44" spans="1:6"/>
    <row r="45" spans="1:6"/>
    <row r="46" spans="1:6"/>
    <row r="47" spans="1:6"/>
    <row r="48" spans="1:6"/>
    <row r="49"/>
    <row r="50"/>
    <row r="51"/>
    <row r="52"/>
    <row r="53"/>
    <row r="54"/>
    <row r="55"/>
    <row r="56"/>
    <row r="57"/>
    <row r="58"/>
    <row r="59"/>
    <row r="60"/>
    <row r="61"/>
    <row r="62"/>
    <row r="63"/>
    <row r="64"/>
    <row r="65"/>
    <row r="66"/>
    <row r="67"/>
    <row r="68"/>
    <row r="69"/>
    <row r="70"/>
    <row r="71"/>
    <row r="72"/>
    <row r="73"/>
    <row r="74"/>
    <row r="75"/>
    <row r="76"/>
    <row r="77"/>
    <row r="78"/>
    <row r="79"/>
    <row r="80"/>
    <row r="81"/>
    <row r="82"/>
    <row r="83"/>
    <row r="84"/>
    <row r="85"/>
    <row r="86"/>
    <row r="87"/>
    <row r="88"/>
    <row r="89"/>
    <row r="90"/>
    <row r="91"/>
    <row r="92"/>
    <row r="93"/>
    <row r="94"/>
    <row r="95"/>
    <row r="96"/>
    <row r="97"/>
    <row r="98"/>
    <row r="99"/>
    <row r="100"/>
    <row r="101"/>
    <row r="102"/>
    <row r="103"/>
    <row r="104"/>
    <row r="105"/>
    <row r="106"/>
    <row r="107"/>
    <row r="108"/>
    <row r="109"/>
    <row r="110"/>
    <row r="111"/>
    <row r="112"/>
    <row r="113"/>
    <row r="114"/>
    <row r="115"/>
    <row r="116"/>
    <row r="117"/>
    <row r="118"/>
    <row r="119"/>
    <row r="120"/>
    <row r="121"/>
    <row r="122"/>
    <row r="123"/>
    <row r="124"/>
    <row r="125"/>
    <row r="126"/>
    <row r="127"/>
    <row r="128"/>
    <row r="129"/>
    <row r="130"/>
    <row r="131"/>
    <row r="132"/>
    <row r="133"/>
    <row r="134"/>
    <row r="135"/>
    <row r="136"/>
    <row r="137"/>
    <row r="138"/>
    <row r="139"/>
    <row r="140"/>
    <row r="141"/>
    <row r="142"/>
    <row r="143"/>
    <row r="144"/>
    <row r="145"/>
    <row r="146"/>
    <row r="147"/>
    <row r="148"/>
    <row r="149"/>
    <row r="150"/>
    <row r="151"/>
    <row r="152"/>
    <row r="153"/>
    <row r="154"/>
    <row r="155"/>
    <row r="156"/>
    <row r="157"/>
    <row r="158"/>
    <row r="159"/>
    <row r="160"/>
    <row r="161"/>
    <row r="162"/>
    <row r="163"/>
    <row r="164"/>
    <row r="165"/>
    <row r="166"/>
    <row r="167"/>
    <row r="168"/>
    <row r="169"/>
    <row r="170"/>
    <row r="171"/>
    <row r="172"/>
    <row r="173"/>
    <row r="174"/>
    <row r="175"/>
    <row r="176"/>
    <row r="177"/>
    <row r="178"/>
    <row r="179"/>
    <row r="180"/>
    <row r="181"/>
    <row r="182"/>
    <row r="183"/>
    <row r="184"/>
    <row r="185"/>
    <row r="186"/>
    <row r="187"/>
    <row r="188"/>
    <row r="189"/>
    <row r="190"/>
    <row r="191"/>
    <row r="192"/>
    <row r="193"/>
    <row r="194"/>
    <row r="195"/>
    <row r="196"/>
    <row r="197"/>
    <row r="198"/>
    <row r="199"/>
    <row r="200"/>
    <row r="201"/>
    <row r="202"/>
    <row r="203"/>
    <row r="204"/>
    <row r="205"/>
    <row r="206"/>
    <row r="207"/>
    <row r="208"/>
    <row r="209"/>
    <row r="210"/>
    <row r="211"/>
    <row r="212"/>
    <row r="213"/>
    <row r="214"/>
    <row r="215"/>
    <row r="216"/>
    <row r="217"/>
    <row r="218"/>
    <row r="219"/>
    <row r="220"/>
    <row r="221"/>
    <row r="222"/>
    <row r="223"/>
    <row r="224"/>
    <row r="225"/>
    <row r="226"/>
    <row r="227"/>
    <row r="228"/>
    <row r="229"/>
    <row r="230"/>
    <row r="231"/>
    <row r="232"/>
    <row r="233"/>
    <row r="234"/>
    <row r="235"/>
    <row r="236"/>
    <row r="237"/>
    <row r="238"/>
    <row r="239"/>
    <row r="240"/>
    <row r="241"/>
    <row r="242"/>
    <row r="243"/>
    <row r="244"/>
    <row r="245"/>
    <row r="246"/>
    <row r="247"/>
    <row r="248"/>
    <row r="249"/>
    <row r="250"/>
    <row r="251"/>
    <row r="252"/>
    <row r="253"/>
    <row r="254"/>
    <row r="255"/>
    <row r="256"/>
    <row r="257"/>
    <row r="258"/>
    <row r="259"/>
    <row r="260"/>
    <row r="261"/>
    <row r="262"/>
    <row r="263"/>
    <row r="264"/>
    <row r="265"/>
    <row r="266"/>
    <row r="267"/>
    <row r="268"/>
    <row r="269"/>
    <row r="270"/>
    <row r="271"/>
    <row r="272"/>
    <row r="273"/>
    <row r="274"/>
    <row r="275"/>
    <row r="276"/>
    <row r="277"/>
    <row r="278"/>
    <row r="279"/>
    <row r="280"/>
    <row r="281"/>
    <row r="282"/>
    <row r="283"/>
    <row r="284"/>
    <row r="285"/>
    <row r="286"/>
    <row r="287"/>
    <row r="288"/>
    <row r="289"/>
    <row r="290"/>
    <row r="291"/>
    <row r="292"/>
    <row r="293"/>
    <row r="294"/>
    <row r="295"/>
    <row r="296"/>
    <row r="297"/>
    <row r="298"/>
    <row r="299"/>
    <row r="300"/>
    <row r="301"/>
    <row r="302"/>
    <row r="303"/>
    <row r="304"/>
    <row r="305"/>
    <row r="306"/>
    <row r="307"/>
    <row r="308"/>
    <row r="309"/>
    <row r="310"/>
    <row r="311"/>
    <row r="312"/>
    <row r="313"/>
    <row r="314"/>
    <row r="315"/>
    <row r="316"/>
    <row r="317"/>
    <row r="318"/>
    <row r="319"/>
    <row r="320"/>
    <row r="321"/>
    <row r="322"/>
    <row r="323"/>
    <row r="324"/>
    <row r="325"/>
    <row r="326"/>
    <row r="327"/>
    <row r="328"/>
    <row r="329"/>
    <row r="330"/>
    <row r="331"/>
    <row r="332"/>
    <row r="333"/>
    <row r="334"/>
    <row r="335"/>
    <row r="336"/>
    <row r="337"/>
    <row r="338"/>
    <row r="339"/>
    <row r="340"/>
    <row r="341"/>
    <row r="342"/>
    <row r="343"/>
    <row r="344"/>
    <row r="345"/>
    <row r="346"/>
    <row r="347"/>
    <row r="348"/>
    <row r="349"/>
    <row r="350"/>
    <row r="351"/>
    <row r="352"/>
    <row r="353"/>
    <row r="354"/>
    <row r="355"/>
    <row r="356"/>
    <row r="357"/>
    <row r="358"/>
    <row r="359"/>
    <row r="360"/>
    <row r="361"/>
    <row r="362"/>
    <row r="363"/>
    <row r="364"/>
    <row r="365"/>
    <row r="366"/>
    <row r="367"/>
    <row r="368"/>
    <row r="369"/>
    <row r="370"/>
    <row r="371"/>
    <row r="372"/>
    <row r="373"/>
    <row r="374"/>
    <row r="375"/>
    <row r="376"/>
    <row r="377"/>
    <row r="378"/>
    <row r="379"/>
    <row r="380"/>
    <row r="381"/>
    <row r="382"/>
    <row r="383"/>
    <row r="384"/>
    <row r="385"/>
    <row r="386"/>
    <row r="387"/>
    <row r="388"/>
    <row r="389"/>
    <row r="390"/>
    <row r="391"/>
    <row r="392"/>
    <row r="393"/>
    <row r="394"/>
    <row r="395"/>
    <row r="396"/>
    <row r="397"/>
    <row r="398"/>
    <row r="399"/>
    <row r="400"/>
    <row r="401"/>
    <row r="402"/>
    <row r="403"/>
    <row r="404"/>
    <row r="405"/>
    <row r="406"/>
    <row r="407"/>
    <row r="408"/>
    <row r="409"/>
    <row r="410"/>
    <row r="411"/>
    <row r="412"/>
    <row r="413"/>
    <row r="414"/>
    <row r="415"/>
    <row r="416"/>
    <row r="417"/>
    <row r="418"/>
    <row r="419"/>
    <row r="420"/>
    <row r="421"/>
    <row r="422"/>
    <row r="423"/>
    <row r="424"/>
    <row r="425"/>
    <row r="426"/>
    <row r="427"/>
    <row r="428"/>
    <row r="429"/>
    <row r="430"/>
    <row r="431"/>
    <row r="432"/>
    <row r="433"/>
    <row r="434"/>
    <row r="435"/>
    <row r="436"/>
    <row r="437"/>
    <row r="438"/>
    <row r="439"/>
    <row r="440"/>
    <row r="441"/>
    <row r="442"/>
    <row r="443"/>
    <row r="444"/>
    <row r="445"/>
    <row r="446"/>
    <row r="447"/>
    <row r="448"/>
    <row r="449"/>
    <row r="450"/>
    <row r="451"/>
    <row r="452"/>
    <row r="453"/>
    <row r="454"/>
    <row r="455"/>
    <row r="456"/>
    <row r="457"/>
    <row r="458"/>
    <row r="459"/>
    <row r="460"/>
    <row r="461"/>
    <row r="462"/>
    <row r="463"/>
    <row r="464"/>
    <row r="465"/>
    <row r="466"/>
    <row r="467"/>
    <row r="468"/>
    <row r="469"/>
    <row r="470"/>
    <row r="471"/>
    <row r="472"/>
    <row r="473"/>
    <row r="474"/>
    <row r="475"/>
    <row r="476"/>
    <row r="477"/>
    <row r="478"/>
    <row r="479"/>
    <row r="48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row r="557"/>
    <row r="558"/>
    <row r="559"/>
    <row r="560"/>
    <row r="561"/>
    <row r="562"/>
    <row r="563"/>
    <row r="564"/>
    <row r="565"/>
    <row r="566"/>
    <row r="567"/>
    <row r="568"/>
    <row r="569"/>
    <row r="570"/>
    <row r="571"/>
    <row r="572"/>
    <row r="573"/>
    <row r="574"/>
    <row r="575"/>
    <row r="576"/>
    <row r="577"/>
    <row r="578"/>
    <row r="579"/>
    <row r="580"/>
    <row r="581"/>
    <row r="582"/>
    <row r="583"/>
    <row r="584"/>
    <row r="585"/>
    <row r="586"/>
    <row r="587"/>
    <row r="588"/>
    <row r="589"/>
    <row r="590"/>
    <row r="591"/>
    <row r="592"/>
    <row r="593"/>
    <row r="594"/>
    <row r="595"/>
    <row r="596"/>
    <row r="597"/>
    <row r="598"/>
    <row r="599"/>
    <row r="600"/>
    <row r="601"/>
    <row r="602"/>
    <row r="603"/>
    <row r="604"/>
    <row r="605"/>
    <row r="606"/>
    <row r="607"/>
    <row r="608"/>
    <row r="609"/>
    <row r="610"/>
    <row r="611"/>
    <row r="612"/>
    <row r="613"/>
    <row r="614"/>
    <row r="615"/>
    <row r="616"/>
    <row r="617"/>
    <row r="618"/>
    <row r="619"/>
    <row r="620"/>
    <row r="621"/>
    <row r="622"/>
    <row r="623"/>
    <row r="624"/>
    <row r="625"/>
    <row r="626"/>
    <row r="627"/>
    <row r="628"/>
    <row r="629"/>
    <row r="630"/>
    <row r="631"/>
    <row r="632"/>
    <row r="633"/>
    <row r="634"/>
    <row r="635"/>
    <row r="636"/>
    <row r="637"/>
    <row r="638"/>
    <row r="639"/>
    <row r="640"/>
    <row r="641"/>
    <row r="642"/>
    <row r="643"/>
    <row r="644"/>
    <row r="645"/>
    <row r="646"/>
    <row r="647"/>
    <row r="648"/>
    <row r="649"/>
    <row r="650"/>
    <row r="651"/>
    <row r="652"/>
    <row r="653"/>
    <row r="654"/>
    <row r="655"/>
    <row r="656"/>
    <row r="657"/>
    <row r="658"/>
    <row r="659"/>
    <row r="660"/>
    <row r="661"/>
    <row r="662"/>
    <row r="663"/>
    <row r="664"/>
    <row r="665"/>
    <row r="666"/>
    <row r="667"/>
    <row r="668"/>
    <row r="669"/>
    <row r="670"/>
    <row r="671"/>
    <row r="672"/>
    <row r="673"/>
    <row r="674"/>
    <row r="675"/>
    <row r="676"/>
    <row r="677"/>
    <row r="678"/>
    <row r="679"/>
    <row r="680"/>
    <row r="681"/>
    <row r="682"/>
    <row r="683"/>
    <row r="684"/>
    <row r="685"/>
    <row r="686"/>
    <row r="687"/>
    <row r="688"/>
    <row r="689"/>
    <row r="690"/>
    <row r="691"/>
    <row r="692"/>
    <row r="693"/>
    <row r="694"/>
    <row r="695"/>
    <row r="696"/>
    <row r="697"/>
    <row r="698"/>
    <row r="699"/>
    <row r="700"/>
    <row r="701"/>
    <row r="702"/>
    <row r="703"/>
    <row r="704"/>
    <row r="705"/>
    <row r="706"/>
    <row r="707"/>
    <row r="708"/>
    <row r="709"/>
    <row r="710"/>
    <row r="711"/>
    <row r="712"/>
    <row r="713"/>
    <row r="714"/>
    <row r="715"/>
    <row r="716"/>
    <row r="717"/>
    <row r="718"/>
    <row r="719"/>
    <row r="720"/>
    <row r="721"/>
    <row r="722"/>
    <row r="723"/>
    <row r="724"/>
    <row r="725"/>
    <row r="726"/>
    <row r="727"/>
    <row r="728"/>
    <row r="729"/>
    <row r="730"/>
    <row r="731"/>
    <row r="732"/>
    <row r="733"/>
    <row r="734"/>
    <row r="735"/>
    <row r="736"/>
    <row r="737"/>
    <row r="738"/>
    <row r="739"/>
    <row r="740"/>
    <row r="741"/>
    <row r="742"/>
    <row r="743"/>
    <row r="744"/>
    <row r="745"/>
    <row r="746"/>
    <row r="747"/>
    <row r="748"/>
    <row r="749"/>
    <row r="750"/>
    <row r="751"/>
    <row r="752"/>
    <row r="753"/>
    <row r="754"/>
    <row r="755"/>
    <row r="756"/>
    <row r="757"/>
    <row r="758"/>
    <row r="759"/>
    <row r="760"/>
    <row r="761"/>
    <row r="762"/>
    <row r="763"/>
    <row r="764"/>
    <row r="765"/>
    <row r="766"/>
    <row r="767"/>
    <row r="768"/>
    <row r="769"/>
    <row r="770"/>
    <row r="771"/>
    <row r="772"/>
    <row r="773"/>
    <row r="774"/>
    <row r="775"/>
    <row r="776"/>
    <row r="777"/>
    <row r="778"/>
    <row r="779"/>
    <row r="780"/>
    <row r="781"/>
    <row r="782"/>
    <row r="783"/>
    <row r="784"/>
    <row r="785"/>
    <row r="786"/>
    <row r="787"/>
    <row r="788"/>
    <row r="789"/>
    <row r="790"/>
    <row r="791"/>
    <row r="792"/>
    <row r="793"/>
    <row r="794"/>
    <row r="795"/>
    <row r="796"/>
    <row r="797"/>
    <row r="798"/>
    <row r="799"/>
    <row r="800"/>
    <row r="801"/>
    <row r="802"/>
    <row r="803"/>
    <row r="804"/>
    <row r="805"/>
    <row r="806"/>
    <row r="807"/>
    <row r="808"/>
    <row r="809"/>
    <row r="810"/>
    <row r="811"/>
    <row r="812"/>
    <row r="813"/>
    <row r="814"/>
    <row r="815"/>
    <row r="816"/>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sheetData>
  <mergeCells count="3">
    <mergeCell ref="B38:F38"/>
    <mergeCell ref="B39:F39"/>
    <mergeCell ref="B40:F40"/>
  </mergeCells>
  <pageMargins left="0.25" right="0.25" top="0.75" bottom="0.75" header="0.3" footer="0.3"/>
  <pageSetup paperSize="9" scale="91" fitToHeight="0" orientation="portrait" r:id="rId1"/>
  <headerFooter>
    <oddFooter>&amp;C&amp;1#&amp;"Calibri"&amp;10&amp;K000000Confidential</oddFooter>
  </headerFooter>
  <colBreaks count="2" manualBreakCount="2">
    <brk id="6" max="401" man="1"/>
    <brk id="13" max="774" man="1"/>
  </colBreaks>
  <customProperties>
    <customPr name="_pios_id" r:id="rId2"/>
  </customProperties>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7A63F7-15D4-4892-899E-2B984162BB25}">
  <dimension ref="A1:G108"/>
  <sheetViews>
    <sheetView showGridLines="0" showWhiteSpace="0" view="pageLayout" zoomScaleNormal="100" workbookViewId="0">
      <selection sqref="A1:F1"/>
    </sheetView>
  </sheetViews>
  <sheetFormatPr defaultColWidth="0" defaultRowHeight="30.75" customHeight="1"/>
  <cols>
    <col min="1" max="1" width="36.7109375" style="894" customWidth="1"/>
    <col min="2" max="2" width="10" style="1505" customWidth="1"/>
    <col min="3" max="3" width="10.85546875" style="1505" customWidth="1"/>
    <col min="4" max="4" width="11.85546875" style="1505" customWidth="1"/>
    <col min="5" max="5" width="11.28515625" style="1505" customWidth="1"/>
    <col min="6" max="6" width="10.85546875" style="1505" customWidth="1"/>
    <col min="7" max="16384" width="10.28515625" style="894" hidden="1"/>
  </cols>
  <sheetData>
    <row r="1" spans="1:6" ht="77.25" customHeight="1">
      <c r="A1" s="3143" t="s">
        <v>1357</v>
      </c>
      <c r="B1" s="3143"/>
      <c r="C1" s="3143"/>
      <c r="D1" s="3143"/>
      <c r="E1" s="3143"/>
      <c r="F1" s="3143"/>
    </row>
    <row r="2" spans="1:6" ht="18.75" customHeight="1">
      <c r="A2" s="1816"/>
      <c r="B2" s="1817" t="s">
        <v>204</v>
      </c>
      <c r="C2" s="1817" t="s">
        <v>205</v>
      </c>
      <c r="D2" s="1817" t="s">
        <v>239</v>
      </c>
      <c r="E2" s="1817" t="s">
        <v>240</v>
      </c>
      <c r="F2" s="1817" t="s">
        <v>241</v>
      </c>
    </row>
    <row r="3" spans="1:6" ht="18.75" customHeight="1">
      <c r="A3" s="1818"/>
      <c r="B3" s="1819"/>
      <c r="C3" s="3085" t="s">
        <v>1358</v>
      </c>
      <c r="D3" s="3085"/>
      <c r="E3" s="3085"/>
      <c r="F3" s="3085"/>
    </row>
    <row r="4" spans="1:6" ht="52.5" customHeight="1">
      <c r="A4" s="1820" t="s">
        <v>413</v>
      </c>
      <c r="B4" s="1821" t="s">
        <v>1359</v>
      </c>
      <c r="C4" s="1822" t="s">
        <v>1360</v>
      </c>
      <c r="D4" s="1822" t="s">
        <v>1361</v>
      </c>
      <c r="E4" s="1822" t="s">
        <v>1362</v>
      </c>
      <c r="F4" s="1822" t="s">
        <v>1363</v>
      </c>
    </row>
    <row r="5" spans="1:6" ht="36">
      <c r="A5" s="1757" t="s">
        <v>1364</v>
      </c>
      <c r="B5" s="1757">
        <v>496707.9633924418</v>
      </c>
      <c r="C5" s="1757">
        <v>406773.50852819637</v>
      </c>
      <c r="D5" s="1757">
        <v>63037.303</v>
      </c>
      <c r="E5" s="1757">
        <v>4397.4501936500001</v>
      </c>
      <c r="F5" s="1757">
        <v>22499.272712128095</v>
      </c>
    </row>
    <row r="6" spans="1:6" ht="36">
      <c r="A6" s="2725" t="s">
        <v>1365</v>
      </c>
      <c r="B6" s="1823">
        <v>57043.645780726278</v>
      </c>
      <c r="C6" s="1823">
        <v>1597.1017807262701</v>
      </c>
      <c r="D6" s="1823">
        <v>52838.550999999999</v>
      </c>
      <c r="E6" s="1823"/>
      <c r="F6" s="1823">
        <v>2607.9929999999999</v>
      </c>
    </row>
    <row r="7" spans="1:6" ht="24">
      <c r="A7" s="1757" t="s">
        <v>1366</v>
      </c>
      <c r="B7" s="1757">
        <v>439664.31761171552</v>
      </c>
      <c r="C7" s="1757">
        <v>405176.40674747009</v>
      </c>
      <c r="D7" s="1757">
        <v>10198.752</v>
      </c>
      <c r="E7" s="1757">
        <v>4397.4501936500001</v>
      </c>
      <c r="F7" s="1757">
        <v>19891.279712128096</v>
      </c>
    </row>
    <row r="8" spans="1:6" ht="12">
      <c r="A8" s="1697" t="s">
        <v>1367</v>
      </c>
      <c r="B8" s="2725">
        <v>114314.58583257002</v>
      </c>
      <c r="C8" s="2725">
        <v>113083.06659993003</v>
      </c>
      <c r="D8" s="2725"/>
      <c r="E8" s="2725">
        <v>1231.5192326400002</v>
      </c>
      <c r="F8" s="2725"/>
    </row>
    <row r="9" spans="1:6" ht="22.5" customHeight="1">
      <c r="A9" s="2725" t="s">
        <v>1368</v>
      </c>
      <c r="B9" s="2725">
        <v>16034.578675526907</v>
      </c>
      <c r="C9" s="2725"/>
      <c r="D9" s="2725">
        <v>16034.578675526907</v>
      </c>
      <c r="E9" s="2725"/>
      <c r="F9" s="2725"/>
    </row>
    <row r="10" spans="1:6" ht="24" customHeight="1">
      <c r="A10" s="2725" t="s">
        <v>1369</v>
      </c>
      <c r="B10" s="2725">
        <v>-85.095025280000002</v>
      </c>
      <c r="C10" s="2725">
        <v>-85.095025280000002</v>
      </c>
      <c r="D10" s="2725"/>
      <c r="E10" s="2725"/>
      <c r="F10" s="2725"/>
    </row>
    <row r="11" spans="1:6" ht="24.75" customHeight="1">
      <c r="A11" s="2725" t="s">
        <v>1370</v>
      </c>
      <c r="B11" s="2725">
        <v>9075.2539074999877</v>
      </c>
      <c r="C11" s="2725"/>
      <c r="D11" s="2725">
        <v>9075.2539074999877</v>
      </c>
      <c r="E11" s="2725"/>
      <c r="F11" s="2725"/>
    </row>
    <row r="12" spans="1:6" ht="24.75" customHeight="1">
      <c r="A12" s="2725" t="s">
        <v>1371</v>
      </c>
      <c r="B12" s="2725">
        <v>-19344.729055906922</v>
      </c>
      <c r="C12" s="2725">
        <v>-440.26812238002276</v>
      </c>
      <c r="D12" s="2725">
        <v>-18904.460933526901</v>
      </c>
      <c r="E12" s="2725"/>
      <c r="F12" s="2725"/>
    </row>
    <row r="13" spans="1:6" ht="14.25" customHeight="1">
      <c r="A13" s="2725" t="s">
        <v>1372</v>
      </c>
      <c r="B13" s="2725">
        <v>-57803.704592963019</v>
      </c>
      <c r="C13" s="2725">
        <v>-57274.750118433018</v>
      </c>
      <c r="D13" s="2725"/>
      <c r="E13" s="2725">
        <v>-528.95447452999997</v>
      </c>
      <c r="F13" s="2725"/>
    </row>
    <row r="14" spans="1:6" ht="14.25" customHeight="1">
      <c r="A14" s="2725" t="s">
        <v>1373</v>
      </c>
      <c r="B14" s="2725">
        <v>-3.1929210999951465</v>
      </c>
      <c r="C14" s="2725">
        <v>-3.1929210999951465</v>
      </c>
      <c r="D14" s="2725"/>
      <c r="E14" s="2725"/>
      <c r="F14" s="2725"/>
    </row>
    <row r="15" spans="1:6" ht="14.25" customHeight="1">
      <c r="A15" s="1824" t="s">
        <v>1374</v>
      </c>
      <c r="B15" s="2725">
        <v>-19891.279712128096</v>
      </c>
      <c r="C15" s="2725"/>
      <c r="D15" s="2725"/>
      <c r="E15" s="2725"/>
      <c r="F15" s="2725">
        <v>-19891.279712128096</v>
      </c>
    </row>
    <row r="16" spans="1:6" ht="14.25" customHeight="1">
      <c r="A16" s="1757" t="s">
        <v>1375</v>
      </c>
      <c r="B16" s="1757">
        <v>481960.73471993429</v>
      </c>
      <c r="C16" s="1757">
        <v>460456.167160207</v>
      </c>
      <c r="D16" s="1757">
        <v>16404.123649499994</v>
      </c>
      <c r="E16" s="1757">
        <v>5100.0149517600003</v>
      </c>
      <c r="F16" s="1757"/>
    </row>
    <row r="17" spans="1:6" ht="30.75" customHeight="1">
      <c r="A17" s="1825"/>
      <c r="B17" s="1758"/>
      <c r="C17" s="1758"/>
      <c r="D17" s="1758"/>
      <c r="E17" s="1758"/>
      <c r="F17" s="1758"/>
    </row>
    <row r="18" spans="1:6" ht="38.25" customHeight="1">
      <c r="A18" s="3144" t="s">
        <v>1376</v>
      </c>
      <c r="B18" s="3144"/>
      <c r="C18" s="3144"/>
      <c r="D18" s="3144"/>
      <c r="E18" s="3144"/>
      <c r="F18" s="3144"/>
    </row>
    <row r="19" spans="1:6" ht="29.25" customHeight="1">
      <c r="A19" s="3142" t="s">
        <v>1377</v>
      </c>
      <c r="B19" s="3142"/>
      <c r="C19" s="3142"/>
      <c r="D19" s="3142"/>
      <c r="E19" s="3142"/>
      <c r="F19" s="3142"/>
    </row>
    <row r="20" spans="1:6" ht="6.75" customHeight="1">
      <c r="A20" s="3142"/>
      <c r="B20" s="3142"/>
      <c r="C20" s="3142"/>
      <c r="D20" s="3142"/>
      <c r="E20" s="3142"/>
      <c r="F20" s="3142"/>
    </row>
    <row r="21" spans="1:6" ht="29.25" customHeight="1">
      <c r="A21" s="3142" t="s">
        <v>1378</v>
      </c>
      <c r="B21" s="3142"/>
      <c r="C21" s="3142"/>
      <c r="D21" s="3142"/>
      <c r="E21" s="3142"/>
      <c r="F21" s="3142"/>
    </row>
    <row r="22" spans="1:6" s="1191" customFormat="1" ht="51.75" customHeight="1">
      <c r="A22" s="3142" t="s">
        <v>1379</v>
      </c>
      <c r="B22" s="3142"/>
      <c r="C22" s="3142"/>
      <c r="D22" s="3142"/>
      <c r="E22" s="3142"/>
      <c r="F22" s="3142"/>
    </row>
    <row r="23" spans="1:6" ht="30.75" customHeight="1">
      <c r="A23" s="915"/>
      <c r="B23" s="1826"/>
      <c r="C23" s="1826"/>
      <c r="D23" s="1826"/>
      <c r="E23" s="1826"/>
      <c r="F23" s="1826"/>
    </row>
    <row r="24" spans="1:6" ht="30.75" customHeight="1">
      <c r="A24" s="1827"/>
      <c r="B24" s="1828"/>
    </row>
    <row r="108" spans="7:7" ht="30.75" customHeight="1">
      <c r="G108" s="1178"/>
    </row>
  </sheetData>
  <mergeCells count="6">
    <mergeCell ref="A22:F22"/>
    <mergeCell ref="A1:F1"/>
    <mergeCell ref="C3:F3"/>
    <mergeCell ref="A18:F18"/>
    <mergeCell ref="A19:F20"/>
    <mergeCell ref="A21:F21"/>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8E8C0B-EAFA-4385-9B9F-B4761F4A1851}">
  <dimension ref="A1:G111"/>
  <sheetViews>
    <sheetView showGridLines="0" showWhiteSpace="0" view="pageLayout" zoomScale="90" zoomScaleNormal="100" zoomScaleSheetLayoutView="80" zoomScalePageLayoutView="90" workbookViewId="0">
      <selection sqref="A1:XFD1"/>
    </sheetView>
  </sheetViews>
  <sheetFormatPr defaultColWidth="0" defaultRowHeight="12"/>
  <cols>
    <col min="1" max="1" width="68.7109375" style="772" customWidth="1"/>
    <col min="2" max="2" width="12.7109375" style="772" customWidth="1"/>
    <col min="3" max="3" width="12.7109375" style="743" customWidth="1"/>
    <col min="4" max="4" width="10.28515625" style="743" hidden="1" customWidth="1"/>
    <col min="5" max="5" width="14.42578125" style="743" hidden="1" customWidth="1"/>
    <col min="6" max="7" width="0" style="743" hidden="1" customWidth="1"/>
    <col min="8" max="16384" width="9.140625" style="743" hidden="1"/>
  </cols>
  <sheetData>
    <row r="1" spans="1:4">
      <c r="A1" s="2770" t="s">
        <v>2051</v>
      </c>
    </row>
    <row r="2" spans="1:4" s="797" customFormat="1" ht="111.75" customHeight="1">
      <c r="A2" s="2801" t="s">
        <v>2052</v>
      </c>
      <c r="B2" s="2801"/>
      <c r="C2" s="2801"/>
    </row>
    <row r="3" spans="1:4" s="797" customFormat="1">
      <c r="A3" s="818" t="s">
        <v>132</v>
      </c>
      <c r="B3" s="819"/>
      <c r="C3" s="819"/>
    </row>
    <row r="4" spans="1:4" s="797" customFormat="1">
      <c r="A4" s="818" t="s">
        <v>40</v>
      </c>
      <c r="B4" s="820" t="s">
        <v>133</v>
      </c>
      <c r="C4" s="821" t="s">
        <v>134</v>
      </c>
    </row>
    <row r="5" spans="1:4" s="797" customFormat="1">
      <c r="A5" s="822" t="s">
        <v>135</v>
      </c>
      <c r="B5" s="806">
        <v>17.082767028375766</v>
      </c>
      <c r="C5" s="2226">
        <v>16.257142103548119</v>
      </c>
      <c r="D5" s="823"/>
    </row>
    <row r="6" spans="1:4" s="797" customFormat="1">
      <c r="A6" s="824" t="s">
        <v>136</v>
      </c>
      <c r="B6" s="825">
        <v>18.747480738807486</v>
      </c>
      <c r="C6" s="826">
        <v>18.319200944042951</v>
      </c>
    </row>
    <row r="7" spans="1:4" s="797" customFormat="1">
      <c r="A7" s="824" t="s">
        <v>137</v>
      </c>
      <c r="B7" s="825">
        <v>20.458991687365412</v>
      </c>
      <c r="C7" s="826">
        <v>20.793968950161201</v>
      </c>
    </row>
    <row r="8" spans="1:4" s="797" customFormat="1">
      <c r="A8" s="827" t="s">
        <v>138</v>
      </c>
      <c r="B8" s="806">
        <v>17.003993616064051</v>
      </c>
      <c r="C8" s="2226">
        <v>16.207532681737071</v>
      </c>
    </row>
    <row r="9" spans="1:4" s="797" customFormat="1">
      <c r="A9" s="824" t="s">
        <v>139</v>
      </c>
      <c r="B9" s="825">
        <v>18.668707326495763</v>
      </c>
      <c r="C9" s="826">
        <v>18.269591522231902</v>
      </c>
    </row>
    <row r="10" spans="1:4" s="797" customFormat="1">
      <c r="A10" s="824" t="s">
        <v>140</v>
      </c>
      <c r="B10" s="825">
        <v>20.380218275053689</v>
      </c>
      <c r="C10" s="826">
        <v>20.744359528350152</v>
      </c>
    </row>
    <row r="11" spans="1:4" s="797" customFormat="1">
      <c r="A11" s="828"/>
      <c r="B11" s="829"/>
      <c r="C11" s="829"/>
    </row>
    <row r="12" spans="1:4" s="797" customFormat="1">
      <c r="A12" s="830" t="s">
        <v>141</v>
      </c>
      <c r="B12" s="829"/>
      <c r="C12" s="829"/>
    </row>
    <row r="13" spans="1:4" s="797" customFormat="1">
      <c r="A13" s="830" t="s">
        <v>40</v>
      </c>
      <c r="B13" s="820" t="s">
        <v>133</v>
      </c>
      <c r="C13" s="821" t="s">
        <v>134</v>
      </c>
    </row>
    <row r="14" spans="1:4" s="832" customFormat="1">
      <c r="A14" s="828" t="s">
        <v>142</v>
      </c>
      <c r="B14" s="831">
        <v>29141.066165303357</v>
      </c>
      <c r="C14" s="831">
        <v>27518.146270791483</v>
      </c>
    </row>
    <row r="15" spans="1:4" s="832" customFormat="1">
      <c r="A15" s="828" t="s">
        <v>143</v>
      </c>
      <c r="B15" s="831">
        <v>518225.39151025371</v>
      </c>
      <c r="C15" s="831">
        <v>522094.10204026813</v>
      </c>
    </row>
    <row r="16" spans="1:4" s="832" customFormat="1">
      <c r="A16" s="827" t="s">
        <v>144</v>
      </c>
      <c r="B16" s="833">
        <v>5.623241671037797</v>
      </c>
      <c r="C16" s="2226">
        <v>5.2707253660316322</v>
      </c>
    </row>
    <row r="17" spans="1:3" s="832" customFormat="1" ht="25.5" customHeight="1">
      <c r="A17" s="834" t="s">
        <v>145</v>
      </c>
      <c r="B17" s="833">
        <v>5.9032860671348342</v>
      </c>
      <c r="C17" s="2226"/>
    </row>
    <row r="18" spans="1:3" s="797" customFormat="1">
      <c r="A18" s="828" t="s">
        <v>146</v>
      </c>
      <c r="B18" s="831">
        <v>29018.620848397881</v>
      </c>
      <c r="C18" s="831">
        <v>27443.625590005468</v>
      </c>
    </row>
    <row r="19" spans="1:3">
      <c r="A19" s="828" t="s">
        <v>147</v>
      </c>
      <c r="B19" s="831">
        <v>518217.66845699667</v>
      </c>
      <c r="C19" s="831">
        <v>522062.27364190802</v>
      </c>
    </row>
    <row r="20" spans="1:3">
      <c r="A20" s="827" t="s">
        <v>148</v>
      </c>
      <c r="B20" s="833">
        <v>5.5996973115180335</v>
      </c>
      <c r="C20" s="2226">
        <v>5.2567724150145301</v>
      </c>
    </row>
    <row r="21" spans="1:3" ht="14.25">
      <c r="A21" s="834" t="s">
        <v>149</v>
      </c>
      <c r="B21" s="833">
        <v>5.878573532403081</v>
      </c>
      <c r="C21" s="2226"/>
    </row>
    <row r="22" spans="1:3">
      <c r="B22" s="835"/>
      <c r="C22" s="835"/>
    </row>
    <row r="23" spans="1:3" ht="39.75" customHeight="1">
      <c r="A23" s="2802" t="s">
        <v>150</v>
      </c>
      <c r="B23" s="2802"/>
      <c r="C23" s="2802"/>
    </row>
    <row r="24" spans="1:3">
      <c r="A24" s="836"/>
    </row>
    <row r="25" spans="1:3">
      <c r="B25" s="837"/>
    </row>
    <row r="26" spans="1:3">
      <c r="B26" s="838"/>
    </row>
    <row r="27" spans="1:3">
      <c r="A27" s="839"/>
    </row>
    <row r="111" spans="7:7" ht="15">
      <c r="G111" s="777"/>
    </row>
  </sheetData>
  <mergeCells count="2">
    <mergeCell ref="A2:C2"/>
    <mergeCell ref="A23:C23"/>
  </mergeCells>
  <pageMargins left="0.43307086614173229" right="0.23622047244094491" top="0.74803149606299213" bottom="0.74803149606299213" header="0.31496062992125984" footer="0.31496062992125984"/>
  <pageSetup paperSize="9" fitToHeight="0" orientation="portrait" r:id="rId1"/>
  <headerFooter>
    <oddFooter>&amp;C&amp;1#&amp;"Calibri"&amp;10&amp;K000000Confidential</oddFooter>
  </headerFooter>
  <colBreaks count="1" manualBreakCount="1">
    <brk id="4" max="1048575" man="1"/>
  </colBreaks>
  <customProperties>
    <customPr name="_pios_id" r:id="rId2"/>
  </customProperties>
  <drawing r:id="rId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75C1A-868C-49AE-B888-D5563343FEDC}">
  <dimension ref="A1:E149"/>
  <sheetViews>
    <sheetView showGridLines="0" view="pageBreakPreview" topLeftCell="A64" zoomScale="60" zoomScaleNormal="55" workbookViewId="0">
      <selection activeCell="G18" sqref="G18"/>
    </sheetView>
  </sheetViews>
  <sheetFormatPr defaultColWidth="12.5703125" defaultRowHeight="15"/>
  <cols>
    <col min="1" max="1" width="6.42578125" style="1979" customWidth="1"/>
    <col min="2" max="2" width="76.7109375" style="392" customWidth="1"/>
    <col min="3" max="3" width="10.28515625" style="392" customWidth="1"/>
    <col min="4" max="4" width="14.7109375" style="392" customWidth="1"/>
    <col min="5" max="5" width="17.140625" style="392" customWidth="1"/>
    <col min="6" max="16384" width="12.5703125" style="392"/>
  </cols>
  <sheetData>
    <row r="1" spans="1:5" ht="15" customHeight="1">
      <c r="A1" s="3146" t="s">
        <v>1380</v>
      </c>
      <c r="B1" s="3146"/>
      <c r="C1" s="3146"/>
      <c r="D1" s="2742"/>
      <c r="E1" s="2742"/>
    </row>
    <row r="2" spans="1:5" ht="84.75">
      <c r="A2" s="1963" t="s">
        <v>59</v>
      </c>
      <c r="B2" s="1963"/>
      <c r="C2" s="1963" t="s">
        <v>1381</v>
      </c>
      <c r="D2" s="1963" t="s">
        <v>1382</v>
      </c>
      <c r="E2" s="1963" t="s">
        <v>1383</v>
      </c>
    </row>
    <row r="3" spans="1:5" ht="15" customHeight="1">
      <c r="A3" s="3147" t="s">
        <v>1384</v>
      </c>
      <c r="B3" s="3147"/>
      <c r="C3" s="3147"/>
      <c r="D3" s="384"/>
      <c r="E3" s="384"/>
    </row>
    <row r="4" spans="1:5" ht="24">
      <c r="A4" s="1750">
        <v>1</v>
      </c>
      <c r="B4" s="1751" t="s">
        <v>1385</v>
      </c>
      <c r="C4" s="1750">
        <v>5129.8778671410701</v>
      </c>
      <c r="D4" s="1833" t="s">
        <v>1386</v>
      </c>
      <c r="E4" s="1964" t="s">
        <v>44</v>
      </c>
    </row>
    <row r="5" spans="1:5">
      <c r="A5" s="1750"/>
      <c r="B5" s="1751" t="s">
        <v>1387</v>
      </c>
      <c r="C5" s="1750">
        <v>4049.9519190000001</v>
      </c>
      <c r="D5" s="1833" t="s">
        <v>1388</v>
      </c>
      <c r="E5" s="1964" t="s">
        <v>44</v>
      </c>
    </row>
    <row r="6" spans="1:5">
      <c r="A6" s="1750"/>
      <c r="B6" s="1751" t="s">
        <v>1389</v>
      </c>
      <c r="C6" s="1750" t="s">
        <v>44</v>
      </c>
      <c r="D6" s="1833" t="s">
        <v>1388</v>
      </c>
      <c r="E6" s="1964" t="s">
        <v>44</v>
      </c>
    </row>
    <row r="7" spans="1:5">
      <c r="A7" s="1750"/>
      <c r="B7" s="1751" t="s">
        <v>1390</v>
      </c>
      <c r="C7" s="386" t="s">
        <v>44</v>
      </c>
      <c r="D7" s="1833" t="s">
        <v>1388</v>
      </c>
      <c r="E7" s="1964" t="s">
        <v>44</v>
      </c>
    </row>
    <row r="8" spans="1:5">
      <c r="A8" s="1750">
        <v>2</v>
      </c>
      <c r="B8" s="1751" t="s">
        <v>1391</v>
      </c>
      <c r="C8" s="1750">
        <v>24713.446962499842</v>
      </c>
      <c r="D8" s="1833" t="s">
        <v>1392</v>
      </c>
      <c r="E8" s="1964" t="s">
        <v>44</v>
      </c>
    </row>
    <row r="9" spans="1:5" ht="24">
      <c r="A9" s="1750">
        <v>3</v>
      </c>
      <c r="B9" s="1751" t="s">
        <v>1393</v>
      </c>
      <c r="C9" s="386">
        <v>-721.61616670688795</v>
      </c>
      <c r="D9" s="1833" t="s">
        <v>1394</v>
      </c>
      <c r="E9" s="1964" t="s">
        <v>44</v>
      </c>
    </row>
    <row r="10" spans="1:5">
      <c r="A10" s="1750" t="s">
        <v>1395</v>
      </c>
      <c r="B10" s="1751" t="s">
        <v>1396</v>
      </c>
      <c r="C10" s="386" t="s">
        <v>44</v>
      </c>
      <c r="D10" s="1833" t="s">
        <v>1397</v>
      </c>
      <c r="E10" s="1964" t="s">
        <v>44</v>
      </c>
    </row>
    <row r="11" spans="1:5" ht="24">
      <c r="A11" s="1750">
        <v>4</v>
      </c>
      <c r="B11" s="1751" t="s">
        <v>1398</v>
      </c>
      <c r="C11" s="386" t="s">
        <v>44</v>
      </c>
      <c r="D11" s="1833" t="s">
        <v>1399</v>
      </c>
      <c r="E11" s="386" t="s">
        <v>44</v>
      </c>
    </row>
    <row r="12" spans="1:5">
      <c r="A12" s="1750"/>
      <c r="B12" s="1751" t="s">
        <v>1400</v>
      </c>
      <c r="C12" s="386" t="s">
        <v>44</v>
      </c>
      <c r="D12" s="1833" t="s">
        <v>1401</v>
      </c>
      <c r="E12" s="386" t="s">
        <v>44</v>
      </c>
    </row>
    <row r="13" spans="1:5">
      <c r="A13" s="1750">
        <v>5</v>
      </c>
      <c r="B13" s="1751" t="s">
        <v>1402</v>
      </c>
      <c r="C13" s="386" t="s">
        <v>44</v>
      </c>
      <c r="D13" s="1833" t="s">
        <v>1403</v>
      </c>
      <c r="E13" s="386" t="s">
        <v>44</v>
      </c>
    </row>
    <row r="14" spans="1:5">
      <c r="A14" s="1750" t="s">
        <v>1404</v>
      </c>
      <c r="B14" s="1751" t="s">
        <v>1405</v>
      </c>
      <c r="C14" s="386">
        <v>702.2551309007041</v>
      </c>
      <c r="D14" s="1833" t="s">
        <v>1406</v>
      </c>
      <c r="E14" s="1964" t="s">
        <v>44</v>
      </c>
    </row>
    <row r="15" spans="1:5">
      <c r="A15" s="1965">
        <v>6</v>
      </c>
      <c r="B15" s="1757" t="s">
        <v>1407</v>
      </c>
      <c r="C15" s="1834">
        <v>29823.963793834726</v>
      </c>
      <c r="D15" s="1966" t="s">
        <v>44</v>
      </c>
      <c r="E15" s="1967" t="s">
        <v>44</v>
      </c>
    </row>
    <row r="16" spans="1:5" ht="15" customHeight="1">
      <c r="A16" s="3148" t="s">
        <v>1408</v>
      </c>
      <c r="B16" s="3148"/>
      <c r="C16" s="3148"/>
      <c r="D16" s="1968"/>
      <c r="E16" s="1964" t="s">
        <v>44</v>
      </c>
    </row>
    <row r="17" spans="1:5">
      <c r="A17" s="1750">
        <v>7</v>
      </c>
      <c r="B17" s="1751" t="s">
        <v>1409</v>
      </c>
      <c r="C17" s="386">
        <v>-210.10263539565761</v>
      </c>
      <c r="D17" s="1833" t="s">
        <v>1410</v>
      </c>
      <c r="E17" s="386" t="s">
        <v>44</v>
      </c>
    </row>
    <row r="18" spans="1:5" ht="24">
      <c r="A18" s="1750">
        <v>8</v>
      </c>
      <c r="B18" s="1751" t="s">
        <v>1411</v>
      </c>
      <c r="C18" s="386">
        <v>-2635.4370877280626</v>
      </c>
      <c r="D18" s="1833" t="s">
        <v>1412</v>
      </c>
      <c r="E18" s="386" t="s">
        <v>44</v>
      </c>
    </row>
    <row r="19" spans="1:5">
      <c r="A19" s="1750">
        <v>9</v>
      </c>
      <c r="B19" s="1751" t="s">
        <v>1413</v>
      </c>
      <c r="C19" s="386" t="s">
        <v>1414</v>
      </c>
      <c r="D19" s="1833" t="s">
        <v>44</v>
      </c>
      <c r="E19" s="386" t="s">
        <v>44</v>
      </c>
    </row>
    <row r="20" spans="1:5" ht="36">
      <c r="A20" s="1750">
        <v>10</v>
      </c>
      <c r="B20" s="1751" t="s">
        <v>1415</v>
      </c>
      <c r="C20" s="386">
        <v>-252.36035992772801</v>
      </c>
      <c r="D20" s="1833" t="s">
        <v>1416</v>
      </c>
      <c r="E20" s="386" t="s">
        <v>44</v>
      </c>
    </row>
    <row r="21" spans="1:5">
      <c r="A21" s="1750">
        <v>11</v>
      </c>
      <c r="B21" s="1751" t="s">
        <v>1417</v>
      </c>
      <c r="C21" s="386">
        <v>9.8927810890136119</v>
      </c>
      <c r="D21" s="1833" t="s">
        <v>1418</v>
      </c>
      <c r="E21" s="386" t="s">
        <v>44</v>
      </c>
    </row>
    <row r="22" spans="1:5" ht="24">
      <c r="A22" s="1750">
        <v>12</v>
      </c>
      <c r="B22" s="1751" t="s">
        <v>1419</v>
      </c>
      <c r="C22" s="386" t="s">
        <v>44</v>
      </c>
      <c r="D22" s="1833" t="s">
        <v>1420</v>
      </c>
      <c r="E22" s="386" t="s">
        <v>44</v>
      </c>
    </row>
    <row r="23" spans="1:5">
      <c r="A23" s="1750">
        <v>13</v>
      </c>
      <c r="B23" s="1751" t="s">
        <v>1421</v>
      </c>
      <c r="C23" s="386" t="s">
        <v>44</v>
      </c>
      <c r="D23" s="1833" t="s">
        <v>1422</v>
      </c>
      <c r="E23" s="386" t="s">
        <v>44</v>
      </c>
    </row>
    <row r="24" spans="1:5">
      <c r="A24" s="1750">
        <v>14</v>
      </c>
      <c r="B24" s="1751" t="s">
        <v>1423</v>
      </c>
      <c r="C24" s="386">
        <v>-52.876627287596001</v>
      </c>
      <c r="D24" s="1833" t="s">
        <v>1424</v>
      </c>
      <c r="E24" s="386" t="s">
        <v>44</v>
      </c>
    </row>
    <row r="25" spans="1:5" ht="24">
      <c r="A25" s="1750">
        <v>15</v>
      </c>
      <c r="B25" s="1706" t="s">
        <v>1425</v>
      </c>
      <c r="C25" s="386">
        <v>-107.77293490892323</v>
      </c>
      <c r="D25" s="1833" t="s">
        <v>1426</v>
      </c>
      <c r="E25" s="386" t="s">
        <v>44</v>
      </c>
    </row>
    <row r="26" spans="1:5" ht="24">
      <c r="A26" s="1750">
        <v>16</v>
      </c>
      <c r="B26" s="1751" t="s">
        <v>1427</v>
      </c>
      <c r="C26" s="386">
        <v>-21.870166842414971</v>
      </c>
      <c r="D26" s="1833" t="s">
        <v>1428</v>
      </c>
      <c r="E26" s="386" t="s">
        <v>44</v>
      </c>
    </row>
    <row r="27" spans="1:5" ht="36">
      <c r="A27" s="1750">
        <v>17</v>
      </c>
      <c r="B27" s="1751" t="s">
        <v>1429</v>
      </c>
      <c r="C27" s="386" t="s">
        <v>44</v>
      </c>
      <c r="D27" s="1833" t="s">
        <v>1430</v>
      </c>
      <c r="E27" s="386" t="s">
        <v>44</v>
      </c>
    </row>
    <row r="28" spans="1:5" ht="36">
      <c r="A28" s="1750">
        <v>18</v>
      </c>
      <c r="B28" s="1751" t="s">
        <v>1431</v>
      </c>
      <c r="C28" s="386" t="s">
        <v>44</v>
      </c>
      <c r="D28" s="1833" t="s">
        <v>1432</v>
      </c>
      <c r="E28" s="386" t="s">
        <v>44</v>
      </c>
    </row>
    <row r="29" spans="1:5" ht="48">
      <c r="A29" s="1750">
        <v>19</v>
      </c>
      <c r="B29" s="1751" t="s">
        <v>1433</v>
      </c>
      <c r="C29" s="386" t="s">
        <v>44</v>
      </c>
      <c r="D29" s="1833" t="s">
        <v>1434</v>
      </c>
      <c r="E29" s="386" t="s">
        <v>44</v>
      </c>
    </row>
    <row r="30" spans="1:5">
      <c r="A30" s="1750">
        <v>20</v>
      </c>
      <c r="B30" s="1751" t="s">
        <v>1413</v>
      </c>
      <c r="C30" s="386" t="s">
        <v>1414</v>
      </c>
      <c r="D30" s="1833" t="s">
        <v>44</v>
      </c>
      <c r="E30" s="1964" t="s">
        <v>44</v>
      </c>
    </row>
    <row r="31" spans="1:5" ht="24">
      <c r="A31" s="1750" t="s">
        <v>1435</v>
      </c>
      <c r="B31" s="1751" t="s">
        <v>1436</v>
      </c>
      <c r="C31" s="386" t="s">
        <v>44</v>
      </c>
      <c r="D31" s="1833" t="s">
        <v>1437</v>
      </c>
      <c r="E31" s="1964" t="s">
        <v>44</v>
      </c>
    </row>
    <row r="32" spans="1:5" ht="24">
      <c r="A32" s="1750" t="s">
        <v>1438</v>
      </c>
      <c r="B32" s="1751" t="s">
        <v>1439</v>
      </c>
      <c r="C32" s="386" t="s">
        <v>44</v>
      </c>
      <c r="D32" s="1833" t="s">
        <v>1440</v>
      </c>
      <c r="E32" s="1964" t="s">
        <v>44</v>
      </c>
    </row>
    <row r="33" spans="1:5" ht="36">
      <c r="A33" s="1750" t="s">
        <v>1441</v>
      </c>
      <c r="B33" s="1751" t="s">
        <v>1442</v>
      </c>
      <c r="C33" s="386" t="s">
        <v>44</v>
      </c>
      <c r="D33" s="1833" t="s">
        <v>1443</v>
      </c>
      <c r="E33" s="1964" t="s">
        <v>44</v>
      </c>
    </row>
    <row r="34" spans="1:5" ht="24">
      <c r="A34" s="1750" t="s">
        <v>1444</v>
      </c>
      <c r="B34" s="1751" t="s">
        <v>1445</v>
      </c>
      <c r="C34" s="386" t="s">
        <v>44</v>
      </c>
      <c r="D34" s="1833" t="s">
        <v>1446</v>
      </c>
      <c r="E34" s="1964" t="s">
        <v>44</v>
      </c>
    </row>
    <row r="35" spans="1:5" ht="36">
      <c r="A35" s="1750">
        <v>21</v>
      </c>
      <c r="B35" s="1751" t="s">
        <v>1447</v>
      </c>
      <c r="C35" s="386" t="s">
        <v>44</v>
      </c>
      <c r="D35" s="1833" t="s">
        <v>1448</v>
      </c>
      <c r="E35" s="386" t="s">
        <v>44</v>
      </c>
    </row>
    <row r="36" spans="1:5">
      <c r="A36" s="1750">
        <v>22</v>
      </c>
      <c r="B36" s="1706" t="s">
        <v>1449</v>
      </c>
      <c r="C36" s="386" t="s">
        <v>44</v>
      </c>
      <c r="D36" s="1833" t="s">
        <v>1450</v>
      </c>
      <c r="E36" s="386" t="s">
        <v>44</v>
      </c>
    </row>
    <row r="37" spans="1:5" ht="24">
      <c r="A37" s="1750">
        <v>23</v>
      </c>
      <c r="B37" s="1751" t="s">
        <v>1451</v>
      </c>
      <c r="C37" s="386" t="s">
        <v>44</v>
      </c>
      <c r="D37" s="1833" t="s">
        <v>1452</v>
      </c>
      <c r="E37" s="386" t="s">
        <v>44</v>
      </c>
    </row>
    <row r="38" spans="1:5">
      <c r="A38" s="1750">
        <v>24</v>
      </c>
      <c r="B38" s="1751" t="s">
        <v>1413</v>
      </c>
      <c r="C38" s="386" t="s">
        <v>1414</v>
      </c>
      <c r="D38" s="1833" t="s">
        <v>44</v>
      </c>
      <c r="E38" s="386" t="s">
        <v>44</v>
      </c>
    </row>
    <row r="39" spans="1:5" ht="36">
      <c r="A39" s="1750">
        <v>25</v>
      </c>
      <c r="B39" s="1751" t="s">
        <v>1453</v>
      </c>
      <c r="C39" s="386" t="s">
        <v>44</v>
      </c>
      <c r="D39" s="1833" t="s">
        <v>1448</v>
      </c>
      <c r="E39" s="386" t="s">
        <v>44</v>
      </c>
    </row>
    <row r="40" spans="1:5">
      <c r="A40" s="1750" t="s">
        <v>1454</v>
      </c>
      <c r="B40" s="1706" t="s">
        <v>1455</v>
      </c>
      <c r="C40" s="386" t="s">
        <v>44</v>
      </c>
      <c r="D40" s="1833" t="s">
        <v>1456</v>
      </c>
      <c r="E40" s="386" t="s">
        <v>44</v>
      </c>
    </row>
    <row r="41" spans="1:5">
      <c r="A41" s="1750" t="s">
        <v>1457</v>
      </c>
      <c r="B41" s="1751" t="s">
        <v>1458</v>
      </c>
      <c r="C41" s="386" t="s">
        <v>44</v>
      </c>
      <c r="D41" s="1833" t="s">
        <v>1459</v>
      </c>
      <c r="E41" s="386" t="s">
        <v>44</v>
      </c>
    </row>
    <row r="42" spans="1:5" ht="24">
      <c r="A42" s="1750">
        <v>26</v>
      </c>
      <c r="B42" s="1751" t="s">
        <v>1460</v>
      </c>
      <c r="C42" s="386" t="s">
        <v>44</v>
      </c>
      <c r="D42" s="1833" t="s">
        <v>44</v>
      </c>
      <c r="E42" s="386" t="s">
        <v>44</v>
      </c>
    </row>
    <row r="43" spans="1:5">
      <c r="A43" s="1750" t="s">
        <v>1461</v>
      </c>
      <c r="B43" s="1751" t="s">
        <v>1462</v>
      </c>
      <c r="C43" s="386" t="s">
        <v>44</v>
      </c>
      <c r="D43" s="1833" t="s">
        <v>44</v>
      </c>
      <c r="E43" s="386">
        <v>204.27079052129318</v>
      </c>
    </row>
    <row r="44" spans="1:5">
      <c r="A44" s="1750"/>
      <c r="B44" s="1751" t="s">
        <v>1463</v>
      </c>
      <c r="C44" s="386" t="s">
        <v>44</v>
      </c>
      <c r="D44" s="1833">
        <v>467</v>
      </c>
      <c r="E44" s="386">
        <v>-14.574517272000058</v>
      </c>
    </row>
    <row r="45" spans="1:5">
      <c r="A45" s="1750"/>
      <c r="B45" s="1751" t="s">
        <v>1464</v>
      </c>
      <c r="C45" s="386" t="s">
        <v>44</v>
      </c>
      <c r="D45" s="1833">
        <v>467</v>
      </c>
      <c r="E45" s="386" t="s">
        <v>44</v>
      </c>
    </row>
    <row r="46" spans="1:5">
      <c r="A46" s="1750"/>
      <c r="B46" s="1751" t="s">
        <v>1465</v>
      </c>
      <c r="C46" s="386" t="s">
        <v>44</v>
      </c>
      <c r="D46" s="1833">
        <v>468</v>
      </c>
      <c r="E46" s="386">
        <v>218.84530779329324</v>
      </c>
    </row>
    <row r="47" spans="1:5">
      <c r="A47" s="1750"/>
      <c r="B47" s="1751" t="s">
        <v>1466</v>
      </c>
      <c r="C47" s="386" t="s">
        <v>44</v>
      </c>
      <c r="D47" s="1833">
        <v>468</v>
      </c>
      <c r="E47" s="386" t="s">
        <v>44</v>
      </c>
    </row>
    <row r="48" spans="1:5" ht="24">
      <c r="A48" s="1750" t="s">
        <v>1467</v>
      </c>
      <c r="B48" s="1751" t="s">
        <v>1468</v>
      </c>
      <c r="C48" s="386" t="s">
        <v>44</v>
      </c>
      <c r="D48" s="1833">
        <v>481</v>
      </c>
      <c r="E48" s="386" t="s">
        <v>44</v>
      </c>
    </row>
    <row r="49" spans="1:5">
      <c r="A49" s="1750"/>
      <c r="B49" s="1751" t="s">
        <v>1469</v>
      </c>
      <c r="C49" s="386" t="s">
        <v>44</v>
      </c>
      <c r="D49" s="1833">
        <v>481</v>
      </c>
      <c r="E49" s="386" t="s">
        <v>44</v>
      </c>
    </row>
    <row r="50" spans="1:5">
      <c r="A50" s="1750">
        <v>27</v>
      </c>
      <c r="B50" s="1751" t="s">
        <v>1470</v>
      </c>
      <c r="C50" s="386" t="s">
        <v>44</v>
      </c>
      <c r="D50" s="1833" t="s">
        <v>1471</v>
      </c>
      <c r="E50" s="386" t="s">
        <v>44</v>
      </c>
    </row>
    <row r="51" spans="1:5" ht="24">
      <c r="A51" s="1965">
        <v>28</v>
      </c>
      <c r="B51" s="1757" t="s">
        <v>1472</v>
      </c>
      <c r="C51" s="1834">
        <v>-3270.5270310013689</v>
      </c>
      <c r="D51" s="1966" t="s">
        <v>44</v>
      </c>
      <c r="E51" s="1967" t="s">
        <v>44</v>
      </c>
    </row>
    <row r="52" spans="1:5">
      <c r="A52" s="1965">
        <v>29</v>
      </c>
      <c r="B52" s="1757" t="s">
        <v>1473</v>
      </c>
      <c r="C52" s="1834">
        <v>26553.436762833357</v>
      </c>
      <c r="D52" s="1966" t="s">
        <v>44</v>
      </c>
      <c r="E52" s="1967" t="s">
        <v>44</v>
      </c>
    </row>
    <row r="53" spans="1:5">
      <c r="A53" s="1969"/>
      <c r="B53" s="1970"/>
      <c r="C53" s="1971" t="s">
        <v>44</v>
      </c>
      <c r="D53" s="1972"/>
      <c r="E53" s="1971" t="s">
        <v>44</v>
      </c>
    </row>
    <row r="54" spans="1:5">
      <c r="A54" s="3145" t="s">
        <v>1474</v>
      </c>
      <c r="B54" s="3145"/>
      <c r="C54" s="3145"/>
      <c r="D54" s="384" t="s">
        <v>44</v>
      </c>
      <c r="E54" s="384" t="s">
        <v>44</v>
      </c>
    </row>
    <row r="55" spans="1:5">
      <c r="A55" s="1750">
        <v>30</v>
      </c>
      <c r="B55" s="1751" t="s">
        <v>1385</v>
      </c>
      <c r="C55" s="386">
        <v>2616.1294024700001</v>
      </c>
      <c r="D55" s="1833" t="s">
        <v>1475</v>
      </c>
      <c r="E55" s="1964" t="s">
        <v>44</v>
      </c>
    </row>
    <row r="56" spans="1:5">
      <c r="A56" s="1750">
        <v>31</v>
      </c>
      <c r="B56" s="1751" t="s">
        <v>1476</v>
      </c>
      <c r="C56" s="386">
        <v>748.25055636126308</v>
      </c>
      <c r="D56" s="1833" t="s">
        <v>44</v>
      </c>
      <c r="E56" s="1964" t="s">
        <v>44</v>
      </c>
    </row>
    <row r="57" spans="1:5">
      <c r="A57" s="1750">
        <v>32</v>
      </c>
      <c r="B57" s="1751" t="s">
        <v>1477</v>
      </c>
      <c r="C57" s="386">
        <v>1867.878846108737</v>
      </c>
      <c r="D57" s="1833"/>
      <c r="E57" s="1964" t="s">
        <v>44</v>
      </c>
    </row>
    <row r="58" spans="1:5" ht="24">
      <c r="A58" s="1750">
        <v>33</v>
      </c>
      <c r="B58" s="1751" t="s">
        <v>1478</v>
      </c>
      <c r="C58" s="386" t="s">
        <v>44</v>
      </c>
      <c r="D58" s="1833" t="s">
        <v>1479</v>
      </c>
      <c r="E58" s="386" t="s">
        <v>44</v>
      </c>
    </row>
    <row r="59" spans="1:5">
      <c r="A59" s="1750"/>
      <c r="B59" s="1751" t="s">
        <v>1400</v>
      </c>
      <c r="C59" s="386" t="s">
        <v>44</v>
      </c>
      <c r="D59" s="1833" t="s">
        <v>1480</v>
      </c>
      <c r="E59" s="1964" t="s">
        <v>44</v>
      </c>
    </row>
    <row r="60" spans="1:5" ht="24">
      <c r="A60" s="1750">
        <v>34</v>
      </c>
      <c r="B60" s="1751" t="s">
        <v>1481</v>
      </c>
      <c r="C60" s="386" t="s">
        <v>44</v>
      </c>
      <c r="D60" s="1833" t="s">
        <v>1482</v>
      </c>
      <c r="E60" s="1964" t="s">
        <v>44</v>
      </c>
    </row>
    <row r="61" spans="1:5">
      <c r="A61" s="1750">
        <v>35</v>
      </c>
      <c r="B61" s="1751" t="s">
        <v>1483</v>
      </c>
      <c r="C61" s="386" t="s">
        <v>44</v>
      </c>
      <c r="D61" s="1833" t="s">
        <v>1479</v>
      </c>
      <c r="E61" s="1964" t="s">
        <v>44</v>
      </c>
    </row>
    <row r="62" spans="1:5">
      <c r="A62" s="1965">
        <v>36</v>
      </c>
      <c r="B62" s="1757" t="s">
        <v>1484</v>
      </c>
      <c r="C62" s="1834">
        <v>2616.1294024700001</v>
      </c>
      <c r="D62" s="1966" t="s">
        <v>44</v>
      </c>
      <c r="E62" s="1967" t="s">
        <v>44</v>
      </c>
    </row>
    <row r="63" spans="1:5">
      <c r="A63" s="1969"/>
      <c r="B63" s="1970"/>
      <c r="C63" s="1971" t="s">
        <v>44</v>
      </c>
      <c r="D63" s="1972"/>
      <c r="E63" s="1973" t="s">
        <v>44</v>
      </c>
    </row>
    <row r="64" spans="1:5">
      <c r="A64" s="3145" t="s">
        <v>1485</v>
      </c>
      <c r="B64" s="3145"/>
      <c r="C64" s="3145"/>
      <c r="D64" s="384" t="s">
        <v>44</v>
      </c>
      <c r="E64" s="384" t="s">
        <v>44</v>
      </c>
    </row>
    <row r="65" spans="1:5" ht="24">
      <c r="A65" s="1750">
        <v>37</v>
      </c>
      <c r="B65" s="1751" t="s">
        <v>1486</v>
      </c>
      <c r="C65" s="386">
        <v>-28.5</v>
      </c>
      <c r="D65" s="1833" t="s">
        <v>1487</v>
      </c>
      <c r="E65" s="386" t="s">
        <v>44</v>
      </c>
    </row>
    <row r="66" spans="1:5" ht="36">
      <c r="A66" s="1750">
        <v>38</v>
      </c>
      <c r="B66" s="1751" t="s">
        <v>1488</v>
      </c>
      <c r="C66" s="386" t="s">
        <v>44</v>
      </c>
      <c r="D66" s="1833" t="s">
        <v>1489</v>
      </c>
      <c r="E66" s="386" t="s">
        <v>44</v>
      </c>
    </row>
    <row r="67" spans="1:5" ht="36">
      <c r="A67" s="1750">
        <v>39</v>
      </c>
      <c r="B67" s="1751" t="s">
        <v>1490</v>
      </c>
      <c r="C67" s="386" t="s">
        <v>44</v>
      </c>
      <c r="D67" s="1833" t="s">
        <v>1491</v>
      </c>
      <c r="E67" s="386" t="s">
        <v>44</v>
      </c>
    </row>
    <row r="68" spans="1:5" ht="36">
      <c r="A68" s="1750">
        <v>40</v>
      </c>
      <c r="B68" s="1751" t="s">
        <v>1492</v>
      </c>
      <c r="C68" s="386" t="s">
        <v>44</v>
      </c>
      <c r="D68" s="1833" t="s">
        <v>1493</v>
      </c>
      <c r="E68" s="386" t="s">
        <v>44</v>
      </c>
    </row>
    <row r="69" spans="1:5" ht="36">
      <c r="A69" s="1750">
        <v>41</v>
      </c>
      <c r="B69" s="1751" t="s">
        <v>1494</v>
      </c>
      <c r="C69" s="386" t="s">
        <v>44</v>
      </c>
      <c r="D69" s="1833" t="s">
        <v>44</v>
      </c>
      <c r="E69" s="386" t="s">
        <v>44</v>
      </c>
    </row>
    <row r="70" spans="1:5" ht="60">
      <c r="A70" s="1750" t="s">
        <v>1495</v>
      </c>
      <c r="B70" s="1751" t="s">
        <v>1496</v>
      </c>
      <c r="C70" s="386" t="s">
        <v>44</v>
      </c>
      <c r="D70" s="1833" t="s">
        <v>1497</v>
      </c>
      <c r="E70" s="386" t="s">
        <v>44</v>
      </c>
    </row>
    <row r="71" spans="1:5">
      <c r="A71" s="1750"/>
      <c r="B71" s="1751" t="s">
        <v>1498</v>
      </c>
      <c r="C71" s="386" t="s">
        <v>44</v>
      </c>
      <c r="D71" s="1833" t="s">
        <v>44</v>
      </c>
      <c r="E71" s="386" t="s">
        <v>44</v>
      </c>
    </row>
    <row r="72" spans="1:5" ht="24">
      <c r="A72" s="1750" t="s">
        <v>1499</v>
      </c>
      <c r="B72" s="1751" t="s">
        <v>1500</v>
      </c>
      <c r="C72" s="386" t="s">
        <v>44</v>
      </c>
      <c r="D72" s="1833" t="s">
        <v>1501</v>
      </c>
      <c r="E72" s="386" t="s">
        <v>44</v>
      </c>
    </row>
    <row r="73" spans="1:5" ht="24">
      <c r="A73" s="1750"/>
      <c r="B73" s="1751" t="s">
        <v>1502</v>
      </c>
      <c r="C73" s="386" t="s">
        <v>44</v>
      </c>
      <c r="D73" s="1833" t="s">
        <v>44</v>
      </c>
      <c r="E73" s="386" t="s">
        <v>44</v>
      </c>
    </row>
    <row r="74" spans="1:5" ht="24">
      <c r="A74" s="1750" t="s">
        <v>1503</v>
      </c>
      <c r="B74" s="1751" t="s">
        <v>1504</v>
      </c>
      <c r="C74" s="386" t="s">
        <v>44</v>
      </c>
      <c r="D74" s="1833" t="s">
        <v>1505</v>
      </c>
      <c r="E74" s="386" t="s">
        <v>44</v>
      </c>
    </row>
    <row r="75" spans="1:5">
      <c r="A75" s="1750"/>
      <c r="B75" s="1751" t="s">
        <v>1506</v>
      </c>
      <c r="C75" s="1964" t="s">
        <v>44</v>
      </c>
      <c r="D75" s="1833">
        <v>467</v>
      </c>
      <c r="E75" s="1964" t="s">
        <v>44</v>
      </c>
    </row>
    <row r="76" spans="1:5">
      <c r="A76" s="1750"/>
      <c r="B76" s="1751" t="s">
        <v>1507</v>
      </c>
      <c r="C76" s="1964" t="s">
        <v>44</v>
      </c>
      <c r="D76" s="1833">
        <v>468</v>
      </c>
      <c r="E76" s="1964" t="s">
        <v>44</v>
      </c>
    </row>
    <row r="77" spans="1:5">
      <c r="A77" s="1750"/>
      <c r="B77" s="1751" t="s">
        <v>1508</v>
      </c>
      <c r="C77" s="1964" t="s">
        <v>44</v>
      </c>
      <c r="D77" s="1833">
        <v>481</v>
      </c>
      <c r="E77" s="1964" t="s">
        <v>44</v>
      </c>
    </row>
    <row r="78" spans="1:5">
      <c r="A78" s="1750">
        <v>42</v>
      </c>
      <c r="B78" s="1751" t="s">
        <v>1509</v>
      </c>
      <c r="C78" s="386" t="s">
        <v>44</v>
      </c>
      <c r="D78" s="1833" t="s">
        <v>1510</v>
      </c>
      <c r="E78" s="1964" t="s">
        <v>44</v>
      </c>
    </row>
    <row r="79" spans="1:5">
      <c r="A79" s="1965">
        <v>43</v>
      </c>
      <c r="B79" s="1757" t="s">
        <v>1511</v>
      </c>
      <c r="C79" s="1834">
        <v>-28.5</v>
      </c>
      <c r="D79" s="1966" t="s">
        <v>44</v>
      </c>
      <c r="E79" s="1967" t="s">
        <v>44</v>
      </c>
    </row>
    <row r="80" spans="1:5">
      <c r="A80" s="1965">
        <v>44</v>
      </c>
      <c r="B80" s="1757" t="s">
        <v>1512</v>
      </c>
      <c r="C80" s="1834">
        <v>2587.6294024700001</v>
      </c>
      <c r="D80" s="1966" t="s">
        <v>44</v>
      </c>
      <c r="E80" s="1967" t="s">
        <v>44</v>
      </c>
    </row>
    <row r="81" spans="1:5">
      <c r="A81" s="1965">
        <v>45</v>
      </c>
      <c r="B81" s="1757" t="s">
        <v>1513</v>
      </c>
      <c r="C81" s="1834">
        <v>29141.066165303357</v>
      </c>
      <c r="D81" s="1966" t="s">
        <v>44</v>
      </c>
      <c r="E81" s="1967" t="s">
        <v>44</v>
      </c>
    </row>
    <row r="82" spans="1:5">
      <c r="A82" s="1969"/>
      <c r="B82" s="1970"/>
      <c r="C82" s="1971" t="s">
        <v>44</v>
      </c>
      <c r="D82" s="1972"/>
      <c r="E82" s="1973" t="s">
        <v>44</v>
      </c>
    </row>
    <row r="83" spans="1:5">
      <c r="A83" s="3145" t="s">
        <v>1514</v>
      </c>
      <c r="B83" s="3145"/>
      <c r="C83" s="3145"/>
      <c r="D83" s="384" t="s">
        <v>44</v>
      </c>
      <c r="E83" s="384" t="s">
        <v>44</v>
      </c>
    </row>
    <row r="84" spans="1:5">
      <c r="A84" s="1750">
        <v>46</v>
      </c>
      <c r="B84" s="1751" t="s">
        <v>1385</v>
      </c>
      <c r="C84" s="386">
        <v>2745.8121920866702</v>
      </c>
      <c r="D84" s="1833" t="s">
        <v>1515</v>
      </c>
      <c r="E84" s="1964" t="s">
        <v>44</v>
      </c>
    </row>
    <row r="85" spans="1:5" ht="24">
      <c r="A85" s="1750">
        <v>47</v>
      </c>
      <c r="B85" s="1751" t="s">
        <v>1516</v>
      </c>
      <c r="C85" s="386" t="s">
        <v>44</v>
      </c>
      <c r="D85" s="1833" t="s">
        <v>1517</v>
      </c>
      <c r="E85" s="386" t="s">
        <v>44</v>
      </c>
    </row>
    <row r="86" spans="1:5">
      <c r="A86" s="1750"/>
      <c r="B86" s="1751" t="s">
        <v>1400</v>
      </c>
      <c r="C86" s="386" t="s">
        <v>44</v>
      </c>
      <c r="D86" s="1833" t="s">
        <v>1518</v>
      </c>
      <c r="E86" s="386" t="s">
        <v>44</v>
      </c>
    </row>
    <row r="87" spans="1:5" ht="24">
      <c r="A87" s="1750">
        <v>48</v>
      </c>
      <c r="B87" s="1751" t="s">
        <v>1519</v>
      </c>
      <c r="C87" s="386" t="s">
        <v>44</v>
      </c>
      <c r="D87" s="1833" t="s">
        <v>1520</v>
      </c>
      <c r="E87" s="386" t="s">
        <v>44</v>
      </c>
    </row>
    <row r="88" spans="1:5">
      <c r="A88" s="1750">
        <v>49</v>
      </c>
      <c r="B88" s="1751" t="s">
        <v>1521</v>
      </c>
      <c r="C88" s="386" t="s">
        <v>44</v>
      </c>
      <c r="D88" s="1833" t="s">
        <v>1517</v>
      </c>
      <c r="E88" s="386" t="s">
        <v>44</v>
      </c>
    </row>
    <row r="89" spans="1:5">
      <c r="A89" s="1750">
        <v>50</v>
      </c>
      <c r="B89" s="1751" t="s">
        <v>1522</v>
      </c>
      <c r="C89" s="386">
        <v>628.45879265717997</v>
      </c>
      <c r="D89" s="1833" t="s">
        <v>1523</v>
      </c>
      <c r="E89" s="386" t="s">
        <v>44</v>
      </c>
    </row>
    <row r="90" spans="1:5">
      <c r="A90" s="1965">
        <v>51</v>
      </c>
      <c r="B90" s="1757" t="s">
        <v>1524</v>
      </c>
      <c r="C90" s="1834">
        <v>3374.27098474385</v>
      </c>
      <c r="D90" s="1966" t="s">
        <v>44</v>
      </c>
      <c r="E90" s="1967" t="s">
        <v>44</v>
      </c>
    </row>
    <row r="91" spans="1:5">
      <c r="A91" s="1969"/>
      <c r="B91" s="1970"/>
      <c r="C91" s="1971" t="s">
        <v>44</v>
      </c>
      <c r="D91" s="1972"/>
      <c r="E91" s="1973" t="s">
        <v>44</v>
      </c>
    </row>
    <row r="92" spans="1:5">
      <c r="A92" s="3145" t="s">
        <v>1525</v>
      </c>
      <c r="B92" s="3145"/>
      <c r="C92" s="3145"/>
      <c r="D92" s="384" t="s">
        <v>44</v>
      </c>
      <c r="E92" s="384" t="s">
        <v>44</v>
      </c>
    </row>
    <row r="93" spans="1:5" ht="24">
      <c r="A93" s="1750">
        <v>52</v>
      </c>
      <c r="B93" s="1751" t="s">
        <v>1526</v>
      </c>
      <c r="C93" s="386">
        <v>-63.9</v>
      </c>
      <c r="D93" s="1833" t="s">
        <v>1527</v>
      </c>
      <c r="E93" s="1964" t="s">
        <v>44</v>
      </c>
    </row>
    <row r="94" spans="1:5" ht="36">
      <c r="A94" s="1750">
        <v>53</v>
      </c>
      <c r="B94" s="1751" t="s">
        <v>1528</v>
      </c>
      <c r="C94" s="386" t="s">
        <v>44</v>
      </c>
      <c r="D94" s="1833" t="s">
        <v>1529</v>
      </c>
      <c r="E94" s="1964" t="s">
        <v>44</v>
      </c>
    </row>
    <row r="95" spans="1:5" ht="36">
      <c r="A95" s="1750">
        <v>54</v>
      </c>
      <c r="B95" s="1751" t="s">
        <v>1530</v>
      </c>
      <c r="C95" s="386" t="s">
        <v>44</v>
      </c>
      <c r="D95" s="1833" t="s">
        <v>1531</v>
      </c>
      <c r="E95" s="386" t="s">
        <v>44</v>
      </c>
    </row>
    <row r="96" spans="1:5">
      <c r="A96" s="1750" t="s">
        <v>1532</v>
      </c>
      <c r="B96" s="1751" t="s">
        <v>1533</v>
      </c>
      <c r="C96" s="1964" t="s">
        <v>44</v>
      </c>
      <c r="D96" s="1833" t="s">
        <v>44</v>
      </c>
      <c r="E96" s="386" t="s">
        <v>44</v>
      </c>
    </row>
    <row r="97" spans="1:5">
      <c r="A97" s="1750" t="s">
        <v>1534</v>
      </c>
      <c r="B97" s="1751" t="s">
        <v>1535</v>
      </c>
      <c r="C97" s="1964" t="s">
        <v>44</v>
      </c>
      <c r="D97" s="1833" t="s">
        <v>44</v>
      </c>
      <c r="E97" s="386" t="s">
        <v>44</v>
      </c>
    </row>
    <row r="98" spans="1:5" ht="36">
      <c r="A98" s="1750">
        <v>55</v>
      </c>
      <c r="B98" s="1751" t="s">
        <v>1536</v>
      </c>
      <c r="C98" s="386">
        <v>-650</v>
      </c>
      <c r="D98" s="1833" t="s">
        <v>1537</v>
      </c>
      <c r="E98" s="386" t="s">
        <v>44</v>
      </c>
    </row>
    <row r="99" spans="1:5" ht="36">
      <c r="A99" s="1750">
        <v>56</v>
      </c>
      <c r="B99" s="1751" t="s">
        <v>1538</v>
      </c>
      <c r="C99" s="386" t="s">
        <v>44</v>
      </c>
      <c r="D99" s="1833" t="s">
        <v>44</v>
      </c>
      <c r="E99" s="1964" t="s">
        <v>44</v>
      </c>
    </row>
    <row r="100" spans="1:5" ht="60">
      <c r="A100" s="1750" t="s">
        <v>1539</v>
      </c>
      <c r="B100" s="1751" t="s">
        <v>1540</v>
      </c>
      <c r="C100" s="386" t="s">
        <v>44</v>
      </c>
      <c r="D100" s="1833" t="s">
        <v>1497</v>
      </c>
      <c r="E100" s="386" t="s">
        <v>44</v>
      </c>
    </row>
    <row r="101" spans="1:5">
      <c r="A101" s="1750"/>
      <c r="B101" s="1751" t="s">
        <v>1498</v>
      </c>
      <c r="C101" s="386" t="s">
        <v>44</v>
      </c>
      <c r="D101" s="1833" t="s">
        <v>44</v>
      </c>
      <c r="E101" s="1964" t="s">
        <v>44</v>
      </c>
    </row>
    <row r="102" spans="1:5" ht="36">
      <c r="A102" s="1750" t="s">
        <v>1541</v>
      </c>
      <c r="B102" s="1751" t="s">
        <v>1542</v>
      </c>
      <c r="C102" s="386" t="s">
        <v>44</v>
      </c>
      <c r="D102" s="1833" t="s">
        <v>1543</v>
      </c>
      <c r="E102" s="1964" t="s">
        <v>44</v>
      </c>
    </row>
    <row r="103" spans="1:5" ht="24">
      <c r="A103" s="1750"/>
      <c r="B103" s="1751" t="s">
        <v>1544</v>
      </c>
      <c r="C103" s="386" t="s">
        <v>44</v>
      </c>
      <c r="D103" s="1833" t="s">
        <v>44</v>
      </c>
      <c r="E103" s="1964" t="s">
        <v>44</v>
      </c>
    </row>
    <row r="104" spans="1:5" ht="24">
      <c r="A104" s="1750" t="s">
        <v>1545</v>
      </c>
      <c r="B104" s="1751" t="s">
        <v>1546</v>
      </c>
      <c r="C104" s="386" t="s">
        <v>44</v>
      </c>
      <c r="D104" s="1833" t="s">
        <v>1505</v>
      </c>
      <c r="E104" s="1964" t="s">
        <v>44</v>
      </c>
    </row>
    <row r="105" spans="1:5">
      <c r="A105" s="1750"/>
      <c r="B105" s="1751" t="s">
        <v>1506</v>
      </c>
      <c r="C105" s="1964" t="s">
        <v>44</v>
      </c>
      <c r="D105" s="1833">
        <v>467</v>
      </c>
      <c r="E105" s="1964" t="s">
        <v>44</v>
      </c>
    </row>
    <row r="106" spans="1:5">
      <c r="A106" s="1750"/>
      <c r="B106" s="1751" t="s">
        <v>1507</v>
      </c>
      <c r="C106" s="1964" t="s">
        <v>44</v>
      </c>
      <c r="D106" s="1833">
        <v>468</v>
      </c>
      <c r="E106" s="1964" t="s">
        <v>44</v>
      </c>
    </row>
    <row r="107" spans="1:5">
      <c r="A107" s="1750"/>
      <c r="B107" s="1751" t="s">
        <v>1508</v>
      </c>
      <c r="C107" s="1964" t="s">
        <v>44</v>
      </c>
      <c r="D107" s="1833">
        <v>481</v>
      </c>
      <c r="E107" s="1964" t="s">
        <v>44</v>
      </c>
    </row>
    <row r="108" spans="1:5">
      <c r="A108" s="1965">
        <v>57</v>
      </c>
      <c r="B108" s="1757" t="s">
        <v>1547</v>
      </c>
      <c r="C108" s="1834">
        <v>-713.9</v>
      </c>
      <c r="D108" s="1966" t="s">
        <v>44</v>
      </c>
      <c r="E108" s="1967" t="s">
        <v>44</v>
      </c>
    </row>
    <row r="109" spans="1:5">
      <c r="A109" s="1965">
        <v>58</v>
      </c>
      <c r="B109" s="1757" t="s">
        <v>1548</v>
      </c>
      <c r="C109" s="1834">
        <v>2660.3709847438499</v>
      </c>
      <c r="D109" s="1966" t="s">
        <v>44</v>
      </c>
      <c r="E109" s="1967" t="s">
        <v>44</v>
      </c>
    </row>
    <row r="110" spans="1:5">
      <c r="A110" s="1965">
        <v>59</v>
      </c>
      <c r="B110" s="1757" t="s">
        <v>1549</v>
      </c>
      <c r="C110" s="1834">
        <v>31801.437150047208</v>
      </c>
      <c r="D110" s="1966" t="s">
        <v>44</v>
      </c>
      <c r="E110" s="1967" t="s">
        <v>44</v>
      </c>
    </row>
    <row r="111" spans="1:5" ht="36">
      <c r="A111" s="1750" t="s">
        <v>1550</v>
      </c>
      <c r="B111" s="1751" t="s">
        <v>1551</v>
      </c>
      <c r="C111" s="1964" t="s">
        <v>44</v>
      </c>
      <c r="D111" s="1833" t="s">
        <v>44</v>
      </c>
      <c r="E111" s="1964" t="s">
        <v>44</v>
      </c>
    </row>
    <row r="112" spans="1:5" ht="36">
      <c r="A112" s="1750"/>
      <c r="B112" s="1751" t="s">
        <v>1552</v>
      </c>
      <c r="C112" s="1964" t="s">
        <v>44</v>
      </c>
      <c r="D112" s="1833" t="s">
        <v>1553</v>
      </c>
      <c r="E112" s="1964" t="s">
        <v>44</v>
      </c>
    </row>
    <row r="113" spans="1:5" ht="36">
      <c r="A113" s="1750"/>
      <c r="B113" s="1751" t="s">
        <v>1554</v>
      </c>
      <c r="C113" s="1964" t="s">
        <v>44</v>
      </c>
      <c r="D113" s="1833" t="s">
        <v>1555</v>
      </c>
      <c r="E113" s="1964" t="s">
        <v>44</v>
      </c>
    </row>
    <row r="114" spans="1:5" ht="48">
      <c r="A114" s="1750"/>
      <c r="B114" s="1751" t="s">
        <v>1556</v>
      </c>
      <c r="C114" s="1964" t="s">
        <v>44</v>
      </c>
      <c r="D114" s="1833" t="s">
        <v>1557</v>
      </c>
      <c r="E114" s="1964" t="s">
        <v>44</v>
      </c>
    </row>
    <row r="115" spans="1:5">
      <c r="A115" s="1965">
        <v>60</v>
      </c>
      <c r="B115" s="1757" t="s">
        <v>1558</v>
      </c>
      <c r="C115" s="1834">
        <v>155439.90454624777</v>
      </c>
      <c r="D115" s="1966" t="s">
        <v>44</v>
      </c>
      <c r="E115" s="1967" t="s">
        <v>44</v>
      </c>
    </row>
    <row r="116" spans="1:5">
      <c r="A116" s="1969"/>
      <c r="B116" s="1970"/>
      <c r="C116" s="1971" t="s">
        <v>44</v>
      </c>
      <c r="D116" s="1972"/>
      <c r="E116" s="1973" t="s">
        <v>44</v>
      </c>
    </row>
    <row r="117" spans="1:5">
      <c r="A117" s="3145" t="s">
        <v>1559</v>
      </c>
      <c r="B117" s="3145"/>
      <c r="C117" s="3145"/>
      <c r="D117" s="384" t="s">
        <v>44</v>
      </c>
      <c r="E117" s="384" t="s">
        <v>44</v>
      </c>
    </row>
    <row r="118" spans="1:5">
      <c r="A118" s="1965">
        <v>61</v>
      </c>
      <c r="B118" s="1757" t="s">
        <v>1560</v>
      </c>
      <c r="C118" s="1974">
        <v>0.17082767028419626</v>
      </c>
      <c r="D118" s="1966" t="s">
        <v>1561</v>
      </c>
      <c r="E118" s="1967" t="s">
        <v>44</v>
      </c>
    </row>
    <row r="119" spans="1:5">
      <c r="A119" s="1965">
        <v>62</v>
      </c>
      <c r="B119" s="1757" t="s">
        <v>1562</v>
      </c>
      <c r="C119" s="1974">
        <v>0.18747480738855615</v>
      </c>
      <c r="D119" s="1966" t="s">
        <v>1563</v>
      </c>
      <c r="E119" s="1967" t="s">
        <v>44</v>
      </c>
    </row>
    <row r="120" spans="1:5">
      <c r="A120" s="1965">
        <v>63</v>
      </c>
      <c r="B120" s="1757" t="s">
        <v>1564</v>
      </c>
      <c r="C120" s="1974">
        <v>0.20458991687417935</v>
      </c>
      <c r="D120" s="1966" t="s">
        <v>1565</v>
      </c>
      <c r="E120" s="1967" t="s">
        <v>44</v>
      </c>
    </row>
    <row r="121" spans="1:5" ht="48">
      <c r="A121" s="1965">
        <v>64</v>
      </c>
      <c r="B121" s="1757" t="s">
        <v>1566</v>
      </c>
      <c r="C121" s="1974">
        <v>4.7119126690019636E-2</v>
      </c>
      <c r="D121" s="1966" t="s">
        <v>1567</v>
      </c>
      <c r="E121" s="1967" t="s">
        <v>44</v>
      </c>
    </row>
    <row r="122" spans="1:5">
      <c r="A122" s="1750">
        <v>65</v>
      </c>
      <c r="B122" s="1751" t="s">
        <v>1568</v>
      </c>
      <c r="C122" s="1975">
        <v>2.5000000000000001E-2</v>
      </c>
      <c r="D122" s="1833" t="s">
        <v>44</v>
      </c>
      <c r="E122" s="1964" t="s">
        <v>44</v>
      </c>
    </row>
    <row r="123" spans="1:5">
      <c r="A123" s="1750">
        <v>66</v>
      </c>
      <c r="B123" s="1751" t="s">
        <v>1569</v>
      </c>
      <c r="C123" s="1975">
        <v>2.1191266900196298E-3</v>
      </c>
      <c r="D123" s="1833" t="s">
        <v>44</v>
      </c>
      <c r="E123" s="1964" t="s">
        <v>44</v>
      </c>
    </row>
    <row r="124" spans="1:5">
      <c r="A124" s="1750">
        <v>67</v>
      </c>
      <c r="B124" s="1751" t="s">
        <v>1570</v>
      </c>
      <c r="C124" s="1975" t="s">
        <v>44</v>
      </c>
      <c r="D124" s="1833" t="s">
        <v>44</v>
      </c>
      <c r="E124" s="1964" t="s">
        <v>44</v>
      </c>
    </row>
    <row r="125" spans="1:5" ht="24">
      <c r="A125" s="1750" t="s">
        <v>1571</v>
      </c>
      <c r="B125" s="1751" t="s">
        <v>1572</v>
      </c>
      <c r="C125" s="1975">
        <v>0.02</v>
      </c>
      <c r="D125" s="1833" t="s">
        <v>1573</v>
      </c>
      <c r="E125" s="1964" t="s">
        <v>44</v>
      </c>
    </row>
    <row r="126" spans="1:5">
      <c r="A126" s="1750">
        <v>68</v>
      </c>
      <c r="B126" s="1751" t="s">
        <v>1574</v>
      </c>
      <c r="C126" s="1975">
        <v>0.10708991687417939</v>
      </c>
      <c r="D126" s="1833" t="s">
        <v>1575</v>
      </c>
      <c r="E126" s="1964" t="s">
        <v>44</v>
      </c>
    </row>
    <row r="127" spans="1:5">
      <c r="A127" s="1750">
        <v>69</v>
      </c>
      <c r="B127" s="1751" t="s">
        <v>1576</v>
      </c>
      <c r="C127" s="1976" t="s">
        <v>1414</v>
      </c>
      <c r="D127" s="1833" t="s">
        <v>44</v>
      </c>
      <c r="E127" s="1964" t="s">
        <v>44</v>
      </c>
    </row>
    <row r="128" spans="1:5">
      <c r="A128" s="1750">
        <v>70</v>
      </c>
      <c r="B128" s="1751" t="s">
        <v>1576</v>
      </c>
      <c r="C128" s="1976" t="s">
        <v>1414</v>
      </c>
      <c r="D128" s="1833" t="s">
        <v>44</v>
      </c>
      <c r="E128" s="1964" t="s">
        <v>44</v>
      </c>
    </row>
    <row r="129" spans="1:5">
      <c r="A129" s="1750">
        <v>71</v>
      </c>
      <c r="B129" s="1751" t="s">
        <v>1576</v>
      </c>
      <c r="C129" s="1976" t="s">
        <v>1414</v>
      </c>
      <c r="D129" s="1833" t="s">
        <v>44</v>
      </c>
      <c r="E129" s="1964" t="s">
        <v>44</v>
      </c>
    </row>
    <row r="130" spans="1:5">
      <c r="A130" s="1750"/>
      <c r="B130" s="1751"/>
      <c r="C130" s="1976" t="s">
        <v>44</v>
      </c>
      <c r="D130" s="1833"/>
      <c r="E130" s="1964" t="s">
        <v>44</v>
      </c>
    </row>
    <row r="131" spans="1:5">
      <c r="A131" s="3145" t="s">
        <v>1577</v>
      </c>
      <c r="B131" s="3145"/>
      <c r="C131" s="3145"/>
      <c r="D131" s="1977"/>
      <c r="E131" s="1978" t="s">
        <v>44</v>
      </c>
    </row>
    <row r="132" spans="1:5" ht="72">
      <c r="A132" s="1750">
        <v>72</v>
      </c>
      <c r="B132" s="1751" t="s">
        <v>1578</v>
      </c>
      <c r="C132" s="386">
        <v>94.540077850391</v>
      </c>
      <c r="D132" s="1833" t="s">
        <v>1579</v>
      </c>
      <c r="E132" s="1964" t="s">
        <v>44</v>
      </c>
    </row>
    <row r="133" spans="1:5" ht="36">
      <c r="A133" s="1750">
        <v>73</v>
      </c>
      <c r="B133" s="1751" t="s">
        <v>1580</v>
      </c>
      <c r="C133" s="386">
        <v>1216.9561569207995</v>
      </c>
      <c r="D133" s="1833" t="s">
        <v>1581</v>
      </c>
      <c r="E133" s="1964" t="s">
        <v>44</v>
      </c>
    </row>
    <row r="134" spans="1:5">
      <c r="A134" s="1750">
        <v>74</v>
      </c>
      <c r="B134" s="1751" t="s">
        <v>1413</v>
      </c>
      <c r="C134" s="1964" t="s">
        <v>44</v>
      </c>
      <c r="D134" s="1833" t="s">
        <v>44</v>
      </c>
      <c r="E134" s="1964" t="s">
        <v>44</v>
      </c>
    </row>
    <row r="135" spans="1:5" ht="24">
      <c r="A135" s="1750">
        <v>75</v>
      </c>
      <c r="B135" s="1751" t="s">
        <v>1582</v>
      </c>
      <c r="C135" s="386">
        <v>153.207065787071</v>
      </c>
      <c r="D135" s="1833" t="s">
        <v>1583</v>
      </c>
      <c r="E135" s="1964" t="s">
        <v>44</v>
      </c>
    </row>
    <row r="136" spans="1:5">
      <c r="A136" s="1750"/>
      <c r="B136" s="1751"/>
      <c r="C136" s="386" t="s">
        <v>44</v>
      </c>
      <c r="D136" s="1833"/>
      <c r="E136" s="1964" t="s">
        <v>44</v>
      </c>
    </row>
    <row r="137" spans="1:5">
      <c r="A137" s="3145" t="s">
        <v>1584</v>
      </c>
      <c r="B137" s="3145"/>
      <c r="C137" s="3145"/>
      <c r="D137" s="384" t="s">
        <v>44</v>
      </c>
      <c r="E137" s="384" t="s">
        <v>44</v>
      </c>
    </row>
    <row r="138" spans="1:5" ht="24">
      <c r="A138" s="1750">
        <v>76</v>
      </c>
      <c r="B138" s="1751" t="s">
        <v>1585</v>
      </c>
      <c r="C138" s="1964" t="s">
        <v>44</v>
      </c>
      <c r="D138" s="1833">
        <v>62</v>
      </c>
      <c r="E138" s="1964" t="s">
        <v>44</v>
      </c>
    </row>
    <row r="139" spans="1:5">
      <c r="A139" s="1750">
        <v>77</v>
      </c>
      <c r="B139" s="1751" t="s">
        <v>1586</v>
      </c>
      <c r="C139" s="1964" t="s">
        <v>44</v>
      </c>
      <c r="D139" s="1833">
        <v>62</v>
      </c>
      <c r="E139" s="1964" t="s">
        <v>44</v>
      </c>
    </row>
    <row r="140" spans="1:5" ht="24">
      <c r="A140" s="1750">
        <v>78</v>
      </c>
      <c r="B140" s="1751" t="s">
        <v>1587</v>
      </c>
      <c r="C140" s="386">
        <v>628.45879265717997</v>
      </c>
      <c r="D140" s="1833">
        <v>62</v>
      </c>
      <c r="E140" s="1964" t="s">
        <v>44</v>
      </c>
    </row>
    <row r="141" spans="1:5">
      <c r="A141" s="1750">
        <v>79</v>
      </c>
      <c r="B141" s="1751" t="s">
        <v>1588</v>
      </c>
      <c r="C141" s="386">
        <v>623.18117211474009</v>
      </c>
      <c r="D141" s="1833">
        <v>62</v>
      </c>
      <c r="E141" s="1964" t="s">
        <v>44</v>
      </c>
    </row>
    <row r="142" spans="1:5">
      <c r="A142" s="1750"/>
      <c r="B142" s="1751"/>
      <c r="C142" s="386" t="s">
        <v>44</v>
      </c>
      <c r="D142" s="1833"/>
      <c r="E142" s="1964" t="s">
        <v>44</v>
      </c>
    </row>
    <row r="143" spans="1:5">
      <c r="A143" s="3145" t="s">
        <v>1589</v>
      </c>
      <c r="B143" s="3145"/>
      <c r="C143" s="3145"/>
      <c r="D143" s="1977"/>
      <c r="E143" s="1978" t="s">
        <v>44</v>
      </c>
    </row>
    <row r="144" spans="1:5" ht="24">
      <c r="A144" s="1750">
        <v>80</v>
      </c>
      <c r="B144" s="1751" t="s">
        <v>1590</v>
      </c>
      <c r="C144" s="386" t="s">
        <v>44</v>
      </c>
      <c r="D144" s="1833" t="s">
        <v>1591</v>
      </c>
      <c r="E144" s="1964" t="s">
        <v>44</v>
      </c>
    </row>
    <row r="145" spans="1:5" ht="24">
      <c r="A145" s="1750">
        <v>81</v>
      </c>
      <c r="B145" s="1751" t="s">
        <v>1592</v>
      </c>
      <c r="C145" s="386" t="s">
        <v>44</v>
      </c>
      <c r="D145" s="1833" t="s">
        <v>1591</v>
      </c>
      <c r="E145" s="1964" t="s">
        <v>44</v>
      </c>
    </row>
    <row r="146" spans="1:5" ht="24">
      <c r="A146" s="1750">
        <v>82</v>
      </c>
      <c r="B146" s="1751" t="s">
        <v>1593</v>
      </c>
      <c r="C146" s="386">
        <v>394.11182057338885</v>
      </c>
      <c r="D146" s="1833" t="s">
        <v>1594</v>
      </c>
      <c r="E146" s="1964" t="s">
        <v>44</v>
      </c>
    </row>
    <row r="147" spans="1:5" ht="24">
      <c r="A147" s="1750">
        <v>83</v>
      </c>
      <c r="B147" s="1751" t="s">
        <v>1595</v>
      </c>
      <c r="C147" s="386" t="s">
        <v>44</v>
      </c>
      <c r="D147" s="1833" t="s">
        <v>1594</v>
      </c>
      <c r="E147" s="1964" t="s">
        <v>44</v>
      </c>
    </row>
    <row r="148" spans="1:5" ht="24">
      <c r="A148" s="1750">
        <v>84</v>
      </c>
      <c r="B148" s="1751" t="s">
        <v>1596</v>
      </c>
      <c r="C148" s="386">
        <v>221.31193406170541</v>
      </c>
      <c r="D148" s="1833" t="s">
        <v>1597</v>
      </c>
      <c r="E148" s="1964" t="s">
        <v>44</v>
      </c>
    </row>
    <row r="149" spans="1:5" ht="24">
      <c r="A149" s="1750">
        <v>85</v>
      </c>
      <c r="B149" s="1751" t="s">
        <v>1598</v>
      </c>
      <c r="C149" s="386" t="s">
        <v>44</v>
      </c>
      <c r="D149" s="1833" t="s">
        <v>1597</v>
      </c>
      <c r="E149" s="1964" t="s">
        <v>44</v>
      </c>
    </row>
  </sheetData>
  <mergeCells count="11">
    <mergeCell ref="A83:C83"/>
    <mergeCell ref="A1:C1"/>
    <mergeCell ref="A3:C3"/>
    <mergeCell ref="A16:C16"/>
    <mergeCell ref="A54:C54"/>
    <mergeCell ref="A64:C64"/>
    <mergeCell ref="A92:C92"/>
    <mergeCell ref="A117:C117"/>
    <mergeCell ref="A131:C131"/>
    <mergeCell ref="A137:C137"/>
    <mergeCell ref="A143:C143"/>
  </mergeCells>
  <pageMargins left="0.59375" right="0.48958333333333331" top="0.75" bottom="0.75" header="0.3" footer="0.3"/>
  <pageSetup paperSize="9" scale="73" orientation="portrait" r:id="rId1"/>
  <headerFooter>
    <oddFooter>&amp;C&amp;1#&amp;"Calibri"&amp;10&amp;K000000Confidential</oddFooter>
  </headerFooter>
  <rowBreaks count="2" manualBreakCount="2">
    <brk id="53" max="4" man="1"/>
    <brk id="110" max="4" man="1"/>
  </rowBreaks>
  <customProperties>
    <customPr name="_pios_id" r:id="rId2"/>
  </customProperties>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A1D2C4-8397-4126-B02E-39380BA80723}">
  <dimension ref="A1:H119"/>
  <sheetViews>
    <sheetView showGridLines="0" showWhiteSpace="0" view="pageBreakPreview" zoomScale="85" zoomScaleNormal="100" zoomScaleSheetLayoutView="85" workbookViewId="0">
      <selection activeCell="B9" sqref="B9"/>
    </sheetView>
  </sheetViews>
  <sheetFormatPr defaultColWidth="0" defaultRowHeight="12"/>
  <cols>
    <col min="1" max="1" width="9" style="1841" customWidth="1"/>
    <col min="2" max="2" width="75.28515625" style="1855" customWidth="1"/>
    <col min="3" max="3" width="12.140625" style="1431" customWidth="1"/>
    <col min="4" max="8" width="0" style="1835" hidden="1" customWidth="1"/>
    <col min="9" max="16384" width="8.85546875" style="1835" hidden="1"/>
  </cols>
  <sheetData>
    <row r="1" spans="1:3">
      <c r="A1" s="3068" t="s">
        <v>1599</v>
      </c>
      <c r="B1" s="3149"/>
      <c r="C1" s="1835"/>
    </row>
    <row r="2" spans="1:3" ht="17.25" customHeight="1">
      <c r="A2" s="3150" t="s">
        <v>1600</v>
      </c>
      <c r="B2" s="3151"/>
      <c r="C2" s="1836"/>
    </row>
    <row r="3" spans="1:3" s="1480" customFormat="1" ht="27" customHeight="1">
      <c r="A3" s="1837" t="s">
        <v>59</v>
      </c>
      <c r="B3" s="1838"/>
      <c r="C3" s="1839" t="s">
        <v>1601</v>
      </c>
    </row>
    <row r="4" spans="1:3" s="1480" customFormat="1" ht="14.25" customHeight="1">
      <c r="A4" s="1840">
        <v>1</v>
      </c>
      <c r="B4" s="1480" t="s">
        <v>1602</v>
      </c>
      <c r="C4" s="1841">
        <v>552159.677748224</v>
      </c>
    </row>
    <row r="5" spans="1:3" s="1480" customFormat="1" ht="26.25" customHeight="1">
      <c r="A5" s="1840">
        <v>2</v>
      </c>
      <c r="B5" s="1483" t="s">
        <v>1603</v>
      </c>
      <c r="C5" s="1841">
        <v>-50082.698484147899</v>
      </c>
    </row>
    <row r="6" spans="1:3" s="1480" customFormat="1" ht="39" customHeight="1">
      <c r="A6" s="1840">
        <v>3</v>
      </c>
      <c r="B6" s="1842" t="s">
        <v>1604</v>
      </c>
      <c r="C6" s="1480" t="s">
        <v>44</v>
      </c>
    </row>
    <row r="7" spans="1:3" s="1480" customFormat="1" ht="14.25" customHeight="1">
      <c r="A7" s="1840">
        <v>4</v>
      </c>
      <c r="B7" s="1842" t="s">
        <v>1605</v>
      </c>
      <c r="C7" s="1841">
        <v>-23399.856751940701</v>
      </c>
    </row>
    <row r="8" spans="1:3" s="1480" customFormat="1" ht="14.25" customHeight="1">
      <c r="A8" s="1841">
        <v>5</v>
      </c>
      <c r="B8" s="1480" t="s">
        <v>1606</v>
      </c>
      <c r="C8" s="1840">
        <v>450.70161689356001</v>
      </c>
    </row>
    <row r="9" spans="1:3" s="1480" customFormat="1" ht="24">
      <c r="A9" s="1841">
        <v>6</v>
      </c>
      <c r="B9" s="1483" t="s">
        <v>1607</v>
      </c>
      <c r="C9" s="1841">
        <v>42812.189894758303</v>
      </c>
    </row>
    <row r="10" spans="1:3" s="1480" customFormat="1" ht="26.1" customHeight="1">
      <c r="A10" s="1841" t="s">
        <v>1608</v>
      </c>
      <c r="B10" s="1483" t="s">
        <v>1609</v>
      </c>
      <c r="C10" s="1841" t="s">
        <v>44</v>
      </c>
    </row>
    <row r="11" spans="1:3" s="1480" customFormat="1" ht="27.6" customHeight="1">
      <c r="A11" s="1841" t="s">
        <v>1610</v>
      </c>
      <c r="B11" s="1483" t="s">
        <v>1611</v>
      </c>
      <c r="C11" s="1841" t="s">
        <v>44</v>
      </c>
    </row>
    <row r="12" spans="1:3" s="1480" customFormat="1" ht="18">
      <c r="A12" s="1841">
        <v>7</v>
      </c>
      <c r="B12" s="1483" t="s">
        <v>1612</v>
      </c>
      <c r="C12" s="1841">
        <v>-27882.981655120198</v>
      </c>
    </row>
    <row r="13" spans="1:3" s="1480" customFormat="1">
      <c r="A13" s="1843">
        <v>8</v>
      </c>
      <c r="B13" s="1823" t="s">
        <v>1613</v>
      </c>
      <c r="C13" s="1843">
        <v>493641.43688613398</v>
      </c>
    </row>
    <row r="14" spans="1:3" s="1480" customFormat="1">
      <c r="A14" s="2669" t="s">
        <v>1614</v>
      </c>
      <c r="C14" s="1841">
        <v>-27890.704708377201</v>
      </c>
    </row>
    <row r="15" spans="1:3" s="1480" customFormat="1" ht="17.25" customHeight="1">
      <c r="A15" s="1844"/>
      <c r="B15" s="1842"/>
      <c r="C15" s="1844"/>
    </row>
    <row r="16" spans="1:3" s="1480" customFormat="1" ht="14.25" customHeight="1">
      <c r="A16" s="2892" t="s">
        <v>1615</v>
      </c>
      <c r="B16" s="3152"/>
      <c r="C16" s="1478"/>
    </row>
    <row r="17" spans="1:3" s="1480" customFormat="1" ht="36">
      <c r="A17" s="1837" t="s">
        <v>34</v>
      </c>
      <c r="B17" s="1845"/>
      <c r="C17" s="1839" t="s">
        <v>1616</v>
      </c>
    </row>
    <row r="18" spans="1:3" s="1480" customFormat="1" ht="12" customHeight="1">
      <c r="A18" s="1846" t="s">
        <v>1617</v>
      </c>
      <c r="B18" s="1846"/>
      <c r="C18" s="1478"/>
    </row>
    <row r="19" spans="1:3" s="1480" customFormat="1">
      <c r="A19" s="1841">
        <v>1</v>
      </c>
      <c r="B19" s="1483" t="s">
        <v>1618</v>
      </c>
      <c r="C19" s="1841">
        <v>439039.675277623</v>
      </c>
    </row>
    <row r="20" spans="1:3" s="1480" customFormat="1">
      <c r="A20" s="1841" t="s">
        <v>1619</v>
      </c>
      <c r="B20" s="1480" t="s">
        <v>1620</v>
      </c>
      <c r="C20" s="1841">
        <v>-3299.0270310013698</v>
      </c>
    </row>
    <row r="21" spans="1:3" s="1480" customFormat="1">
      <c r="A21" s="1841" t="s">
        <v>1621</v>
      </c>
      <c r="B21" s="1480" t="s">
        <v>1622</v>
      </c>
      <c r="C21" s="1841">
        <v>-4101.3342508184296</v>
      </c>
    </row>
    <row r="22" spans="1:3" s="1480" customFormat="1" ht="24">
      <c r="A22" s="1841" t="s">
        <v>1623</v>
      </c>
      <c r="B22" s="1483" t="s">
        <v>1624</v>
      </c>
      <c r="C22" s="1841">
        <v>435740.648246622</v>
      </c>
    </row>
    <row r="23" spans="1:3" s="1480" customFormat="1" ht="24">
      <c r="A23" s="1841" t="s">
        <v>1625</v>
      </c>
      <c r="B23" s="1483" t="s">
        <v>1626</v>
      </c>
      <c r="C23" s="1841">
        <v>435732.92519336502</v>
      </c>
    </row>
    <row r="24" spans="1:3" s="1480" customFormat="1" ht="12" customHeight="1">
      <c r="A24" s="1478" t="s">
        <v>1627</v>
      </c>
      <c r="B24" s="1847"/>
      <c r="C24" s="1480" t="s">
        <v>167</v>
      </c>
    </row>
    <row r="25" spans="1:3" s="1480" customFormat="1" ht="24">
      <c r="A25" s="1841">
        <v>4</v>
      </c>
      <c r="B25" s="1483" t="s">
        <v>1628</v>
      </c>
      <c r="C25" s="1841">
        <v>7122.1414035602302</v>
      </c>
    </row>
    <row r="26" spans="1:3" s="1480" customFormat="1">
      <c r="A26" s="1841">
        <v>5</v>
      </c>
      <c r="B26" s="1483" t="s">
        <v>1629</v>
      </c>
      <c r="C26" s="1841">
        <v>18843.401981487201</v>
      </c>
    </row>
    <row r="27" spans="1:3" s="1480" customFormat="1">
      <c r="A27" s="1841" t="s">
        <v>1630</v>
      </c>
      <c r="B27" s="1480" t="s">
        <v>1631</v>
      </c>
      <c r="C27" s="1841" t="s">
        <v>167</v>
      </c>
    </row>
    <row r="28" spans="1:3" s="1480" customFormat="1" ht="24">
      <c r="A28" s="1841">
        <v>6</v>
      </c>
      <c r="B28" s="1483" t="s">
        <v>1632</v>
      </c>
      <c r="C28" s="1841" t="s">
        <v>167</v>
      </c>
    </row>
    <row r="29" spans="1:3" s="1480" customFormat="1">
      <c r="A29" s="1841">
        <v>7</v>
      </c>
      <c r="B29" s="1483" t="s">
        <v>1633</v>
      </c>
      <c r="C29" s="1841">
        <v>-9443.45168147197</v>
      </c>
    </row>
    <row r="30" spans="1:3" s="1480" customFormat="1">
      <c r="A30" s="1841">
        <v>8</v>
      </c>
      <c r="B30" s="1483" t="s">
        <v>1634</v>
      </c>
      <c r="C30" s="1841"/>
    </row>
    <row r="31" spans="1:3" s="1480" customFormat="1">
      <c r="A31" s="1841">
        <v>9</v>
      </c>
      <c r="B31" s="1483" t="s">
        <v>1635</v>
      </c>
      <c r="C31" s="1841">
        <v>75354.050456733996</v>
      </c>
    </row>
    <row r="32" spans="1:3" s="1480" customFormat="1">
      <c r="A32" s="1841">
        <v>10</v>
      </c>
      <c r="B32" s="1483" t="s">
        <v>1636</v>
      </c>
      <c r="C32" s="1841">
        <v>-70528.586505130806</v>
      </c>
    </row>
    <row r="33" spans="1:3" s="1480" customFormat="1">
      <c r="A33" s="1841">
        <v>11</v>
      </c>
      <c r="B33" s="1480" t="s">
        <v>1637</v>
      </c>
      <c r="C33" s="1841">
        <v>21347.555655178701</v>
      </c>
    </row>
    <row r="34" spans="1:3" s="1480" customFormat="1" ht="12" customHeight="1">
      <c r="A34" s="1478" t="s">
        <v>1638</v>
      </c>
      <c r="B34" s="1847"/>
      <c r="C34" s="1480" t="s">
        <v>167</v>
      </c>
    </row>
    <row r="35" spans="1:3" s="1480" customFormat="1" ht="24">
      <c r="A35" s="1841">
        <v>12</v>
      </c>
      <c r="B35" s="1483" t="s">
        <v>1639</v>
      </c>
      <c r="C35" s="1841">
        <v>28358.626410483299</v>
      </c>
    </row>
    <row r="36" spans="1:3" s="1480" customFormat="1">
      <c r="A36" s="1841">
        <v>13</v>
      </c>
      <c r="B36" s="1483" t="s">
        <v>1640</v>
      </c>
      <c r="C36" s="1841">
        <v>-10356.477934816699</v>
      </c>
    </row>
    <row r="37" spans="1:3" s="1480" customFormat="1">
      <c r="A37" s="1841">
        <v>14</v>
      </c>
      <c r="B37" s="1480" t="s">
        <v>1641</v>
      </c>
      <c r="C37" s="1841">
        <v>322.84923802815803</v>
      </c>
    </row>
    <row r="38" spans="1:3" s="1480" customFormat="1" ht="24">
      <c r="A38" s="1841" t="s">
        <v>1642</v>
      </c>
      <c r="B38" s="1483" t="s">
        <v>1643</v>
      </c>
      <c r="C38" s="1841" t="s">
        <v>167</v>
      </c>
    </row>
    <row r="39" spans="1:3" s="1480" customFormat="1">
      <c r="A39" s="1841">
        <v>15</v>
      </c>
      <c r="B39" s="1483" t="s">
        <v>1644</v>
      </c>
      <c r="C39" s="1841" t="s">
        <v>167</v>
      </c>
    </row>
    <row r="40" spans="1:3" s="1480" customFormat="1">
      <c r="A40" s="1841" t="s">
        <v>1645</v>
      </c>
      <c r="B40" s="1483" t="s">
        <v>1646</v>
      </c>
      <c r="C40" s="1841" t="s">
        <v>167</v>
      </c>
    </row>
    <row r="41" spans="1:3" s="1480" customFormat="1">
      <c r="A41" s="1841">
        <v>16</v>
      </c>
      <c r="B41" s="1483" t="s">
        <v>1647</v>
      </c>
      <c r="C41" s="1841">
        <v>18324.9977136948</v>
      </c>
    </row>
    <row r="42" spans="1:3" s="1480" customFormat="1" ht="12" customHeight="1">
      <c r="A42" s="1478" t="s">
        <v>1648</v>
      </c>
      <c r="B42" s="1847"/>
      <c r="C42" s="1480" t="s">
        <v>167</v>
      </c>
    </row>
    <row r="43" spans="1:3" s="1480" customFormat="1">
      <c r="A43" s="1841">
        <v>17</v>
      </c>
      <c r="B43" s="1480" t="s">
        <v>1649</v>
      </c>
      <c r="C43" s="1841">
        <v>114314.569704101</v>
      </c>
    </row>
    <row r="44" spans="1:3" s="1480" customFormat="1">
      <c r="A44" s="1841">
        <v>18</v>
      </c>
      <c r="B44" s="1480" t="s">
        <v>1650</v>
      </c>
      <c r="C44" s="1841">
        <v>-71502.379809342194</v>
      </c>
    </row>
    <row r="45" spans="1:3" s="1480" customFormat="1">
      <c r="A45" s="1841">
        <v>19</v>
      </c>
      <c r="B45" s="1480" t="s">
        <v>1651</v>
      </c>
      <c r="C45" s="1841">
        <v>42812.189894758303</v>
      </c>
    </row>
    <row r="46" spans="1:3" s="1480" customFormat="1">
      <c r="A46" s="1841"/>
      <c r="C46" s="1841"/>
    </row>
    <row r="47" spans="1:3" s="1480" customFormat="1">
      <c r="A47" s="1841"/>
      <c r="C47" s="1841"/>
    </row>
    <row r="48" spans="1:3" s="1480" customFormat="1" ht="31.5" customHeight="1">
      <c r="A48" s="1478" t="s">
        <v>1652</v>
      </c>
      <c r="B48" s="1478"/>
    </row>
    <row r="49" spans="1:3" s="1480" customFormat="1" ht="24">
      <c r="A49" s="1841" t="s">
        <v>1140</v>
      </c>
      <c r="B49" s="1483" t="s">
        <v>1653</v>
      </c>
      <c r="C49" s="1841" t="s">
        <v>167</v>
      </c>
    </row>
    <row r="50" spans="1:3" s="1480" customFormat="1" ht="24">
      <c r="A50" s="1841" t="s">
        <v>1142</v>
      </c>
      <c r="B50" s="1483" t="s">
        <v>1654</v>
      </c>
      <c r="C50" s="1841">
        <v>-24583.954624119502</v>
      </c>
    </row>
    <row r="51" spans="1:3" s="1480" customFormat="1" ht="12" customHeight="1">
      <c r="A51" s="1478" t="s">
        <v>1655</v>
      </c>
      <c r="B51" s="1847"/>
      <c r="C51" s="1480" t="s">
        <v>167</v>
      </c>
    </row>
    <row r="52" spans="1:3" s="1480" customFormat="1">
      <c r="A52" s="1841" t="s">
        <v>1656</v>
      </c>
      <c r="B52" s="1483" t="s">
        <v>1657</v>
      </c>
      <c r="C52" s="1480">
        <v>29141.0661653034</v>
      </c>
    </row>
    <row r="53" spans="1:3" s="1480" customFormat="1">
      <c r="A53" s="1841" t="s">
        <v>1658</v>
      </c>
      <c r="B53" s="1483" t="s">
        <v>1659</v>
      </c>
      <c r="C53" s="1841">
        <v>29018.620848397899</v>
      </c>
    </row>
    <row r="54" spans="1:3" s="1480" customFormat="1">
      <c r="A54" s="1841" t="s">
        <v>1660</v>
      </c>
      <c r="B54" s="1483" t="s">
        <v>1661</v>
      </c>
      <c r="C54" s="1841">
        <v>493641.43688613398</v>
      </c>
    </row>
    <row r="55" spans="1:3" s="1480" customFormat="1">
      <c r="A55" s="1841" t="s">
        <v>1662</v>
      </c>
      <c r="B55" s="1483" t="s">
        <v>1663</v>
      </c>
      <c r="C55" s="1841">
        <v>493633.71383287699</v>
      </c>
    </row>
    <row r="56" spans="1:3" s="1480" customFormat="1" ht="12" customHeight="1">
      <c r="A56" s="1478" t="s">
        <v>1664</v>
      </c>
      <c r="B56" s="1847"/>
      <c r="C56" s="1841"/>
    </row>
    <row r="57" spans="1:3" s="1480" customFormat="1">
      <c r="A57" s="1843" t="s">
        <v>1665</v>
      </c>
      <c r="B57" s="1823" t="s">
        <v>1666</v>
      </c>
      <c r="C57" s="1848">
        <v>5.9032860671348351E-2</v>
      </c>
    </row>
    <row r="58" spans="1:3" s="1480" customFormat="1">
      <c r="A58" s="1843" t="s">
        <v>1667</v>
      </c>
      <c r="B58" s="1823" t="s">
        <v>1668</v>
      </c>
      <c r="C58" s="1848">
        <v>5.8785735324030808E-2</v>
      </c>
    </row>
    <row r="59" spans="1:3" s="1480" customFormat="1" ht="24">
      <c r="A59" s="1843" t="s">
        <v>1669</v>
      </c>
      <c r="B59" s="1823" t="s">
        <v>1670</v>
      </c>
      <c r="C59" s="1848">
        <v>5.6232416710377972E-2</v>
      </c>
    </row>
    <row r="60" spans="1:3" s="1480" customFormat="1" ht="24">
      <c r="A60" s="1843" t="s">
        <v>1671</v>
      </c>
      <c r="B60" s="1823" t="s">
        <v>1672</v>
      </c>
      <c r="C60" s="1848">
        <v>5.5996973115180336E-2</v>
      </c>
    </row>
    <row r="61" spans="1:3" s="1480" customFormat="1" ht="12" customHeight="1">
      <c r="A61" s="1478" t="s">
        <v>1673</v>
      </c>
      <c r="B61" s="1847"/>
    </row>
    <row r="62" spans="1:3" s="1480" customFormat="1" ht="14.25" customHeight="1">
      <c r="A62" s="1849" t="s">
        <v>1674</v>
      </c>
      <c r="B62" s="1483" t="s">
        <v>1675</v>
      </c>
      <c r="C62" s="1841" t="s">
        <v>1676</v>
      </c>
    </row>
    <row r="63" spans="1:3" s="1480" customFormat="1" ht="24">
      <c r="A63" s="1841" t="s">
        <v>1677</v>
      </c>
      <c r="B63" s="1483" t="s">
        <v>1678</v>
      </c>
      <c r="C63" s="1841"/>
    </row>
    <row r="64" spans="1:3" s="1480" customFormat="1">
      <c r="A64" s="1841"/>
      <c r="B64" s="1483"/>
      <c r="C64" s="1841"/>
    </row>
    <row r="65" spans="1:3" s="1480" customFormat="1" ht="14.25" customHeight="1">
      <c r="A65" s="1478" t="s">
        <v>1679</v>
      </c>
      <c r="B65" s="1847"/>
      <c r="C65" s="1478"/>
    </row>
    <row r="66" spans="1:3" s="1480" customFormat="1" ht="36">
      <c r="A66" s="1839"/>
      <c r="B66" s="1850"/>
      <c r="C66" s="1839" t="s">
        <v>1616</v>
      </c>
    </row>
    <row r="67" spans="1:3" s="1480" customFormat="1" ht="24">
      <c r="A67" s="1841" t="s">
        <v>1680</v>
      </c>
      <c r="B67" s="1483" t="s">
        <v>1681</v>
      </c>
      <c r="C67" s="1841">
        <v>439039.675277623</v>
      </c>
    </row>
    <row r="68" spans="1:3" s="1480" customFormat="1">
      <c r="A68" s="1841" t="s">
        <v>1682</v>
      </c>
      <c r="B68" s="1480" t="s">
        <v>1683</v>
      </c>
      <c r="C68" s="1841">
        <v>52371.600379225099</v>
      </c>
    </row>
    <row r="69" spans="1:3" s="1480" customFormat="1">
      <c r="A69" s="1841" t="s">
        <v>1684</v>
      </c>
      <c r="B69" s="1483" t="s">
        <v>1685</v>
      </c>
      <c r="C69" s="1841">
        <v>386668.07489839802</v>
      </c>
    </row>
    <row r="70" spans="1:3" s="1480" customFormat="1">
      <c r="A70" s="1840" t="s">
        <v>1686</v>
      </c>
      <c r="B70" s="1480" t="s">
        <v>1687</v>
      </c>
      <c r="C70" s="1840">
        <v>25912.4158889955</v>
      </c>
    </row>
    <row r="71" spans="1:3" s="1480" customFormat="1" ht="14.25" customHeight="1">
      <c r="A71" s="1849" t="s">
        <v>1688</v>
      </c>
      <c r="B71" s="1480" t="s">
        <v>1689</v>
      </c>
      <c r="C71" s="1841">
        <v>35101.238191417899</v>
      </c>
    </row>
    <row r="72" spans="1:3" s="1480" customFormat="1" ht="29.25" customHeight="1">
      <c r="A72" s="1841" t="s">
        <v>1690</v>
      </c>
      <c r="B72" s="1483" t="s">
        <v>1691</v>
      </c>
      <c r="C72" s="1841">
        <v>4764.6096101800003</v>
      </c>
    </row>
    <row r="73" spans="1:3" s="1480" customFormat="1">
      <c r="A73" s="1841" t="s">
        <v>1692</v>
      </c>
      <c r="B73" s="1480" t="s">
        <v>1693</v>
      </c>
      <c r="C73" s="1841">
        <v>1955.7627635991801</v>
      </c>
    </row>
    <row r="74" spans="1:3" s="1480" customFormat="1">
      <c r="A74" s="1841" t="s">
        <v>1694</v>
      </c>
      <c r="B74" s="1480" t="s">
        <v>1695</v>
      </c>
      <c r="C74" s="1841">
        <v>153955.903284467</v>
      </c>
    </row>
    <row r="75" spans="1:3" s="1480" customFormat="1">
      <c r="A75" s="1841" t="s">
        <v>1696</v>
      </c>
      <c r="B75" s="1483" t="s">
        <v>1697</v>
      </c>
      <c r="C75" s="1841">
        <v>27370.945045521901</v>
      </c>
    </row>
    <row r="76" spans="1:3" s="1480" customFormat="1">
      <c r="A76" s="1841" t="s">
        <v>1698</v>
      </c>
      <c r="B76" s="1483" t="s">
        <v>1699</v>
      </c>
      <c r="C76" s="1841">
        <v>117573.39149954999</v>
      </c>
    </row>
    <row r="77" spans="1:3" s="1480" customFormat="1">
      <c r="A77" s="1841" t="s">
        <v>1700</v>
      </c>
      <c r="B77" s="1483" t="s">
        <v>1701</v>
      </c>
      <c r="C77" s="1841">
        <v>3101.9831775842699</v>
      </c>
    </row>
    <row r="78" spans="1:3" s="1480" customFormat="1">
      <c r="A78" s="1841" t="s">
        <v>1702</v>
      </c>
      <c r="B78" s="1483" t="s">
        <v>1703</v>
      </c>
      <c r="C78" s="1841">
        <v>16931.825437082101</v>
      </c>
    </row>
    <row r="79" spans="1:3" s="1480" customFormat="1">
      <c r="A79" s="1841"/>
      <c r="B79" s="1483"/>
      <c r="C79" s="1841"/>
    </row>
    <row r="80" spans="1:3" s="1480" customFormat="1" ht="14.25" customHeight="1">
      <c r="A80" s="1851" t="s">
        <v>1704</v>
      </c>
      <c r="B80" s="1852"/>
      <c r="C80" s="1853"/>
    </row>
    <row r="81" spans="1:4" s="1480" customFormat="1" ht="73.150000000000006" customHeight="1">
      <c r="A81" s="1841">
        <v>1</v>
      </c>
      <c r="B81" s="1483" t="s">
        <v>1705</v>
      </c>
      <c r="C81" s="3153"/>
      <c r="D81" s="3154"/>
    </row>
    <row r="82" spans="1:4" s="1480" customFormat="1" ht="94.35" customHeight="1">
      <c r="A82" s="1841">
        <v>2</v>
      </c>
      <c r="B82" s="1483" t="s">
        <v>1706</v>
      </c>
      <c r="C82" s="3153"/>
      <c r="D82" s="3154"/>
    </row>
    <row r="119" spans="6:6" ht="15">
      <c r="F119" s="1854"/>
    </row>
  </sheetData>
  <mergeCells count="5">
    <mergeCell ref="A1:B1"/>
    <mergeCell ref="A2:B2"/>
    <mergeCell ref="A16:B16"/>
    <mergeCell ref="C81:D81"/>
    <mergeCell ref="C82:D82"/>
  </mergeCells>
  <pageMargins left="0.43307086614173229" right="0.23622047244094491" top="0.74803149606299213" bottom="0.74803149606299213" header="0.31496062992125984" footer="0.31496062992125984"/>
  <pageSetup paperSize="9" scale="97" orientation="portrait" r:id="rId1"/>
  <headerFooter>
    <oddFooter>&amp;C&amp;1#&amp;"Calibri"&amp;10&amp;K000000Confidential</oddFooter>
  </headerFooter>
  <rowBreaks count="1" manualBreakCount="1">
    <brk id="46" max="16383" man="1"/>
  </rowBreaks>
  <customProperties>
    <customPr name="_pios_id" r:id="rId2"/>
  </customProperties>
  <drawing r:id="rId3"/>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9FB74-FC40-407B-B229-BB299E403052}">
  <dimension ref="A1:R111"/>
  <sheetViews>
    <sheetView showGridLines="0" showWhiteSpace="0" view="pageBreakPreview" zoomScaleNormal="100" zoomScaleSheetLayoutView="100" workbookViewId="0">
      <selection activeCell="C4" sqref="C4:D4"/>
    </sheetView>
  </sheetViews>
  <sheetFormatPr defaultColWidth="0" defaultRowHeight="12"/>
  <cols>
    <col min="1" max="1" width="1.7109375" style="3" customWidth="1"/>
    <col min="2" max="2" width="31.85546875" style="50" customWidth="1"/>
    <col min="3" max="3" width="14.5703125" style="3" customWidth="1"/>
    <col min="4" max="4" width="14.5703125" style="80" customWidth="1"/>
    <col min="5" max="6" width="14.5703125" style="3" customWidth="1"/>
    <col min="7" max="7" width="10.28515625" style="3" hidden="1" customWidth="1"/>
    <col min="8" max="8" width="0" style="3" hidden="1" customWidth="1"/>
    <col min="9" max="9" width="12.5703125" style="3" hidden="1" customWidth="1"/>
    <col min="10" max="13" width="0" style="3" hidden="1" customWidth="1"/>
    <col min="14" max="14" width="9" style="3" hidden="1" customWidth="1"/>
    <col min="15" max="18" width="0" style="3" hidden="1" customWidth="1"/>
    <col min="19" max="16384" width="9.140625" style="3" hidden="1"/>
  </cols>
  <sheetData>
    <row r="1" spans="2:18">
      <c r="B1" s="2913" t="s">
        <v>1707</v>
      </c>
      <c r="C1" s="2913"/>
      <c r="D1" s="2913"/>
      <c r="E1" s="2913"/>
      <c r="F1" s="2913"/>
    </row>
    <row r="2" spans="2:18">
      <c r="B2" s="3157"/>
      <c r="C2" s="3157"/>
      <c r="D2" s="3157"/>
      <c r="E2" s="3157"/>
      <c r="F2" s="3157"/>
      <c r="G2" s="1"/>
      <c r="H2" s="1"/>
      <c r="I2" s="1"/>
    </row>
    <row r="3" spans="2:18" ht="15">
      <c r="B3" s="106"/>
      <c r="C3" s="3158" t="s">
        <v>153</v>
      </c>
      <c r="D3" s="3158"/>
      <c r="E3" s="3159" t="s">
        <v>379</v>
      </c>
      <c r="F3" s="3160"/>
      <c r="G3" s="1"/>
      <c r="H3" s="62"/>
      <c r="I3" s="3161">
        <v>2018</v>
      </c>
      <c r="J3" s="3162"/>
      <c r="K3" s="3155">
        <v>2017</v>
      </c>
      <c r="L3" s="3156"/>
      <c r="N3" s="63"/>
      <c r="O3" s="3163">
        <v>2018</v>
      </c>
      <c r="P3" s="3162"/>
      <c r="Q3" s="3155">
        <v>2017</v>
      </c>
      <c r="R3" s="3156"/>
    </row>
    <row r="4" spans="2:18" ht="28.5" customHeight="1">
      <c r="B4" s="58" t="s">
        <v>59</v>
      </c>
      <c r="C4" s="2116" t="s">
        <v>394</v>
      </c>
      <c r="D4" s="2117" t="s">
        <v>40</v>
      </c>
      <c r="E4" s="52" t="s">
        <v>394</v>
      </c>
      <c r="F4" s="52" t="s">
        <v>40</v>
      </c>
      <c r="G4" s="1"/>
      <c r="H4" s="64" t="s">
        <v>1708</v>
      </c>
      <c r="I4" s="31" t="s">
        <v>394</v>
      </c>
      <c r="J4" s="65" t="s">
        <v>40</v>
      </c>
      <c r="K4" s="37" t="s">
        <v>394</v>
      </c>
      <c r="L4" s="37" t="s">
        <v>40</v>
      </c>
      <c r="M4" s="66"/>
      <c r="N4" s="67" t="s">
        <v>1709</v>
      </c>
      <c r="O4" s="65" t="s">
        <v>394</v>
      </c>
      <c r="P4" s="65" t="s">
        <v>40</v>
      </c>
      <c r="Q4" s="37" t="s">
        <v>394</v>
      </c>
      <c r="R4" s="37" t="s">
        <v>40</v>
      </c>
    </row>
    <row r="5" spans="2:18" ht="15.75" customHeight="1">
      <c r="B5" s="68" t="s">
        <v>648</v>
      </c>
      <c r="C5" s="69">
        <v>10618.28155869</v>
      </c>
      <c r="D5" s="131">
        <v>22.777943935539174</v>
      </c>
      <c r="E5" s="48">
        <v>10527.537351159999</v>
      </c>
      <c r="F5" s="132">
        <v>23.995705238510403</v>
      </c>
      <c r="H5" s="72" t="s">
        <v>648</v>
      </c>
      <c r="I5" s="32">
        <v>0</v>
      </c>
      <c r="J5" s="70">
        <v>0</v>
      </c>
      <c r="K5" s="71"/>
      <c r="L5" s="70"/>
      <c r="M5" s="66"/>
      <c r="N5" s="72" t="s">
        <v>648</v>
      </c>
      <c r="O5" s="32">
        <v>9851.1130603700003</v>
      </c>
      <c r="P5" s="70">
        <v>22.822947044108215</v>
      </c>
      <c r="Q5" s="71">
        <v>9489.7245199999998</v>
      </c>
      <c r="R5" s="70">
        <v>22.619313156540212</v>
      </c>
    </row>
    <row r="6" spans="2:18" ht="15.75" customHeight="1">
      <c r="B6" s="48" t="s">
        <v>649</v>
      </c>
      <c r="C6" s="69">
        <v>8011.7015597200007</v>
      </c>
      <c r="D6" s="131">
        <v>17.186405158584638</v>
      </c>
      <c r="E6" s="48">
        <v>8073.4167122700001</v>
      </c>
      <c r="F6" s="132">
        <v>18.401960613699313</v>
      </c>
      <c r="H6" s="73" t="s">
        <v>649</v>
      </c>
      <c r="I6" s="32">
        <v>0</v>
      </c>
      <c r="J6" s="70">
        <v>0</v>
      </c>
      <c r="K6" s="71"/>
      <c r="L6" s="70"/>
      <c r="M6" s="66"/>
      <c r="N6" s="73" t="s">
        <v>649</v>
      </c>
      <c r="O6" s="32">
        <v>7962.612880390001</v>
      </c>
      <c r="P6" s="70">
        <v>18.447691239374461</v>
      </c>
      <c r="Q6" s="71">
        <v>7690.12417</v>
      </c>
      <c r="R6" s="70">
        <v>18.329860518849802</v>
      </c>
    </row>
    <row r="7" spans="2:18" ht="15.75" customHeight="1">
      <c r="B7" s="48" t="s">
        <v>650</v>
      </c>
      <c r="C7" s="69">
        <v>10140.365178029999</v>
      </c>
      <c r="D7" s="131">
        <v>21.752735434108899</v>
      </c>
      <c r="E7" s="48">
        <v>9053.3480385899984</v>
      </c>
      <c r="F7" s="132">
        <v>20.635545019625575</v>
      </c>
      <c r="H7" s="73" t="s">
        <v>650</v>
      </c>
      <c r="I7" s="32">
        <v>0</v>
      </c>
      <c r="J7" s="70">
        <v>0</v>
      </c>
      <c r="L7" s="70"/>
      <c r="M7" s="66"/>
      <c r="N7" s="73" t="s">
        <v>650</v>
      </c>
      <c r="O7" s="32">
        <v>9069.8918216600014</v>
      </c>
      <c r="P7" s="70">
        <v>21.013022535928705</v>
      </c>
      <c r="Q7" s="3">
        <v>8750.1936000000005</v>
      </c>
      <c r="R7" s="70">
        <v>20.856597976223867</v>
      </c>
    </row>
    <row r="8" spans="2:18" ht="15.75" customHeight="1">
      <c r="B8" s="48" t="s">
        <v>651</v>
      </c>
      <c r="C8" s="69">
        <v>17468.790549819998</v>
      </c>
      <c r="D8" s="131">
        <v>37.473401846255676</v>
      </c>
      <c r="E8" s="48">
        <v>15508.818834740001</v>
      </c>
      <c r="F8" s="132">
        <v>35.349677036754841</v>
      </c>
      <c r="H8" s="73" t="s">
        <v>651</v>
      </c>
      <c r="I8" s="32">
        <v>0</v>
      </c>
      <c r="J8" s="70">
        <v>0</v>
      </c>
      <c r="K8" s="71"/>
      <c r="L8" s="70"/>
      <c r="M8" s="66"/>
      <c r="N8" s="73" t="s">
        <v>651</v>
      </c>
      <c r="O8" s="32">
        <v>15409.822862839997</v>
      </c>
      <c r="P8" s="70">
        <v>35.701302888556619</v>
      </c>
      <c r="Q8" s="71">
        <v>15850.436169999999</v>
      </c>
      <c r="R8" s="70">
        <v>37.780441217379177</v>
      </c>
    </row>
    <row r="9" spans="2:18" ht="15.75" customHeight="1">
      <c r="B9" s="48" t="s">
        <v>254</v>
      </c>
      <c r="C9" s="69">
        <v>-4.0829500000000001E-3</v>
      </c>
      <c r="D9" s="131">
        <v>-8.7585929679456935E-6</v>
      </c>
      <c r="E9" s="48">
        <v>2.72398205</v>
      </c>
      <c r="F9" s="132">
        <v>6.2088471564141308E-3</v>
      </c>
      <c r="H9" s="73" t="s">
        <v>254</v>
      </c>
      <c r="I9" s="32">
        <v>0</v>
      </c>
      <c r="J9" s="70">
        <v>0</v>
      </c>
      <c r="K9" s="43"/>
      <c r="L9" s="70"/>
      <c r="M9" s="66"/>
      <c r="N9" s="73" t="s">
        <v>254</v>
      </c>
      <c r="O9" s="32">
        <v>17.717281370000002</v>
      </c>
      <c r="P9" s="70">
        <v>4.1047196595456352E-2</v>
      </c>
      <c r="Q9" s="71">
        <v>143.77732</v>
      </c>
      <c r="R9" s="70">
        <v>0.34270164734856734</v>
      </c>
    </row>
    <row r="10" spans="2:18" ht="15.75" customHeight="1">
      <c r="B10" s="48" t="s">
        <v>1710</v>
      </c>
      <c r="C10" s="69">
        <v>377.37104923999999</v>
      </c>
      <c r="D10" s="131">
        <v>0.80952238410456956</v>
      </c>
      <c r="E10" s="48">
        <v>706.74497392000001</v>
      </c>
      <c r="F10" s="132">
        <v>1.6109032442534528</v>
      </c>
      <c r="H10" s="73" t="s">
        <v>102</v>
      </c>
      <c r="I10" s="32">
        <v>590.52409620000003</v>
      </c>
      <c r="J10" s="70">
        <v>100</v>
      </c>
      <c r="K10" s="71"/>
      <c r="L10" s="70"/>
      <c r="M10" s="66"/>
      <c r="N10" s="73" t="s">
        <v>102</v>
      </c>
      <c r="O10" s="32">
        <v>852.03675587999999</v>
      </c>
      <c r="P10" s="70">
        <v>1.9739890954365542</v>
      </c>
      <c r="Q10" s="71">
        <v>29.823259999999998</v>
      </c>
      <c r="R10" s="70">
        <v>7.1085483658372778E-2</v>
      </c>
    </row>
    <row r="11" spans="2:18" ht="15.75" customHeight="1">
      <c r="B11" s="2112" t="s">
        <v>51</v>
      </c>
      <c r="C11" s="2112">
        <v>46616.50581255</v>
      </c>
      <c r="D11" s="2112">
        <v>100</v>
      </c>
      <c r="E11" s="2114">
        <v>43872.58989273</v>
      </c>
      <c r="F11" s="2114">
        <v>100</v>
      </c>
      <c r="H11" s="76" t="s">
        <v>51</v>
      </c>
      <c r="I11" s="74">
        <v>590.52409620000003</v>
      </c>
      <c r="J11" s="75">
        <v>100</v>
      </c>
      <c r="K11" s="74"/>
      <c r="L11" s="75"/>
      <c r="M11" s="66"/>
      <c r="N11" s="76" t="s">
        <v>51</v>
      </c>
      <c r="O11" s="74">
        <v>43163.194662509995</v>
      </c>
      <c r="P11" s="75">
        <v>100</v>
      </c>
      <c r="Q11" s="74">
        <v>41954.079039999997</v>
      </c>
      <c r="R11" s="75">
        <v>100</v>
      </c>
    </row>
    <row r="12" spans="2:18">
      <c r="D12" s="77"/>
      <c r="F12" s="77"/>
    </row>
    <row r="13" spans="2:18">
      <c r="B13" s="1"/>
      <c r="D13" s="77"/>
      <c r="F13" s="77"/>
      <c r="I13" s="3">
        <v>1000</v>
      </c>
      <c r="O13" s="78" t="s">
        <v>1711</v>
      </c>
    </row>
    <row r="14" spans="2:18">
      <c r="B14" s="57"/>
      <c r="D14" s="79"/>
      <c r="F14" s="80"/>
      <c r="I14" s="81">
        <v>0.56310000000000004</v>
      </c>
      <c r="N14" s="39"/>
      <c r="O14" s="82" t="s">
        <v>1712</v>
      </c>
    </row>
    <row r="15" spans="2:18">
      <c r="I15" s="39">
        <v>0</v>
      </c>
    </row>
    <row r="18" spans="4:4">
      <c r="D18" s="83"/>
    </row>
    <row r="19" spans="4:4">
      <c r="D19" s="83"/>
    </row>
    <row r="20" spans="4:4">
      <c r="D20" s="83"/>
    </row>
    <row r="21" spans="4:4">
      <c r="D21" s="83"/>
    </row>
    <row r="22" spans="4:4">
      <c r="D22" s="83"/>
    </row>
    <row r="23" spans="4:4">
      <c r="D23" s="83"/>
    </row>
    <row r="24" spans="4:4">
      <c r="D24" s="83"/>
    </row>
    <row r="25" spans="4:4">
      <c r="D25" s="83"/>
    </row>
    <row r="26" spans="4:4">
      <c r="D26" s="83"/>
    </row>
    <row r="27" spans="4:4">
      <c r="D27" s="83"/>
    </row>
    <row r="28" spans="4:4">
      <c r="D28" s="84"/>
    </row>
    <row r="29" spans="4:4">
      <c r="D29" s="84"/>
    </row>
    <row r="30" spans="4:4">
      <c r="D30" s="84"/>
    </row>
    <row r="111" spans="8:8" ht="15">
      <c r="H111" s="85"/>
    </row>
  </sheetData>
  <mergeCells count="7">
    <mergeCell ref="Q3:R3"/>
    <mergeCell ref="B1:F2"/>
    <mergeCell ref="C3:D3"/>
    <mergeCell ref="E3:F3"/>
    <mergeCell ref="I3:J3"/>
    <mergeCell ref="K3:L3"/>
    <mergeCell ref="O3:P3"/>
  </mergeCells>
  <pageMargins left="0.43307086614173229" right="0.23622047244094491" top="0.74803149606299213" bottom="0.74803149606299213" header="0.31496062992125984" footer="0.31496062992125984"/>
  <pageSetup paperSize="9" scale="90" orientation="portrait" r:id="rId1"/>
  <headerFooter>
    <oddFooter>&amp;C&amp;1#&amp;"Calibri"&amp;10&amp;K000000Confidential</oddFooter>
  </headerFooter>
  <customProperties>
    <customPr name="_pios_id" r:id="rId2"/>
  </customProperties>
  <drawing r:id="rId3"/>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AD1385-6C8C-4988-9779-23C785572190}">
  <dimension ref="A1:R111"/>
  <sheetViews>
    <sheetView showGridLines="0" showWhiteSpace="0" view="pageBreakPreview" zoomScaleNormal="100" zoomScaleSheetLayoutView="100" workbookViewId="0">
      <selection activeCell="C2" sqref="C2:D3"/>
    </sheetView>
  </sheetViews>
  <sheetFormatPr defaultColWidth="0" defaultRowHeight="12"/>
  <cols>
    <col min="1" max="1" width="1.140625" style="1" customWidth="1"/>
    <col min="2" max="2" width="29.28515625" style="50" customWidth="1"/>
    <col min="3" max="5" width="14.5703125" style="1" customWidth="1"/>
    <col min="6" max="6" width="14.5703125" style="141" customWidth="1"/>
    <col min="7" max="7" width="10.28515625" style="1" hidden="1" customWidth="1"/>
    <col min="8" max="8" width="30.28515625" style="1" hidden="1" customWidth="1"/>
    <col min="9" max="13" width="0" style="1" hidden="1" customWidth="1"/>
    <col min="14" max="14" width="30.28515625" style="1" hidden="1" customWidth="1"/>
    <col min="15" max="18" width="0" style="1" hidden="1" customWidth="1"/>
    <col min="19" max="16384" width="9.140625" style="1" hidden="1"/>
  </cols>
  <sheetData>
    <row r="1" spans="2:18" s="229" customFormat="1" ht="12" customHeight="1">
      <c r="B1" s="2913" t="s">
        <v>1713</v>
      </c>
      <c r="C1" s="2913"/>
      <c r="D1" s="2913"/>
      <c r="E1" s="2913"/>
      <c r="F1" s="2913"/>
    </row>
    <row r="2" spans="2:18" ht="24" customHeight="1">
      <c r="B2" s="105"/>
      <c r="C2" s="3158" t="s">
        <v>153</v>
      </c>
      <c r="D2" s="3158"/>
      <c r="E2" s="3159" t="s">
        <v>379</v>
      </c>
      <c r="F2" s="3160"/>
      <c r="H2" s="86"/>
      <c r="I2" s="3161">
        <v>2018</v>
      </c>
      <c r="J2" s="3164"/>
      <c r="K2" s="3159">
        <v>2017</v>
      </c>
      <c r="L2" s="3160"/>
      <c r="N2" s="86"/>
      <c r="O2" s="3161">
        <v>2018</v>
      </c>
      <c r="P2" s="3164"/>
      <c r="Q2" s="3159">
        <v>2017</v>
      </c>
      <c r="R2" s="3160"/>
    </row>
    <row r="3" spans="2:18" ht="28.5" customHeight="1">
      <c r="B3" s="58" t="s">
        <v>59</v>
      </c>
      <c r="C3" s="2116" t="s">
        <v>394</v>
      </c>
      <c r="D3" s="2117" t="s">
        <v>40</v>
      </c>
      <c r="E3" s="52" t="s">
        <v>394</v>
      </c>
      <c r="F3" s="87" t="s">
        <v>40</v>
      </c>
      <c r="H3" s="88" t="s">
        <v>1708</v>
      </c>
      <c r="I3" s="31" t="s">
        <v>394</v>
      </c>
      <c r="J3" s="31" t="s">
        <v>40</v>
      </c>
      <c r="K3" s="52" t="s">
        <v>394</v>
      </c>
      <c r="L3" s="52" t="s">
        <v>40</v>
      </c>
      <c r="M3" s="133"/>
      <c r="N3" s="88" t="s">
        <v>1709</v>
      </c>
      <c r="O3" s="31" t="s">
        <v>394</v>
      </c>
      <c r="P3" s="31" t="s">
        <v>40</v>
      </c>
      <c r="Q3" s="52" t="s">
        <v>394</v>
      </c>
      <c r="R3" s="52" t="s">
        <v>40</v>
      </c>
    </row>
    <row r="4" spans="2:18">
      <c r="B4" s="68" t="s">
        <v>1714</v>
      </c>
      <c r="C4" s="69">
        <v>763.17972435371166</v>
      </c>
      <c r="D4" s="89">
        <v>11.904222810071934</v>
      </c>
      <c r="E4" s="48">
        <v>997.90634462842934</v>
      </c>
      <c r="F4" s="48">
        <v>12.916868444871513</v>
      </c>
      <c r="H4" s="90" t="s">
        <v>1714</v>
      </c>
      <c r="I4" s="89">
        <v>0</v>
      </c>
      <c r="J4" s="134">
        <v>0</v>
      </c>
      <c r="K4" s="69"/>
      <c r="L4" s="69">
        <v>12.898613882125309</v>
      </c>
      <c r="M4" s="133"/>
      <c r="N4" s="90" t="s">
        <v>1714</v>
      </c>
      <c r="O4" s="69">
        <v>1060.2195401957129</v>
      </c>
      <c r="P4" s="134">
        <v>13.884795995560721</v>
      </c>
      <c r="Q4" s="69">
        <v>1190.2787265792181</v>
      </c>
      <c r="R4" s="69">
        <v>14.2089897349647</v>
      </c>
    </row>
    <row r="5" spans="2:18">
      <c r="B5" s="48" t="s">
        <v>1715</v>
      </c>
      <c r="C5" s="69">
        <v>451.07648994290093</v>
      </c>
      <c r="D5" s="89">
        <v>7.0359770697691619</v>
      </c>
      <c r="E5" s="48">
        <v>496.64464196456873</v>
      </c>
      <c r="F5" s="48">
        <v>6.4285526779522675</v>
      </c>
      <c r="H5" s="69" t="s">
        <v>1715</v>
      </c>
      <c r="I5" s="89">
        <v>0</v>
      </c>
      <c r="J5" s="134">
        <v>0</v>
      </c>
      <c r="K5" s="69"/>
      <c r="L5" s="69">
        <v>7.2180783951735803</v>
      </c>
      <c r="M5" s="133"/>
      <c r="N5" s="69" t="s">
        <v>1715</v>
      </c>
      <c r="O5" s="69">
        <v>439.10037434053572</v>
      </c>
      <c r="P5" s="134">
        <v>5.750525139507646</v>
      </c>
      <c r="Q5" s="69">
        <v>585.82345126444466</v>
      </c>
      <c r="R5" s="69">
        <v>6.9932858746796018</v>
      </c>
    </row>
    <row r="6" spans="2:18">
      <c r="B6" s="48" t="s">
        <v>1716</v>
      </c>
      <c r="C6" s="69">
        <v>1087.0940480691449</v>
      </c>
      <c r="D6" s="89">
        <v>16.956700172658632</v>
      </c>
      <c r="E6" s="48">
        <v>1209.3793014972625</v>
      </c>
      <c r="F6" s="48">
        <v>15.654167769829513</v>
      </c>
      <c r="H6" s="69" t="s">
        <v>1716</v>
      </c>
      <c r="I6" s="135">
        <v>0</v>
      </c>
      <c r="J6" s="134">
        <v>0</v>
      </c>
      <c r="L6" s="69">
        <v>13.751084027826726</v>
      </c>
      <c r="M6" s="133"/>
      <c r="N6" s="69" t="s">
        <v>1716</v>
      </c>
      <c r="O6" s="1">
        <v>1041.4452196051766</v>
      </c>
      <c r="P6" s="134">
        <v>13.638924643947325</v>
      </c>
      <c r="Q6" s="1">
        <v>1297.9435837702551</v>
      </c>
      <c r="R6" s="69">
        <v>15.494242353937748</v>
      </c>
    </row>
    <row r="7" spans="2:18">
      <c r="B7" s="48" t="s">
        <v>1717</v>
      </c>
      <c r="C7" s="69">
        <v>275.19370737165781</v>
      </c>
      <c r="D7" s="89">
        <v>4.292523902225204</v>
      </c>
      <c r="E7" s="48">
        <v>395.41000354286109</v>
      </c>
      <c r="F7" s="48">
        <v>5.1181746914847794</v>
      </c>
      <c r="H7" s="69" t="s">
        <v>1717</v>
      </c>
      <c r="I7" s="89">
        <v>0</v>
      </c>
      <c r="J7" s="134">
        <v>0</v>
      </c>
      <c r="K7" s="69"/>
      <c r="L7" s="69">
        <v>5.7662412041909565</v>
      </c>
      <c r="M7" s="133"/>
      <c r="N7" s="69" t="s">
        <v>1717</v>
      </c>
      <c r="O7" s="69">
        <v>419.08964115531728</v>
      </c>
      <c r="P7" s="134">
        <v>5.4884615409183715</v>
      </c>
      <c r="Q7" s="69">
        <v>470.53460450914309</v>
      </c>
      <c r="R7" s="69">
        <v>5.6170216404948112</v>
      </c>
    </row>
    <row r="8" spans="2:18">
      <c r="B8" s="48" t="s">
        <v>1718</v>
      </c>
      <c r="C8" s="69">
        <v>1192.640977358506</v>
      </c>
      <c r="D8" s="89">
        <v>18.60304129400259</v>
      </c>
      <c r="E8" s="48">
        <v>1430.6136853904259</v>
      </c>
      <c r="F8" s="48">
        <v>18.517818700212406</v>
      </c>
      <c r="H8" s="69" t="s">
        <v>1718</v>
      </c>
      <c r="I8" s="89">
        <v>0</v>
      </c>
      <c r="J8" s="134">
        <v>0</v>
      </c>
      <c r="K8" s="69"/>
      <c r="L8" s="69">
        <v>17.448865170020149</v>
      </c>
      <c r="M8" s="133"/>
      <c r="N8" s="69" t="s">
        <v>1718</v>
      </c>
      <c r="O8" s="69">
        <v>1333.5161693225402</v>
      </c>
      <c r="P8" s="134">
        <v>17.463930125648471</v>
      </c>
      <c r="Q8" s="69">
        <v>1421.8013692026313</v>
      </c>
      <c r="R8" s="69">
        <v>16.972798563088787</v>
      </c>
    </row>
    <row r="9" spans="2:18">
      <c r="B9" s="48" t="s">
        <v>1719</v>
      </c>
      <c r="C9" s="69">
        <v>1150.8188808649245</v>
      </c>
      <c r="D9" s="89">
        <v>17.950692261190522</v>
      </c>
      <c r="E9" s="48">
        <v>1318.7575695473909</v>
      </c>
      <c r="F9" s="48">
        <v>17.069956642940113</v>
      </c>
      <c r="H9" s="69" t="s">
        <v>1719</v>
      </c>
      <c r="I9" s="89">
        <v>1.0698900000000001E-2</v>
      </c>
      <c r="J9" s="134">
        <v>0.40939452704158591</v>
      </c>
      <c r="K9" s="43"/>
      <c r="L9" s="69">
        <v>18.342931322504562</v>
      </c>
      <c r="M9" s="133"/>
      <c r="N9" s="69" t="s">
        <v>1719</v>
      </c>
      <c r="O9" s="69">
        <v>1389.3076998261272</v>
      </c>
      <c r="P9" s="134">
        <v>18.194584475953512</v>
      </c>
      <c r="Q9" s="69">
        <v>1386.4283025692732</v>
      </c>
      <c r="R9" s="69">
        <v>16.550531467605957</v>
      </c>
    </row>
    <row r="10" spans="2:18">
      <c r="B10" s="48" t="s">
        <v>1720</v>
      </c>
      <c r="C10" s="69">
        <v>1490.9961720391541</v>
      </c>
      <c r="D10" s="89">
        <v>23.256842490081954</v>
      </c>
      <c r="E10" s="48">
        <v>1876.8943066390636</v>
      </c>
      <c r="F10" s="48">
        <v>24.29446107270941</v>
      </c>
      <c r="H10" s="69" t="s">
        <v>1720</v>
      </c>
      <c r="I10" s="89">
        <v>2.6026482</v>
      </c>
      <c r="J10" s="134">
        <v>99.590605472958416</v>
      </c>
      <c r="K10" s="69"/>
      <c r="L10" s="69">
        <v>24.574185998158711</v>
      </c>
      <c r="M10" s="133"/>
      <c r="N10" s="69" t="s">
        <v>1720</v>
      </c>
      <c r="O10" s="69">
        <v>1953.1522351345902</v>
      </c>
      <c r="P10" s="134">
        <v>25.578778078463948</v>
      </c>
      <c r="Q10" s="69">
        <v>2024.1312421050361</v>
      </c>
      <c r="R10" s="69">
        <v>24.16313036522844</v>
      </c>
    </row>
    <row r="11" spans="2:18">
      <c r="B11" s="2112" t="s">
        <v>51</v>
      </c>
      <c r="C11" s="2118">
        <v>6411</v>
      </c>
      <c r="D11" s="2118">
        <v>100</v>
      </c>
      <c r="E11" s="2114">
        <v>7725.6058532100024</v>
      </c>
      <c r="F11" s="2114">
        <v>100</v>
      </c>
      <c r="H11" s="136" t="s">
        <v>51</v>
      </c>
      <c r="I11" s="136">
        <v>2.6133470999999999</v>
      </c>
      <c r="J11" s="137">
        <v>100</v>
      </c>
      <c r="K11" s="138"/>
      <c r="L11" s="137">
        <v>1</v>
      </c>
      <c r="M11" s="133"/>
      <c r="N11" s="136" t="s">
        <v>51</v>
      </c>
      <c r="O11" s="136">
        <v>7635.8308795800003</v>
      </c>
      <c r="P11" s="137">
        <v>100</v>
      </c>
      <c r="Q11" s="138">
        <v>8376.9412800000009</v>
      </c>
      <c r="R11" s="137">
        <v>100</v>
      </c>
    </row>
    <row r="12" spans="2:18">
      <c r="D12" s="139"/>
      <c r="F12" s="140"/>
    </row>
    <row r="13" spans="2:18">
      <c r="D13" s="139"/>
      <c r="F13" s="140"/>
      <c r="I13" s="1">
        <v>1000</v>
      </c>
      <c r="O13" s="54" t="s">
        <v>1721</v>
      </c>
    </row>
    <row r="14" spans="2:18">
      <c r="B14" s="57"/>
      <c r="D14" s="139"/>
      <c r="I14" s="142">
        <v>0.56310000000000004</v>
      </c>
      <c r="N14" s="23"/>
      <c r="O14" s="143" t="s">
        <v>1722</v>
      </c>
    </row>
    <row r="15" spans="2:18">
      <c r="D15" s="144"/>
      <c r="I15" s="23">
        <v>0</v>
      </c>
    </row>
    <row r="16" spans="2:18">
      <c r="D16" s="144"/>
    </row>
    <row r="17" spans="4:4">
      <c r="D17" s="144"/>
    </row>
    <row r="18" spans="4:4">
      <c r="D18" s="144"/>
    </row>
    <row r="19" spans="4:4">
      <c r="D19" s="144"/>
    </row>
    <row r="20" spans="4:4">
      <c r="D20" s="144"/>
    </row>
    <row r="21" spans="4:4">
      <c r="D21" s="144"/>
    </row>
    <row r="111" spans="8:8" ht="15">
      <c r="H111" s="56"/>
    </row>
  </sheetData>
  <mergeCells count="7">
    <mergeCell ref="Q2:R2"/>
    <mergeCell ref="B1:F1"/>
    <mergeCell ref="C2:D2"/>
    <mergeCell ref="E2:F2"/>
    <mergeCell ref="I2:J2"/>
    <mergeCell ref="K2:L2"/>
    <mergeCell ref="O2:P2"/>
  </mergeCells>
  <pageMargins left="0.43307086614173229" right="0.23622047244094491" top="0.74803149606299213" bottom="0.74803149606299213" header="0.31496062992125984" footer="0.31496062992125984"/>
  <pageSetup paperSize="9" scale="89" orientation="portrait" r:id="rId1"/>
  <headerFooter>
    <oddFooter>&amp;C&amp;1#&amp;"Calibri"&amp;10&amp;K000000Confidential</oddFooter>
  </headerFooter>
  <customProperties>
    <customPr name="_pios_id" r:id="rId2"/>
  </customProperties>
  <drawing r:id="rId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4A5043-6A67-45F9-88BE-C0FF91DF88A9}">
  <dimension ref="A1:R111"/>
  <sheetViews>
    <sheetView showGridLines="0" showWhiteSpace="0" view="pageBreakPreview" zoomScaleNormal="100" zoomScaleSheetLayoutView="100" zoomScalePageLayoutView="110" workbookViewId="0">
      <selection activeCell="E6" sqref="E6"/>
    </sheetView>
  </sheetViews>
  <sheetFormatPr defaultColWidth="0" defaultRowHeight="12"/>
  <cols>
    <col min="1" max="1" width="0.5703125" style="1" customWidth="1"/>
    <col min="2" max="2" width="28.5703125" style="50" customWidth="1"/>
    <col min="3" max="4" width="14.5703125" style="1" customWidth="1"/>
    <col min="5" max="5" width="16.42578125" style="1" customWidth="1"/>
    <col min="6" max="6" width="14.5703125" style="1" customWidth="1"/>
    <col min="7" max="7" width="10.28515625" style="1" hidden="1" customWidth="1"/>
    <col min="8" max="8" width="14.85546875" style="1" hidden="1" customWidth="1"/>
    <col min="9" max="13" width="0" style="1" hidden="1" customWidth="1"/>
    <col min="14" max="14" width="13.5703125" style="1" hidden="1" customWidth="1"/>
    <col min="15" max="18" width="0" style="1" hidden="1" customWidth="1"/>
    <col min="19" max="16384" width="9.140625" style="1" hidden="1"/>
  </cols>
  <sheetData>
    <row r="1" spans="2:18" s="229" customFormat="1" ht="12" customHeight="1">
      <c r="B1" s="2913" t="s">
        <v>1723</v>
      </c>
      <c r="C1" s="2913"/>
      <c r="D1" s="2913"/>
      <c r="E1" s="2913"/>
      <c r="F1" s="2913"/>
    </row>
    <row r="2" spans="2:18" ht="38.450000000000003" customHeight="1">
      <c r="B2" s="105"/>
      <c r="C2" s="3158" t="s">
        <v>153</v>
      </c>
      <c r="D2" s="3158"/>
      <c r="E2" s="3165" t="s">
        <v>379</v>
      </c>
      <c r="F2" s="3166"/>
      <c r="H2" s="91"/>
      <c r="I2" s="3167">
        <v>2018</v>
      </c>
      <c r="J2" s="3168"/>
      <c r="K2" s="3165">
        <v>2017</v>
      </c>
      <c r="L2" s="3166"/>
      <c r="N2" s="91"/>
      <c r="O2" s="3167">
        <v>2018</v>
      </c>
      <c r="P2" s="3168"/>
      <c r="Q2" s="3165">
        <v>2017</v>
      </c>
      <c r="R2" s="3166"/>
    </row>
    <row r="3" spans="2:18" ht="28.5" customHeight="1">
      <c r="B3" s="58" t="s">
        <v>1724</v>
      </c>
      <c r="C3" s="2116" t="s">
        <v>394</v>
      </c>
      <c r="D3" s="2116" t="s">
        <v>40</v>
      </c>
      <c r="E3" s="52" t="s">
        <v>394</v>
      </c>
      <c r="F3" s="52" t="s">
        <v>40</v>
      </c>
      <c r="H3" s="64" t="s">
        <v>1725</v>
      </c>
      <c r="I3" s="92" t="s">
        <v>394</v>
      </c>
      <c r="J3" s="92" t="s">
        <v>40</v>
      </c>
      <c r="K3" s="52" t="s">
        <v>394</v>
      </c>
      <c r="L3" s="52" t="s">
        <v>40</v>
      </c>
      <c r="M3" s="133"/>
      <c r="N3" s="64" t="s">
        <v>1726</v>
      </c>
      <c r="O3" s="92" t="s">
        <v>394</v>
      </c>
      <c r="P3" s="92" t="s">
        <v>40</v>
      </c>
      <c r="Q3" s="52" t="s">
        <v>394</v>
      </c>
      <c r="R3" s="52" t="s">
        <v>40</v>
      </c>
    </row>
    <row r="4" spans="2:18">
      <c r="B4" s="68" t="s">
        <v>1727</v>
      </c>
      <c r="C4" s="69">
        <v>57100.135002074683</v>
      </c>
      <c r="D4" s="93">
        <v>38.404081760334826</v>
      </c>
      <c r="E4" s="47">
        <v>62602.336685018818</v>
      </c>
      <c r="F4" s="48">
        <v>41.318214483942192</v>
      </c>
      <c r="H4" s="68" t="s">
        <v>1727</v>
      </c>
      <c r="I4" s="69">
        <v>2255.8591233000002</v>
      </c>
      <c r="J4" s="145">
        <v>72.070677114562912</v>
      </c>
      <c r="K4" s="43"/>
      <c r="L4" s="131"/>
      <c r="M4" s="133"/>
      <c r="N4" s="68" t="s">
        <v>1727</v>
      </c>
      <c r="O4" s="69">
        <v>62641.15547914675</v>
      </c>
      <c r="P4" s="131">
        <v>42.48933741851387</v>
      </c>
      <c r="Q4" s="43">
        <v>64205.771160420722</v>
      </c>
      <c r="R4" s="131">
        <v>43.675041054248545</v>
      </c>
    </row>
    <row r="5" spans="2:18">
      <c r="B5" s="48" t="s">
        <v>1728</v>
      </c>
      <c r="C5" s="69">
        <v>38929.122275454647</v>
      </c>
      <c r="D5" s="93">
        <v>26.182726094611002</v>
      </c>
      <c r="E5" s="48">
        <v>36112.459316694301</v>
      </c>
      <c r="F5" s="48">
        <v>23.834610952259887</v>
      </c>
      <c r="H5" s="48" t="s">
        <v>1728</v>
      </c>
      <c r="I5" s="69">
        <v>692.45702130000006</v>
      </c>
      <c r="J5" s="145">
        <v>22.12276727848997</v>
      </c>
      <c r="K5" s="43"/>
      <c r="L5" s="131"/>
      <c r="M5" s="133"/>
      <c r="N5" s="48" t="s">
        <v>1728</v>
      </c>
      <c r="O5" s="69">
        <v>34996.995900845664</v>
      </c>
      <c r="P5" s="131">
        <v>23.738373854875654</v>
      </c>
      <c r="Q5" s="43">
        <v>35789.351227759791</v>
      </c>
      <c r="R5" s="131">
        <v>24.345185112283087</v>
      </c>
    </row>
    <row r="6" spans="2:18">
      <c r="B6" s="48" t="s">
        <v>1729</v>
      </c>
      <c r="C6" s="69">
        <v>22002.709271981166</v>
      </c>
      <c r="D6" s="93">
        <v>14.798456182272421</v>
      </c>
      <c r="E6" s="47">
        <v>20736.728218127129</v>
      </c>
      <c r="F6" s="48">
        <v>13.686463310830899</v>
      </c>
      <c r="H6" s="48" t="s">
        <v>1729</v>
      </c>
      <c r="I6" s="69">
        <v>181.74897150000001</v>
      </c>
      <c r="J6" s="145">
        <v>5.8065556069471054</v>
      </c>
      <c r="L6" s="131"/>
      <c r="M6" s="133"/>
      <c r="N6" s="48" t="s">
        <v>1729</v>
      </c>
      <c r="O6" s="69">
        <v>19431.019441710119</v>
      </c>
      <c r="P6" s="131">
        <v>13.180011369990934</v>
      </c>
      <c r="Q6" s="1">
        <v>19531.590056544544</v>
      </c>
      <c r="R6" s="131">
        <v>13.286079773778795</v>
      </c>
    </row>
    <row r="7" spans="2:18">
      <c r="B7" s="48" t="s">
        <v>1730</v>
      </c>
      <c r="C7" s="69">
        <v>22677.524023836886</v>
      </c>
      <c r="D7" s="93">
        <v>15.252319223093696</v>
      </c>
      <c r="E7" s="47">
        <v>19798.388245486007</v>
      </c>
      <c r="F7" s="48">
        <v>13.067148852274588</v>
      </c>
      <c r="H7" s="48" t="s">
        <v>1730</v>
      </c>
      <c r="I7" s="69">
        <v>0</v>
      </c>
      <c r="J7" s="145">
        <v>0</v>
      </c>
      <c r="K7" s="43"/>
      <c r="L7" s="131"/>
      <c r="M7" s="133"/>
      <c r="N7" s="48" t="s">
        <v>1730</v>
      </c>
      <c r="O7" s="69">
        <v>17407.360652397379</v>
      </c>
      <c r="P7" s="131">
        <v>11.807368728562102</v>
      </c>
      <c r="Q7" s="43">
        <v>17026.650484760026</v>
      </c>
      <c r="R7" s="131">
        <v>11.582131099714092</v>
      </c>
    </row>
    <row r="8" spans="2:18">
      <c r="B8" s="48" t="s">
        <v>1731</v>
      </c>
      <c r="C8" s="69">
        <v>3823.7266136172457</v>
      </c>
      <c r="D8" s="93">
        <v>2.5717401455038482</v>
      </c>
      <c r="E8" s="47">
        <v>4078.4542698986052</v>
      </c>
      <c r="F8" s="48">
        <v>2.6918236156981528</v>
      </c>
      <c r="H8" s="48" t="s">
        <v>1731</v>
      </c>
      <c r="I8" s="69">
        <v>0</v>
      </c>
      <c r="J8" s="145">
        <v>0</v>
      </c>
      <c r="K8" s="43"/>
      <c r="L8" s="131"/>
      <c r="M8" s="133"/>
      <c r="N8" s="48" t="s">
        <v>1731</v>
      </c>
      <c r="O8" s="69">
        <v>5406.8217269836696</v>
      </c>
      <c r="P8" s="131">
        <v>3.6674335101631215</v>
      </c>
      <c r="Q8" s="43">
        <v>5896.7211851373695</v>
      </c>
      <c r="R8" s="131">
        <v>4.0111587352927938</v>
      </c>
    </row>
    <row r="9" spans="2:18">
      <c r="B9" s="48" t="s">
        <v>1732</v>
      </c>
      <c r="C9" s="69">
        <v>4149.246719905389</v>
      </c>
      <c r="D9" s="93">
        <v>2.7906765941841978</v>
      </c>
      <c r="E9" s="47">
        <v>8184.3195386421603</v>
      </c>
      <c r="F9" s="48">
        <v>5.4017387849942677</v>
      </c>
      <c r="H9" s="48" t="s">
        <v>1732</v>
      </c>
      <c r="I9" s="69">
        <v>0</v>
      </c>
      <c r="J9" s="145">
        <v>0</v>
      </c>
      <c r="K9" s="43"/>
      <c r="L9" s="131"/>
      <c r="M9" s="133"/>
      <c r="N9" s="48" t="s">
        <v>1732</v>
      </c>
      <c r="O9" s="69">
        <v>7544.5882189964095</v>
      </c>
      <c r="P9" s="131">
        <v>5.1174751178943207</v>
      </c>
      <c r="Q9" s="43">
        <v>4557.8398863442753</v>
      </c>
      <c r="R9" s="131">
        <v>3.1004042246826793</v>
      </c>
    </row>
    <row r="10" spans="2:18">
      <c r="B10" s="2112" t="s">
        <v>51</v>
      </c>
      <c r="C10" s="2118">
        <v>148682.46390686999</v>
      </c>
      <c r="D10" s="2118">
        <v>100</v>
      </c>
      <c r="E10" s="2119">
        <v>151512.686273867</v>
      </c>
      <c r="F10" s="2114">
        <v>100</v>
      </c>
      <c r="H10" s="42" t="s">
        <v>51</v>
      </c>
      <c r="I10" s="136">
        <v>3130.0651161000005</v>
      </c>
      <c r="J10" s="136">
        <v>100</v>
      </c>
      <c r="K10" s="136"/>
      <c r="L10" s="146"/>
      <c r="M10" s="133"/>
      <c r="N10" s="42" t="s">
        <v>51</v>
      </c>
      <c r="O10" s="136">
        <v>147427.94142007999</v>
      </c>
      <c r="P10" s="147">
        <v>100</v>
      </c>
      <c r="Q10" s="136">
        <v>147007.92400096674</v>
      </c>
      <c r="R10" s="146">
        <v>100</v>
      </c>
    </row>
    <row r="11" spans="2:18">
      <c r="B11" s="94"/>
      <c r="C11" s="23"/>
      <c r="D11" s="148"/>
      <c r="F11" s="148"/>
    </row>
    <row r="12" spans="2:18">
      <c r="B12" s="2"/>
      <c r="D12" s="148"/>
      <c r="E12" s="144"/>
      <c r="F12" s="148"/>
      <c r="I12" s="1">
        <v>1000</v>
      </c>
    </row>
    <row r="13" spans="2:18">
      <c r="B13" s="2"/>
      <c r="D13" s="148"/>
      <c r="E13" s="144"/>
      <c r="I13" s="142">
        <v>0.56310000000000004</v>
      </c>
      <c r="O13" s="149" t="s">
        <v>1733</v>
      </c>
    </row>
    <row r="14" spans="2:18">
      <c r="B14" s="2"/>
      <c r="E14" s="144"/>
      <c r="F14" s="341"/>
      <c r="I14" s="23">
        <v>0</v>
      </c>
      <c r="O14" s="150">
        <v>21638.927153321754</v>
      </c>
      <c r="P14" s="1" t="s">
        <v>1734</v>
      </c>
    </row>
    <row r="15" spans="2:18">
      <c r="E15" s="144"/>
      <c r="F15" s="341"/>
      <c r="O15" s="151">
        <v>128919.07938285825</v>
      </c>
      <c r="P15" s="1" t="s">
        <v>1735</v>
      </c>
    </row>
    <row r="16" spans="2:18">
      <c r="E16" s="144"/>
      <c r="M16" s="1" t="s">
        <v>167</v>
      </c>
      <c r="O16" s="150">
        <v>150558.00653618001</v>
      </c>
      <c r="P16" s="1" t="s">
        <v>1722</v>
      </c>
    </row>
    <row r="17" spans="5:10">
      <c r="E17" s="144"/>
    </row>
    <row r="18" spans="5:10">
      <c r="E18" s="144"/>
    </row>
    <row r="30" spans="5:10">
      <c r="J30" s="1" t="s">
        <v>167</v>
      </c>
    </row>
    <row r="111" spans="8:8" ht="15">
      <c r="H111" s="56"/>
    </row>
  </sheetData>
  <mergeCells count="7">
    <mergeCell ref="Q2:R2"/>
    <mergeCell ref="B1:F1"/>
    <mergeCell ref="C2:D2"/>
    <mergeCell ref="E2:F2"/>
    <mergeCell ref="I2:J2"/>
    <mergeCell ref="K2:L2"/>
    <mergeCell ref="O2:P2"/>
  </mergeCells>
  <pageMargins left="0.43307086614173229" right="0.23622047244094491" top="0.74803149606299213" bottom="0.74803149606299213" header="0.31496062992125984" footer="0.31496062992125984"/>
  <pageSetup paperSize="9" scale="88" orientation="portrait" r:id="rId1"/>
  <headerFooter>
    <oddFooter>&amp;C&amp;1#&amp;"Calibri"&amp;10&amp;K000000Confidential</oddFooter>
  </headerFooter>
  <customProperties>
    <customPr name="_pios_id" r:id="rId2"/>
  </customProperties>
  <drawing r:id="rId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01C58D-5A17-4B2E-85F2-2C955F7AC995}">
  <sheetPr>
    <tabColor theme="2"/>
  </sheetPr>
  <dimension ref="A1:AA111"/>
  <sheetViews>
    <sheetView showGridLines="0" showWhiteSpace="0" view="pageLayout" zoomScaleNormal="100" workbookViewId="0">
      <selection activeCell="A2" sqref="A2:E2"/>
    </sheetView>
  </sheetViews>
  <sheetFormatPr defaultColWidth="0" defaultRowHeight="12"/>
  <cols>
    <col min="1" max="1" width="23.42578125" style="894" customWidth="1"/>
    <col min="2" max="5" width="17.85546875" style="894" customWidth="1"/>
    <col min="6" max="27" width="17.85546875" style="894" hidden="1" customWidth="1"/>
    <col min="28" max="16384" width="9.140625" style="894" hidden="1"/>
  </cols>
  <sheetData>
    <row r="1" spans="1:5" ht="11.25" customHeight="1">
      <c r="A1" s="3169" t="s">
        <v>1736</v>
      </c>
      <c r="B1" s="3169"/>
      <c r="C1" s="3169"/>
      <c r="D1" s="3169"/>
      <c r="E1" s="3169"/>
    </row>
    <row r="2" spans="1:5" ht="48" customHeight="1">
      <c r="A2" s="3170" t="s">
        <v>1737</v>
      </c>
      <c r="B2" s="3171"/>
      <c r="C2" s="3171"/>
      <c r="D2" s="3171"/>
      <c r="E2" s="3171"/>
    </row>
    <row r="3" spans="1:5">
      <c r="A3" s="2743" t="s">
        <v>167</v>
      </c>
      <c r="B3" s="1856">
        <v>2020</v>
      </c>
      <c r="C3" s="1856"/>
      <c r="D3" s="1857">
        <v>2019</v>
      </c>
      <c r="E3" s="1857"/>
    </row>
    <row r="4" spans="1:5" ht="14.25">
      <c r="A4" s="1858" t="s">
        <v>34</v>
      </c>
      <c r="B4" s="1370" t="s">
        <v>1738</v>
      </c>
      <c r="C4" s="1370" t="s">
        <v>40</v>
      </c>
      <c r="D4" s="1859" t="s">
        <v>35</v>
      </c>
      <c r="E4" s="1859" t="s">
        <v>40</v>
      </c>
    </row>
    <row r="5" spans="1:5">
      <c r="A5" s="1860" t="s">
        <v>1739</v>
      </c>
      <c r="B5" s="1861">
        <v>121.45303187128482</v>
      </c>
      <c r="C5" s="1862">
        <v>81.267437719963326</v>
      </c>
      <c r="D5" s="1863">
        <v>113.52919243619098</v>
      </c>
      <c r="E5" s="1862">
        <v>80.86029750882382</v>
      </c>
    </row>
    <row r="6" spans="1:5">
      <c r="A6" s="1842" t="s">
        <v>1740</v>
      </c>
      <c r="B6" s="1861">
        <v>21.430090404652095</v>
      </c>
      <c r="C6" s="1862">
        <v>14.339440608933923</v>
      </c>
      <c r="D6" s="1863">
        <v>20.285881537677376</v>
      </c>
      <c r="E6" s="1862">
        <v>14.448463704939075</v>
      </c>
    </row>
    <row r="7" spans="1:5">
      <c r="A7" s="1842" t="s">
        <v>1741</v>
      </c>
      <c r="B7" s="1861">
        <v>4.5626499951082984</v>
      </c>
      <c r="C7" s="1862">
        <v>3.0529898562632893</v>
      </c>
      <c r="D7" s="1863">
        <v>4.4586034210437928</v>
      </c>
      <c r="E7" s="1862">
        <v>3.1756061270504765</v>
      </c>
    </row>
    <row r="8" spans="1:5">
      <c r="A8" s="1842" t="s">
        <v>1742</v>
      </c>
      <c r="B8" s="1861">
        <v>1.2212772812049217</v>
      </c>
      <c r="C8" s="1862">
        <v>0.81718894835257572</v>
      </c>
      <c r="D8" s="1863">
        <v>1.2303124682543185</v>
      </c>
      <c r="E8" s="1862">
        <v>0.87628062947575502</v>
      </c>
    </row>
    <row r="9" spans="1:5">
      <c r="A9" s="1842" t="s">
        <v>1743</v>
      </c>
      <c r="B9" s="1861">
        <v>0.7815306894398486</v>
      </c>
      <c r="C9" s="1862">
        <v>0.5229428664868867</v>
      </c>
      <c r="D9" s="1863">
        <v>0.89766080328354692</v>
      </c>
      <c r="E9" s="1862">
        <v>0.639352029710894</v>
      </c>
    </row>
    <row r="10" spans="1:5">
      <c r="A10" s="2120" t="s">
        <v>51</v>
      </c>
      <c r="B10" s="2121">
        <v>149.44858024169</v>
      </c>
      <c r="C10" s="2122">
        <v>100</v>
      </c>
      <c r="D10" s="2121">
        <v>140.40165066645</v>
      </c>
      <c r="E10" s="2122">
        <v>100</v>
      </c>
    </row>
    <row r="11" spans="1:5">
      <c r="A11" s="2701"/>
      <c r="B11" s="1864"/>
      <c r="C11" s="1865"/>
      <c r="D11" s="1864"/>
      <c r="E11" s="1865"/>
    </row>
    <row r="12" spans="1:5">
      <c r="A12" s="2900" t="s">
        <v>1744</v>
      </c>
      <c r="B12" s="2900"/>
      <c r="C12" s="2900"/>
      <c r="D12" s="2900"/>
      <c r="E12" s="2900"/>
    </row>
    <row r="13" spans="1:5">
      <c r="A13" s="2900"/>
      <c r="B13" s="2900"/>
      <c r="C13" s="2900"/>
      <c r="D13" s="2900"/>
      <c r="E13" s="2900"/>
    </row>
    <row r="14" spans="1:5">
      <c r="A14" s="1430"/>
      <c r="B14" s="1430"/>
      <c r="C14" s="1430"/>
      <c r="D14" s="1430"/>
      <c r="E14" s="1430"/>
    </row>
    <row r="111" spans="7:7" ht="15">
      <c r="G111" s="1178"/>
    </row>
  </sheetData>
  <mergeCells count="3">
    <mergeCell ref="A1:E1"/>
    <mergeCell ref="A2:E2"/>
    <mergeCell ref="A12:E13"/>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512EA0-9430-4B1C-9CAE-84E441AA2CBD}">
  <dimension ref="A1:M27"/>
  <sheetViews>
    <sheetView showGridLines="0" showWhiteSpace="0" view="pageLayout" zoomScaleNormal="75" workbookViewId="0">
      <selection activeCell="H7" sqref="H7"/>
    </sheetView>
  </sheetViews>
  <sheetFormatPr defaultColWidth="0" defaultRowHeight="15"/>
  <cols>
    <col min="1" max="1" width="9.7109375" style="1771" customWidth="1"/>
    <col min="2" max="3" width="8.7109375" style="1771" customWidth="1"/>
    <col min="4" max="4" width="8.85546875" style="1771" customWidth="1"/>
    <col min="5" max="5" width="9.28515625" style="1771" customWidth="1"/>
    <col min="6" max="6" width="9" style="1771" customWidth="1"/>
    <col min="7" max="7" width="9.42578125" style="1771" customWidth="1"/>
    <col min="8" max="8" width="7.5703125" style="1771" customWidth="1"/>
    <col min="9" max="9" width="6.85546875" style="1771" customWidth="1"/>
    <col min="10" max="10" width="7.28515625" style="1771" customWidth="1"/>
    <col min="11" max="11" width="8.5703125" style="1771" customWidth="1"/>
    <col min="12" max="12" width="8.85546875" style="1771" hidden="1" customWidth="1"/>
    <col min="13" max="13" width="17.42578125" style="1771" hidden="1" customWidth="1"/>
    <col min="14" max="16384" width="8.85546875" style="1771" hidden="1"/>
  </cols>
  <sheetData>
    <row r="1" spans="1:13" ht="15" customHeight="1">
      <c r="A1" s="1866" t="s">
        <v>1745</v>
      </c>
      <c r="B1" s="1867"/>
      <c r="C1" s="1867"/>
      <c r="D1" s="1867"/>
      <c r="E1" s="1867"/>
      <c r="F1" s="1682"/>
      <c r="G1" s="1682"/>
      <c r="H1" s="1682"/>
      <c r="I1" s="1682"/>
      <c r="J1" s="1682"/>
      <c r="K1" s="1682"/>
    </row>
    <row r="2" spans="1:13">
      <c r="A2" s="1867"/>
      <c r="B2" s="1867"/>
      <c r="C2" s="1867"/>
      <c r="D2" s="1867"/>
      <c r="E2" s="1867"/>
      <c r="F2" s="1682"/>
      <c r="G2" s="1682"/>
      <c r="H2" s="1682"/>
      <c r="I2" s="1682"/>
      <c r="J2" s="1682"/>
      <c r="K2" s="1682"/>
    </row>
    <row r="3" spans="1:13" ht="22.9" customHeight="1">
      <c r="A3" s="1868"/>
      <c r="B3" s="3172" t="s">
        <v>1746</v>
      </c>
      <c r="C3" s="3173"/>
      <c r="D3" s="3172" t="s">
        <v>1683</v>
      </c>
      <c r="E3" s="3173"/>
      <c r="F3" s="3172" t="s">
        <v>1747</v>
      </c>
      <c r="G3" s="3173"/>
      <c r="H3" s="3174"/>
      <c r="I3" s="3174"/>
      <c r="J3" s="1869"/>
      <c r="K3" s="1869"/>
    </row>
    <row r="4" spans="1:13" s="2687" customFormat="1" ht="64.5" customHeight="1">
      <c r="A4" s="2683" t="s">
        <v>59</v>
      </c>
      <c r="B4" s="2684" t="s">
        <v>222</v>
      </c>
      <c r="C4" s="2685" t="s">
        <v>209</v>
      </c>
      <c r="D4" s="2684" t="s">
        <v>222</v>
      </c>
      <c r="E4" s="2685" t="s">
        <v>1748</v>
      </c>
      <c r="F4" s="2686" t="s">
        <v>1749</v>
      </c>
      <c r="G4" s="2686" t="s">
        <v>1683</v>
      </c>
      <c r="H4" s="2686" t="s">
        <v>1750</v>
      </c>
      <c r="I4" s="2686" t="s">
        <v>51</v>
      </c>
      <c r="J4" s="2686" t="s">
        <v>1751</v>
      </c>
      <c r="K4" s="2686" t="s">
        <v>1752</v>
      </c>
    </row>
    <row r="5" spans="1:13" ht="13.5" customHeight="1">
      <c r="A5" s="1870" t="s">
        <v>1753</v>
      </c>
      <c r="B5" s="1871"/>
      <c r="C5" s="1872"/>
      <c r="D5" s="1873"/>
      <c r="E5" s="1873"/>
      <c r="F5" s="1874"/>
      <c r="G5" s="1874"/>
      <c r="H5" s="1874"/>
      <c r="I5" s="1874"/>
      <c r="J5" s="1874"/>
      <c r="K5" s="1874"/>
    </row>
    <row r="6" spans="1:13" ht="22.5">
      <c r="A6" s="1532" t="s">
        <v>1754</v>
      </c>
      <c r="B6" s="1532">
        <v>0.15080598000000001</v>
      </c>
      <c r="C6" s="1532">
        <v>8.2056066399999992</v>
      </c>
      <c r="D6" s="1532" t="s">
        <v>44</v>
      </c>
      <c r="E6" s="1532" t="s">
        <v>44</v>
      </c>
      <c r="F6" s="1532">
        <v>0.37630910680000002</v>
      </c>
      <c r="G6" s="1532" t="s">
        <v>44</v>
      </c>
      <c r="H6" s="1532" t="s">
        <v>44</v>
      </c>
      <c r="I6" s="1532">
        <v>0.37630910680000002</v>
      </c>
      <c r="J6" s="1875">
        <v>3.679328311866346E-5</v>
      </c>
      <c r="K6" s="1875">
        <v>5.0000000000000001E-3</v>
      </c>
      <c r="L6" s="1876"/>
    </row>
    <row r="7" spans="1:13">
      <c r="A7" s="1532" t="s">
        <v>1755</v>
      </c>
      <c r="B7" s="1532">
        <v>9.605240000000001E-3</v>
      </c>
      <c r="C7" s="1532">
        <v>3.9478903000000001</v>
      </c>
      <c r="D7" s="1532" t="s">
        <v>44</v>
      </c>
      <c r="E7" s="1532" t="s">
        <v>44</v>
      </c>
      <c r="F7" s="1532">
        <v>0.12400482359999999</v>
      </c>
      <c r="G7" s="1532" t="s">
        <v>44</v>
      </c>
      <c r="H7" s="1532" t="s">
        <v>44</v>
      </c>
      <c r="I7" s="1532">
        <v>0.12400482359999999</v>
      </c>
      <c r="J7" s="1875">
        <v>1.2124459653907904E-5</v>
      </c>
      <c r="K7" s="1875">
        <v>5.0000000000000001E-3</v>
      </c>
      <c r="L7" s="1876"/>
    </row>
    <row r="8" spans="1:13">
      <c r="A8" s="1532" t="s">
        <v>1756</v>
      </c>
      <c r="B8" s="1532">
        <v>469.31326691499999</v>
      </c>
      <c r="C8" s="1532">
        <v>2019.66995281</v>
      </c>
      <c r="D8" s="1532">
        <v>6.2080971999999999E-4</v>
      </c>
      <c r="E8" s="1532">
        <v>8.5877281600000004E-3</v>
      </c>
      <c r="F8" s="1532">
        <v>88.784745368799989</v>
      </c>
      <c r="G8" s="1532">
        <v>9.1144443485082008E-3</v>
      </c>
      <c r="H8" s="1532" t="s">
        <v>44</v>
      </c>
      <c r="I8" s="1532">
        <v>88.793859813148501</v>
      </c>
      <c r="J8" s="1875">
        <v>8.681739464361236E-3</v>
      </c>
      <c r="K8" s="1875">
        <v>2.5000000000000001E-3</v>
      </c>
    </row>
    <row r="9" spans="1:13">
      <c r="A9" s="1532" t="s">
        <v>1757</v>
      </c>
      <c r="B9" s="1532">
        <v>2.260335E-3</v>
      </c>
      <c r="C9" s="1532">
        <v>35.628402119999997</v>
      </c>
      <c r="D9" s="1532">
        <v>1.9464642000000001E-4</v>
      </c>
      <c r="E9" s="1532" t="s">
        <v>44</v>
      </c>
      <c r="F9" s="1532">
        <v>0.95516070200000003</v>
      </c>
      <c r="G9" s="1532">
        <v>1.5571713600000001E-5</v>
      </c>
      <c r="H9" s="1532" t="s">
        <v>44</v>
      </c>
      <c r="I9" s="1532">
        <v>0.95517627371360003</v>
      </c>
      <c r="J9" s="1875">
        <v>9.3391497659536506E-5</v>
      </c>
      <c r="K9" s="1875">
        <v>0.01</v>
      </c>
      <c r="L9" s="1876"/>
    </row>
    <row r="10" spans="1:13">
      <c r="A10" s="1532" t="s">
        <v>650</v>
      </c>
      <c r="B10" s="1532">
        <v>8258.7422724219996</v>
      </c>
      <c r="C10" s="1532">
        <v>63532.832076610001</v>
      </c>
      <c r="D10" s="1532">
        <v>3.9213821812500001E-2</v>
      </c>
      <c r="E10" s="1532">
        <v>0.57758061949000006</v>
      </c>
      <c r="F10" s="1532">
        <v>2143.7653985739998</v>
      </c>
      <c r="G10" s="1532">
        <v>9.1056302252682294E-3</v>
      </c>
      <c r="H10" s="1532" t="s">
        <v>44</v>
      </c>
      <c r="I10" s="1532">
        <v>2143.7745042042252</v>
      </c>
      <c r="J10" s="1875">
        <v>0.20960561636814057</v>
      </c>
      <c r="K10" s="1875">
        <v>0.01</v>
      </c>
      <c r="L10" s="1876"/>
    </row>
    <row r="11" spans="1:13">
      <c r="A11" s="1532" t="s">
        <v>1758</v>
      </c>
      <c r="B11" s="1532">
        <v>5.1529195E-2</v>
      </c>
      <c r="C11" s="1532">
        <v>6.0694669000000001</v>
      </c>
      <c r="D11" s="1532" t="s">
        <v>44</v>
      </c>
      <c r="E11" s="1532" t="s">
        <v>44</v>
      </c>
      <c r="F11" s="1532">
        <v>0.19194653040000001</v>
      </c>
      <c r="G11" s="1532" t="s">
        <v>44</v>
      </c>
      <c r="H11" s="1532" t="s">
        <v>44</v>
      </c>
      <c r="I11" s="1532">
        <v>0.19194653040000001</v>
      </c>
      <c r="J11" s="1875">
        <v>1.8767398686436317E-5</v>
      </c>
      <c r="K11" s="1875">
        <v>0.01</v>
      </c>
      <c r="L11" s="1876"/>
    </row>
    <row r="12" spans="1:13">
      <c r="A12" s="1535" t="s">
        <v>450</v>
      </c>
      <c r="B12" s="1877">
        <v>8728.2697400869984</v>
      </c>
      <c r="C12" s="1877">
        <v>65606.353395379992</v>
      </c>
      <c r="D12" s="1877">
        <v>4.0029277952499998E-2</v>
      </c>
      <c r="E12" s="1877">
        <v>0.58616834765000003</v>
      </c>
      <c r="F12" s="1877">
        <v>2234.1975651056</v>
      </c>
      <c r="G12" s="1877">
        <v>1.8235646287376429E-2</v>
      </c>
      <c r="H12" s="1877" t="s">
        <v>44</v>
      </c>
      <c r="I12" s="1877">
        <v>2234.2158007518874</v>
      </c>
      <c r="J12" s="1878">
        <v>0.21844843247162035</v>
      </c>
      <c r="K12" s="1879"/>
    </row>
    <row r="13" spans="1:13">
      <c r="A13" s="1880"/>
      <c r="B13" s="1880"/>
      <c r="C13" s="1881"/>
      <c r="D13" s="1882"/>
      <c r="E13" s="1881"/>
      <c r="F13" s="1881"/>
      <c r="G13" s="1881"/>
      <c r="H13" s="1881"/>
      <c r="I13" s="1881"/>
      <c r="J13" s="1883"/>
      <c r="K13" s="1884"/>
    </row>
    <row r="14" spans="1:13" ht="15" customHeight="1">
      <c r="A14" s="1530" t="s">
        <v>1759</v>
      </c>
      <c r="B14" s="1885"/>
      <c r="C14" s="1885"/>
      <c r="D14" s="1885"/>
      <c r="E14" s="1885"/>
      <c r="F14" s="1885"/>
      <c r="G14" s="1885"/>
      <c r="H14" s="1874"/>
      <c r="I14" s="1874"/>
      <c r="J14" s="1874"/>
      <c r="K14" s="1874"/>
    </row>
    <row r="15" spans="1:13">
      <c r="A15" s="1532" t="s">
        <v>648</v>
      </c>
      <c r="B15" s="1532">
        <v>2909.9844072629999</v>
      </c>
      <c r="C15" s="1532">
        <v>89932.018680340014</v>
      </c>
      <c r="D15" s="1532">
        <v>0.22392551882999998</v>
      </c>
      <c r="E15" s="1532">
        <v>1.4319664397499998</v>
      </c>
      <c r="F15" s="1532">
        <v>2116.0697218012001</v>
      </c>
      <c r="G15" s="1532">
        <v>2.6553744174981419E-2</v>
      </c>
      <c r="H15" s="1532" t="s">
        <v>44</v>
      </c>
      <c r="I15" s="1532">
        <v>2116.0962755453752</v>
      </c>
      <c r="J15" s="1875">
        <v>0.20689940255384293</v>
      </c>
      <c r="K15" s="1532"/>
      <c r="M15" s="1886"/>
    </row>
    <row r="16" spans="1:13">
      <c r="A16" s="1532" t="s">
        <v>649</v>
      </c>
      <c r="B16" s="1532">
        <v>2007.8107881149999</v>
      </c>
      <c r="C16" s="1532">
        <v>70655.448527140004</v>
      </c>
      <c r="D16" s="1532">
        <v>9.3563483024999995E-3</v>
      </c>
      <c r="E16" s="1532">
        <v>0.10305179125</v>
      </c>
      <c r="F16" s="1532">
        <v>2104.8908093151999</v>
      </c>
      <c r="G16" s="1532">
        <v>5.6342463048872006E-2</v>
      </c>
      <c r="H16" s="1532" t="s">
        <v>44</v>
      </c>
      <c r="I16" s="1532">
        <v>2104.947151778249</v>
      </c>
      <c r="J16" s="1875">
        <v>0.20580930704492154</v>
      </c>
      <c r="K16" s="1532"/>
      <c r="M16" s="1886"/>
    </row>
    <row r="17" spans="1:13">
      <c r="A17" s="1532" t="s">
        <v>651</v>
      </c>
      <c r="B17" s="1532">
        <v>2507.4640849549996</v>
      </c>
      <c r="C17" s="1532">
        <v>108406.7890151</v>
      </c>
      <c r="D17" s="1532">
        <v>1.4984934342500001E-2</v>
      </c>
      <c r="E17" s="1532">
        <v>0.93592788795999993</v>
      </c>
      <c r="F17" s="1532">
        <v>2784.6438924564004</v>
      </c>
      <c r="G17" s="1532">
        <v>2.7324852819222367E-2</v>
      </c>
      <c r="H17" s="1532">
        <v>70.368273920000007</v>
      </c>
      <c r="I17" s="1532">
        <v>2855.0394912292195</v>
      </c>
      <c r="J17" s="1875">
        <v>0.27914890821813498</v>
      </c>
      <c r="K17" s="1532"/>
      <c r="M17" s="1886"/>
    </row>
    <row r="18" spans="1:13" ht="14.45" customHeight="1">
      <c r="A18" s="1532" t="s">
        <v>359</v>
      </c>
      <c r="B18" s="1532">
        <v>223.322810323</v>
      </c>
      <c r="C18" s="1532">
        <v>2943.6039389999996</v>
      </c>
      <c r="D18" s="1532">
        <v>8.2230954799999995E-3</v>
      </c>
      <c r="E18" s="1532">
        <v>1.3558013230000001E-2</v>
      </c>
      <c r="F18" s="1532">
        <v>102.68687220320001</v>
      </c>
      <c r="G18" s="1532">
        <v>8.2745866354748718E-2</v>
      </c>
      <c r="H18" s="1532" t="s">
        <v>44</v>
      </c>
      <c r="I18" s="1532">
        <v>102.76961806955475</v>
      </c>
      <c r="J18" s="1875">
        <v>1.0048206608084247E-2</v>
      </c>
      <c r="K18" s="1532"/>
      <c r="M18" s="1886"/>
    </row>
    <row r="19" spans="1:13">
      <c r="A19" s="1535" t="s">
        <v>450</v>
      </c>
      <c r="B19" s="1877">
        <v>7648.5820906559993</v>
      </c>
      <c r="C19" s="1877">
        <v>271937.86016158003</v>
      </c>
      <c r="D19" s="1877">
        <v>0.25648989695500002</v>
      </c>
      <c r="E19" s="1877">
        <v>2.4845041321899997</v>
      </c>
      <c r="F19" s="1877">
        <v>7108.2912957760009</v>
      </c>
      <c r="G19" s="1877">
        <v>0.19296692639782451</v>
      </c>
      <c r="H19" s="1877">
        <v>70.368273920000007</v>
      </c>
      <c r="I19" s="1877">
        <v>7178.8525366223985</v>
      </c>
      <c r="J19" s="1887">
        <v>0.70190582442498373</v>
      </c>
      <c r="K19" s="1888"/>
    </row>
    <row r="20" spans="1:13">
      <c r="A20" s="1889"/>
      <c r="B20" s="1889"/>
      <c r="C20" s="1889"/>
      <c r="D20" s="1889"/>
      <c r="E20" s="1873"/>
      <c r="F20" s="1873"/>
      <c r="G20" s="1873"/>
      <c r="H20" s="1873"/>
      <c r="I20" s="1873"/>
      <c r="J20" s="1890"/>
      <c r="K20" s="1890"/>
    </row>
    <row r="21" spans="1:13" ht="15" customHeight="1">
      <c r="A21" s="1530" t="s">
        <v>1760</v>
      </c>
      <c r="B21" s="1885"/>
      <c r="C21" s="1885"/>
      <c r="D21" s="1885"/>
      <c r="E21" s="1885"/>
      <c r="F21" s="1885"/>
      <c r="G21" s="1885"/>
      <c r="H21" s="1873"/>
      <c r="I21" s="1873"/>
      <c r="J21" s="1890"/>
      <c r="K21" s="1890"/>
    </row>
    <row r="22" spans="1:13">
      <c r="A22" s="1535" t="s">
        <v>450</v>
      </c>
      <c r="B22" s="1877">
        <v>523.81438238099599</v>
      </c>
      <c r="C22" s="1877">
        <v>17136.598672150052</v>
      </c>
      <c r="D22" s="1877">
        <v>2.292234845399993E-2</v>
      </c>
      <c r="E22" s="1877">
        <v>0.38041540729000012</v>
      </c>
      <c r="F22" s="1877">
        <v>814.53168619079497</v>
      </c>
      <c r="G22" s="1877">
        <v>5.7714570183718977E-2</v>
      </c>
      <c r="H22" s="1877" t="s">
        <v>44</v>
      </c>
      <c r="I22" s="1877">
        <v>814.58940076097952</v>
      </c>
      <c r="J22" s="1877">
        <v>7.9645743103396338E-2</v>
      </c>
      <c r="K22" s="1888"/>
    </row>
    <row r="23" spans="1:13">
      <c r="A23" s="1891" t="s">
        <v>48</v>
      </c>
      <c r="B23" s="1891">
        <v>16900.666213123994</v>
      </c>
      <c r="C23" s="1891">
        <v>354680.81222911004</v>
      </c>
      <c r="D23" s="1891">
        <v>0.31944152336149995</v>
      </c>
      <c r="E23" s="1891">
        <v>3.4510878871299999</v>
      </c>
      <c r="F23" s="1891">
        <v>10157.020547072396</v>
      </c>
      <c r="G23" s="1891">
        <v>0.26891714286891988</v>
      </c>
      <c r="H23" s="1891">
        <v>70.368273920000007</v>
      </c>
      <c r="I23" s="1891">
        <v>10227.657738135265</v>
      </c>
      <c r="J23" s="1891">
        <v>1.0000000000000004</v>
      </c>
      <c r="K23" s="1891"/>
    </row>
    <row r="24" spans="1:13">
      <c r="A24" s="3063"/>
      <c r="B24" s="3175"/>
      <c r="C24" s="3175"/>
      <c r="D24" s="3176"/>
      <c r="E24" s="3176"/>
      <c r="F24" s="1835"/>
      <c r="G24" s="1835"/>
      <c r="H24" s="1835"/>
      <c r="I24" s="1835"/>
      <c r="J24" s="1835"/>
      <c r="K24" s="1835"/>
    </row>
    <row r="25" spans="1:13">
      <c r="B25" s="1892"/>
      <c r="C25" s="1892"/>
      <c r="D25" s="1892"/>
      <c r="E25" s="1892"/>
      <c r="F25" s="1892"/>
      <c r="G25" s="1892"/>
      <c r="H25" s="1892"/>
      <c r="I25" s="1892"/>
      <c r="J25" s="1892"/>
      <c r="K25" s="1892"/>
    </row>
    <row r="26" spans="1:13">
      <c r="A26" s="1893"/>
      <c r="E26" s="1894"/>
    </row>
    <row r="27" spans="1:13">
      <c r="C27" s="1892"/>
      <c r="H27" s="1894"/>
    </row>
  </sheetData>
  <mergeCells count="4">
    <mergeCell ref="B3:C3"/>
    <mergeCell ref="D3:E3"/>
    <mergeCell ref="F3:I3"/>
    <mergeCell ref="A24:E24"/>
  </mergeCells>
  <pageMargins left="0.43307086614173229" right="0.23622047244094491" top="0.74803149606299213" bottom="0.74803149606299213" header="0.31496062992125984" footer="0.31496062992125984"/>
  <pageSetup paperSize="9" orientation="portrait" r:id="rId1"/>
  <headerFooter>
    <oddFooter>&amp;C&amp;1#&amp;"Calibri"&amp;10&amp;K000000Confidential</oddFooter>
  </headerFooter>
  <customProperties>
    <customPr name="_pios_id" r:id="rId2"/>
  </customProperties>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8B15F7-E42A-4666-B5AF-0613C475D690}">
  <dimension ref="A1:I127"/>
  <sheetViews>
    <sheetView showGridLines="0" view="pageBreakPreview" zoomScaleNormal="100" zoomScaleSheetLayoutView="100" zoomScalePageLayoutView="140" workbookViewId="0">
      <selection activeCell="I30" sqref="I30"/>
    </sheetView>
  </sheetViews>
  <sheetFormatPr defaultColWidth="0" defaultRowHeight="12"/>
  <cols>
    <col min="1" max="1" width="13.85546875" style="50" customWidth="1"/>
    <col min="2" max="2" width="15.7109375" style="50" customWidth="1"/>
    <col min="3" max="3" width="7.140625" style="50" customWidth="1"/>
    <col min="4" max="4" width="11.28515625" style="50" customWidth="1"/>
    <col min="5" max="5" width="11.85546875" style="50" customWidth="1"/>
    <col min="6" max="6" width="6.7109375" style="50" customWidth="1"/>
    <col min="7" max="7" width="7.140625" style="695" customWidth="1"/>
    <col min="8" max="8" width="25.5703125" style="9" customWidth="1"/>
    <col min="9" max="9" width="10.28515625" style="9" customWidth="1"/>
    <col min="10" max="16384" width="10.28515625" style="656" hidden="1"/>
  </cols>
  <sheetData>
    <row r="1" spans="1:9" s="552" customFormat="1" ht="15" customHeight="1">
      <c r="A1" s="3183" t="s">
        <v>1761</v>
      </c>
      <c r="B1" s="3183"/>
      <c r="C1" s="3184"/>
      <c r="D1" s="3184"/>
      <c r="E1" s="3184"/>
      <c r="F1" s="3184"/>
      <c r="G1" s="3184"/>
      <c r="H1" s="3184"/>
      <c r="I1" s="3184"/>
    </row>
    <row r="2" spans="1:9" s="552" customFormat="1" ht="15" customHeight="1">
      <c r="A2" s="3185" t="s">
        <v>1762</v>
      </c>
      <c r="B2" s="2745"/>
      <c r="C2" s="3179" t="s">
        <v>1763</v>
      </c>
      <c r="D2" s="3181" t="s">
        <v>1764</v>
      </c>
      <c r="E2" s="3187"/>
      <c r="F2" s="3187"/>
      <c r="G2" s="3187"/>
      <c r="H2" s="3179" t="s">
        <v>1765</v>
      </c>
      <c r="I2" s="3179" t="s">
        <v>1766</v>
      </c>
    </row>
    <row r="3" spans="1:9" ht="54" customHeight="1">
      <c r="A3" s="3186"/>
      <c r="B3" s="654" t="s">
        <v>1767</v>
      </c>
      <c r="C3" s="3180"/>
      <c r="D3" s="655" t="s">
        <v>1768</v>
      </c>
      <c r="E3" s="655" t="s">
        <v>1769</v>
      </c>
      <c r="F3" s="655" t="s">
        <v>1770</v>
      </c>
      <c r="G3" s="655" t="s">
        <v>1771</v>
      </c>
      <c r="H3" s="3180"/>
      <c r="I3" s="3180" t="s">
        <v>1766</v>
      </c>
    </row>
    <row r="4" spans="1:9" ht="11.25">
      <c r="A4" s="657" t="s">
        <v>1772</v>
      </c>
      <c r="B4" s="657" t="s">
        <v>1773</v>
      </c>
      <c r="C4" s="658">
        <v>100</v>
      </c>
      <c r="D4" s="659" t="s">
        <v>1774</v>
      </c>
      <c r="E4" s="659" t="s">
        <v>1775</v>
      </c>
      <c r="F4" s="658"/>
      <c r="G4" s="658"/>
      <c r="H4" s="657" t="s">
        <v>1776</v>
      </c>
      <c r="I4" s="660" t="s">
        <v>649</v>
      </c>
    </row>
    <row r="5" spans="1:9" ht="11.25">
      <c r="A5" s="657"/>
      <c r="B5" s="661" t="s">
        <v>1777</v>
      </c>
      <c r="C5" s="662">
        <v>100</v>
      </c>
      <c r="D5" s="663" t="s">
        <v>1774</v>
      </c>
      <c r="E5" s="663" t="s">
        <v>1775</v>
      </c>
      <c r="F5" s="664"/>
      <c r="G5" s="664"/>
      <c r="H5" s="665" t="s">
        <v>1776</v>
      </c>
      <c r="I5" s="666" t="s">
        <v>649</v>
      </c>
    </row>
    <row r="6" spans="1:9" ht="11.25">
      <c r="A6" s="657"/>
      <c r="B6" s="661" t="s">
        <v>1778</v>
      </c>
      <c r="C6" s="662">
        <v>100</v>
      </c>
      <c r="D6" s="663" t="s">
        <v>1774</v>
      </c>
      <c r="E6" s="663" t="s">
        <v>1775</v>
      </c>
      <c r="F6" s="664"/>
      <c r="G6" s="664"/>
      <c r="H6" s="665" t="s">
        <v>1779</v>
      </c>
      <c r="I6" s="663" t="s">
        <v>649</v>
      </c>
    </row>
    <row r="7" spans="1:9" ht="16.5">
      <c r="A7" s="661" t="s">
        <v>1773</v>
      </c>
      <c r="B7" s="661" t="s">
        <v>1780</v>
      </c>
      <c r="C7" s="662">
        <v>100</v>
      </c>
      <c r="D7" s="663" t="s">
        <v>1774</v>
      </c>
      <c r="E7" s="663" t="s">
        <v>1775</v>
      </c>
      <c r="F7" s="664"/>
      <c r="G7" s="664"/>
      <c r="H7" s="665" t="s">
        <v>1781</v>
      </c>
      <c r="I7" s="666" t="s">
        <v>649</v>
      </c>
    </row>
    <row r="8" spans="1:9" s="667" customFormat="1" ht="11.25">
      <c r="A8" s="657" t="s">
        <v>1772</v>
      </c>
      <c r="B8" s="657" t="s">
        <v>1782</v>
      </c>
      <c r="C8" s="658">
        <v>100</v>
      </c>
      <c r="D8" s="659" t="s">
        <v>1774</v>
      </c>
      <c r="E8" s="659" t="s">
        <v>1775</v>
      </c>
      <c r="F8" s="658"/>
      <c r="G8" s="658"/>
      <c r="H8" s="657" t="s">
        <v>1776</v>
      </c>
      <c r="I8" s="660" t="s">
        <v>650</v>
      </c>
    </row>
    <row r="9" spans="1:9" ht="15" customHeight="1">
      <c r="A9" s="668"/>
      <c r="B9" s="661" t="s">
        <v>1783</v>
      </c>
      <c r="C9" s="662">
        <v>100</v>
      </c>
      <c r="D9" s="663" t="s">
        <v>1774</v>
      </c>
      <c r="E9" s="663" t="s">
        <v>1775</v>
      </c>
      <c r="F9" s="669"/>
      <c r="G9" s="664"/>
      <c r="H9" s="665" t="s">
        <v>1779</v>
      </c>
      <c r="I9" s="666" t="s">
        <v>650</v>
      </c>
    </row>
    <row r="10" spans="1:9" ht="15" customHeight="1">
      <c r="A10" s="668"/>
      <c r="B10" s="661" t="s">
        <v>1784</v>
      </c>
      <c r="C10" s="661">
        <v>100</v>
      </c>
      <c r="D10" s="661" t="s">
        <v>1774</v>
      </c>
      <c r="E10" s="661" t="s">
        <v>1775</v>
      </c>
      <c r="F10" s="661"/>
      <c r="G10" s="661"/>
      <c r="H10" s="661" t="s">
        <v>1779</v>
      </c>
      <c r="I10" s="661" t="s">
        <v>650</v>
      </c>
    </row>
    <row r="11" spans="1:9" ht="11.25">
      <c r="A11" s="668"/>
      <c r="B11" s="661" t="s">
        <v>1785</v>
      </c>
      <c r="C11" s="662">
        <v>23.21</v>
      </c>
      <c r="D11" s="663" t="s">
        <v>1786</v>
      </c>
      <c r="E11" s="663" t="s">
        <v>1786</v>
      </c>
      <c r="F11" s="664"/>
      <c r="G11" s="664"/>
      <c r="H11" s="665" t="s">
        <v>1776</v>
      </c>
      <c r="I11" s="670" t="s">
        <v>650</v>
      </c>
    </row>
    <row r="12" spans="1:9" ht="15" customHeight="1">
      <c r="A12" s="661"/>
      <c r="B12" s="661" t="s">
        <v>1787</v>
      </c>
      <c r="C12" s="662">
        <v>100</v>
      </c>
      <c r="D12" s="663" t="s">
        <v>1774</v>
      </c>
      <c r="E12" s="663" t="s">
        <v>1775</v>
      </c>
      <c r="F12" s="664"/>
      <c r="G12" s="664"/>
      <c r="H12" s="665" t="s">
        <v>1779</v>
      </c>
      <c r="I12" s="670" t="s">
        <v>650</v>
      </c>
    </row>
    <row r="13" spans="1:9" ht="15" customHeight="1">
      <c r="A13" s="661"/>
      <c r="B13" s="661" t="s">
        <v>1788</v>
      </c>
      <c r="C13" s="661">
        <v>100</v>
      </c>
      <c r="D13" s="661" t="s">
        <v>1774</v>
      </c>
      <c r="E13" s="661" t="s">
        <v>1775</v>
      </c>
      <c r="F13" s="661"/>
      <c r="G13" s="661"/>
      <c r="H13" s="661" t="s">
        <v>1789</v>
      </c>
      <c r="I13" s="661" t="s">
        <v>650</v>
      </c>
    </row>
    <row r="14" spans="1:9" ht="15" customHeight="1">
      <c r="A14" s="661" t="s">
        <v>1788</v>
      </c>
      <c r="B14" s="661" t="s">
        <v>1790</v>
      </c>
      <c r="C14" s="661">
        <v>100</v>
      </c>
      <c r="D14" s="661" t="s">
        <v>1774</v>
      </c>
      <c r="E14" s="661" t="s">
        <v>1775</v>
      </c>
      <c r="F14" s="661"/>
      <c r="G14" s="661"/>
      <c r="H14" s="661" t="s">
        <v>1789</v>
      </c>
      <c r="I14" s="661" t="s">
        <v>650</v>
      </c>
    </row>
    <row r="15" spans="1:9" s="667" customFormat="1" ht="11.25">
      <c r="A15" s="657" t="s">
        <v>1772</v>
      </c>
      <c r="B15" s="657" t="s">
        <v>1791</v>
      </c>
      <c r="C15" s="658">
        <v>100</v>
      </c>
      <c r="D15" s="659" t="s">
        <v>1774</v>
      </c>
      <c r="E15" s="659" t="s">
        <v>1775</v>
      </c>
      <c r="F15" s="658"/>
      <c r="G15" s="658"/>
      <c r="H15" s="657" t="s">
        <v>1779</v>
      </c>
      <c r="I15" s="659" t="s">
        <v>648</v>
      </c>
    </row>
    <row r="16" spans="1:9" ht="16.5">
      <c r="A16" s="668"/>
      <c r="B16" s="661" t="s">
        <v>1792</v>
      </c>
      <c r="C16" s="662">
        <v>100</v>
      </c>
      <c r="D16" s="663" t="s">
        <v>1774</v>
      </c>
      <c r="E16" s="663" t="s">
        <v>1775</v>
      </c>
      <c r="F16" s="664"/>
      <c r="G16" s="664"/>
      <c r="H16" s="665" t="s">
        <v>1776</v>
      </c>
      <c r="I16" s="663" t="s">
        <v>648</v>
      </c>
    </row>
    <row r="17" spans="1:9" ht="11.25">
      <c r="A17" s="668"/>
      <c r="B17" s="661" t="s">
        <v>1793</v>
      </c>
      <c r="C17" s="662">
        <v>100</v>
      </c>
      <c r="D17" s="663" t="s">
        <v>1774</v>
      </c>
      <c r="E17" s="663" t="s">
        <v>1775</v>
      </c>
      <c r="F17" s="664"/>
      <c r="G17" s="664"/>
      <c r="H17" s="665" t="s">
        <v>1779</v>
      </c>
      <c r="I17" s="663" t="s">
        <v>648</v>
      </c>
    </row>
    <row r="18" spans="1:9" ht="16.5">
      <c r="A18" s="661" t="s">
        <v>1791</v>
      </c>
      <c r="B18" s="661" t="s">
        <v>1794</v>
      </c>
      <c r="C18" s="662">
        <v>100</v>
      </c>
      <c r="D18" s="663" t="s">
        <v>1774</v>
      </c>
      <c r="E18" s="663" t="s">
        <v>1775</v>
      </c>
      <c r="F18" s="664"/>
      <c r="G18" s="664"/>
      <c r="H18" s="665" t="s">
        <v>1779</v>
      </c>
      <c r="I18" s="663" t="s">
        <v>648</v>
      </c>
    </row>
    <row r="19" spans="1:9" ht="11.25">
      <c r="A19" s="661" t="s">
        <v>1795</v>
      </c>
      <c r="B19" s="661" t="s">
        <v>1796</v>
      </c>
      <c r="C19" s="662">
        <v>100</v>
      </c>
      <c r="D19" s="663" t="s">
        <v>1774</v>
      </c>
      <c r="E19" s="663" t="s">
        <v>1775</v>
      </c>
      <c r="F19" s="664"/>
      <c r="G19" s="664"/>
      <c r="H19" s="665" t="s">
        <v>1779</v>
      </c>
      <c r="I19" s="663" t="s">
        <v>648</v>
      </c>
    </row>
    <row r="20" spans="1:9" ht="11.25">
      <c r="A20" s="661"/>
      <c r="B20" s="661" t="s">
        <v>1797</v>
      </c>
      <c r="C20" s="662">
        <v>100</v>
      </c>
      <c r="D20" s="663" t="s">
        <v>1774</v>
      </c>
      <c r="E20" s="663" t="s">
        <v>1775</v>
      </c>
      <c r="F20" s="664"/>
      <c r="G20" s="664"/>
      <c r="H20" s="665" t="s">
        <v>1779</v>
      </c>
      <c r="I20" s="663" t="s">
        <v>648</v>
      </c>
    </row>
    <row r="21" spans="1:9" ht="11.25">
      <c r="A21" s="661"/>
      <c r="B21" s="661" t="s">
        <v>1798</v>
      </c>
      <c r="C21" s="662">
        <v>100</v>
      </c>
      <c r="D21" s="663" t="s">
        <v>1774</v>
      </c>
      <c r="E21" s="663" t="s">
        <v>1775</v>
      </c>
      <c r="F21" s="664"/>
      <c r="G21" s="664"/>
      <c r="H21" s="665" t="s">
        <v>1779</v>
      </c>
      <c r="I21" s="663" t="s">
        <v>648</v>
      </c>
    </row>
    <row r="22" spans="1:9" ht="16.5">
      <c r="A22" s="661" t="s">
        <v>1793</v>
      </c>
      <c r="B22" s="661" t="s">
        <v>1799</v>
      </c>
      <c r="C22" s="662">
        <v>100</v>
      </c>
      <c r="D22" s="663" t="s">
        <v>1774</v>
      </c>
      <c r="E22" s="663" t="s">
        <v>1775</v>
      </c>
      <c r="F22" s="664"/>
      <c r="G22" s="664"/>
      <c r="H22" s="665" t="s">
        <v>1800</v>
      </c>
      <c r="I22" s="663" t="s">
        <v>648</v>
      </c>
    </row>
    <row r="23" spans="1:9" ht="16.5">
      <c r="A23" s="657" t="s">
        <v>1772</v>
      </c>
      <c r="B23" s="671" t="s">
        <v>1801</v>
      </c>
      <c r="C23" s="658">
        <v>100</v>
      </c>
      <c r="D23" s="659" t="s">
        <v>1774</v>
      </c>
      <c r="E23" s="659" t="s">
        <v>1775</v>
      </c>
      <c r="F23" s="658"/>
      <c r="G23" s="658"/>
      <c r="H23" s="657" t="s">
        <v>1779</v>
      </c>
      <c r="I23" s="659" t="s">
        <v>254</v>
      </c>
    </row>
    <row r="24" spans="1:9" ht="24.75">
      <c r="A24" s="661" t="s">
        <v>1802</v>
      </c>
      <c r="B24" s="661" t="s">
        <v>1803</v>
      </c>
      <c r="C24" s="662">
        <v>100</v>
      </c>
      <c r="D24" s="663" t="s">
        <v>1774</v>
      </c>
      <c r="E24" s="663" t="s">
        <v>1775</v>
      </c>
      <c r="F24" s="664"/>
      <c r="G24" s="664"/>
      <c r="H24" s="665" t="s">
        <v>1776</v>
      </c>
      <c r="I24" s="663" t="s">
        <v>254</v>
      </c>
    </row>
    <row r="25" spans="1:9" ht="16.5">
      <c r="A25" s="661" t="s">
        <v>1803</v>
      </c>
      <c r="B25" s="661" t="s">
        <v>1804</v>
      </c>
      <c r="C25" s="662">
        <v>100</v>
      </c>
      <c r="D25" s="663" t="s">
        <v>1774</v>
      </c>
      <c r="E25" s="663" t="s">
        <v>1775</v>
      </c>
      <c r="F25" s="664"/>
      <c r="G25" s="664"/>
      <c r="H25" s="665" t="s">
        <v>1779</v>
      </c>
      <c r="I25" s="663" t="s">
        <v>254</v>
      </c>
    </row>
    <row r="26" spans="1:9" s="667" customFormat="1" ht="11.25">
      <c r="A26" s="657" t="s">
        <v>1772</v>
      </c>
      <c r="B26" s="657" t="s">
        <v>1805</v>
      </c>
      <c r="C26" s="658">
        <v>100</v>
      </c>
      <c r="D26" s="659" t="s">
        <v>1774</v>
      </c>
      <c r="E26" s="659" t="s">
        <v>1775</v>
      </c>
      <c r="F26" s="658"/>
      <c r="G26" s="658"/>
      <c r="H26" s="657" t="s">
        <v>1776</v>
      </c>
      <c r="I26" s="659" t="s">
        <v>651</v>
      </c>
    </row>
    <row r="27" spans="1:9" ht="16.5">
      <c r="A27" s="668"/>
      <c r="B27" s="661" t="s">
        <v>1806</v>
      </c>
      <c r="C27" s="661">
        <v>100</v>
      </c>
      <c r="D27" s="661" t="s">
        <v>1774</v>
      </c>
      <c r="E27" s="661" t="s">
        <v>1775</v>
      </c>
      <c r="F27" s="661"/>
      <c r="G27" s="661"/>
      <c r="H27" s="661" t="s">
        <v>1776</v>
      </c>
      <c r="I27" s="663" t="s">
        <v>651</v>
      </c>
    </row>
    <row r="28" spans="1:9" ht="16.5">
      <c r="A28" s="668"/>
      <c r="B28" s="661" t="s">
        <v>1807</v>
      </c>
      <c r="C28" s="661">
        <v>100</v>
      </c>
      <c r="D28" s="661" t="s">
        <v>1774</v>
      </c>
      <c r="E28" s="661" t="s">
        <v>1775</v>
      </c>
      <c r="F28" s="661"/>
      <c r="G28" s="661"/>
      <c r="H28" s="661" t="s">
        <v>1779</v>
      </c>
      <c r="I28" s="663" t="s">
        <v>651</v>
      </c>
    </row>
    <row r="29" spans="1:9" s="667" customFormat="1" ht="11.25">
      <c r="A29" s="668"/>
      <c r="B29" s="661" t="s">
        <v>1808</v>
      </c>
      <c r="C29" s="661">
        <v>20</v>
      </c>
      <c r="D29" s="661" t="s">
        <v>1786</v>
      </c>
      <c r="E29" s="661" t="s">
        <v>1786</v>
      </c>
      <c r="F29" s="661"/>
      <c r="G29" s="661"/>
      <c r="H29" s="661" t="s">
        <v>1779</v>
      </c>
      <c r="I29" s="663" t="s">
        <v>651</v>
      </c>
    </row>
    <row r="30" spans="1:9" s="667" customFormat="1" ht="11.25">
      <c r="A30" s="668"/>
      <c r="B30" s="661" t="s">
        <v>1809</v>
      </c>
      <c r="C30" s="661">
        <v>17</v>
      </c>
      <c r="D30" s="661" t="s">
        <v>1786</v>
      </c>
      <c r="E30" s="661" t="s">
        <v>1786</v>
      </c>
      <c r="F30" s="661"/>
      <c r="G30" s="661"/>
      <c r="H30" s="661" t="s">
        <v>1800</v>
      </c>
      <c r="I30" s="663" t="s">
        <v>651</v>
      </c>
    </row>
    <row r="31" spans="1:9" ht="11.25">
      <c r="A31" s="668"/>
      <c r="B31" s="661" t="s">
        <v>1810</v>
      </c>
      <c r="C31" s="661">
        <v>100</v>
      </c>
      <c r="D31" s="661" t="s">
        <v>1774</v>
      </c>
      <c r="E31" s="661" t="s">
        <v>1775</v>
      </c>
      <c r="F31" s="661"/>
      <c r="G31" s="661"/>
      <c r="H31" s="661" t="s">
        <v>1779</v>
      </c>
      <c r="I31" s="663" t="s">
        <v>651</v>
      </c>
    </row>
    <row r="32" spans="1:9" ht="16.5">
      <c r="A32" s="661"/>
      <c r="B32" s="661" t="s">
        <v>1811</v>
      </c>
      <c r="C32" s="661">
        <v>100</v>
      </c>
      <c r="D32" s="661" t="s">
        <v>1774</v>
      </c>
      <c r="E32" s="661" t="s">
        <v>1775</v>
      </c>
      <c r="F32" s="661"/>
      <c r="G32" s="661"/>
      <c r="H32" s="661" t="s">
        <v>1779</v>
      </c>
      <c r="I32" s="663" t="s">
        <v>255</v>
      </c>
    </row>
    <row r="33" spans="1:9" ht="24.75">
      <c r="A33" s="657" t="s">
        <v>1807</v>
      </c>
      <c r="B33" s="657" t="s">
        <v>1812</v>
      </c>
      <c r="C33" s="657">
        <v>100</v>
      </c>
      <c r="D33" s="657" t="s">
        <v>1774</v>
      </c>
      <c r="E33" s="657" t="s">
        <v>1775</v>
      </c>
      <c r="F33" s="657"/>
      <c r="G33" s="657"/>
      <c r="H33" s="657" t="s">
        <v>1779</v>
      </c>
      <c r="I33" s="657" t="s">
        <v>651</v>
      </c>
    </row>
    <row r="34" spans="1:9" ht="11.25">
      <c r="A34" s="661"/>
      <c r="B34" s="661" t="s">
        <v>1813</v>
      </c>
      <c r="C34" s="672"/>
      <c r="D34" s="663" t="s">
        <v>1786</v>
      </c>
      <c r="E34" s="663" t="s">
        <v>1786</v>
      </c>
      <c r="F34" s="662"/>
      <c r="G34" s="662"/>
      <c r="H34" s="661" t="s">
        <v>1779</v>
      </c>
      <c r="I34" s="663" t="s">
        <v>651</v>
      </c>
    </row>
    <row r="35" spans="1:9" ht="16.5">
      <c r="A35" s="661"/>
      <c r="B35" s="661" t="s">
        <v>1814</v>
      </c>
      <c r="C35" s="672">
        <v>100</v>
      </c>
      <c r="D35" s="663" t="s">
        <v>1774</v>
      </c>
      <c r="E35" s="663" t="s">
        <v>1775</v>
      </c>
      <c r="F35" s="662"/>
      <c r="G35" s="662"/>
      <c r="H35" s="661" t="s">
        <v>1779</v>
      </c>
      <c r="I35" s="663" t="s">
        <v>1756</v>
      </c>
    </row>
    <row r="36" spans="1:9" ht="24.75">
      <c r="A36" s="657" t="s">
        <v>1812</v>
      </c>
      <c r="B36" s="657" t="s">
        <v>1815</v>
      </c>
      <c r="C36" s="657">
        <v>100</v>
      </c>
      <c r="D36" s="657" t="s">
        <v>1774</v>
      </c>
      <c r="E36" s="657" t="s">
        <v>1775</v>
      </c>
      <c r="F36" s="657"/>
      <c r="G36" s="657"/>
      <c r="H36" s="657" t="s">
        <v>1779</v>
      </c>
      <c r="I36" s="657" t="s">
        <v>255</v>
      </c>
    </row>
    <row r="37" spans="1:9" ht="16.5">
      <c r="A37" s="661"/>
      <c r="B37" s="661" t="s">
        <v>1816</v>
      </c>
      <c r="C37" s="662">
        <v>100</v>
      </c>
      <c r="D37" s="663" t="s">
        <v>1774</v>
      </c>
      <c r="E37" s="663" t="s">
        <v>1775</v>
      </c>
      <c r="F37" s="662"/>
      <c r="G37" s="662"/>
      <c r="H37" s="661" t="s">
        <v>1779</v>
      </c>
      <c r="I37" s="663" t="s">
        <v>1817</v>
      </c>
    </row>
    <row r="38" spans="1:9" ht="11.25">
      <c r="A38" s="665" t="s">
        <v>1810</v>
      </c>
      <c r="B38" s="665" t="s">
        <v>1818</v>
      </c>
      <c r="C38" s="664">
        <v>19.899999999999999</v>
      </c>
      <c r="D38" s="673" t="s">
        <v>1786</v>
      </c>
      <c r="E38" s="673" t="s">
        <v>1786</v>
      </c>
      <c r="F38" s="664"/>
      <c r="G38" s="664"/>
      <c r="H38" s="665" t="s">
        <v>1819</v>
      </c>
      <c r="I38" s="673" t="s">
        <v>1820</v>
      </c>
    </row>
    <row r="39" spans="1:9" ht="16.5">
      <c r="A39" s="661" t="s">
        <v>1811</v>
      </c>
      <c r="B39" s="661" t="s">
        <v>1821</v>
      </c>
      <c r="C39" s="662">
        <v>100</v>
      </c>
      <c r="D39" s="663" t="s">
        <v>1774</v>
      </c>
      <c r="E39" s="663" t="s">
        <v>1775</v>
      </c>
      <c r="F39" s="662"/>
      <c r="G39" s="662"/>
      <c r="H39" s="661" t="s">
        <v>1779</v>
      </c>
      <c r="I39" s="663" t="s">
        <v>255</v>
      </c>
    </row>
    <row r="40" spans="1:9" ht="16.5">
      <c r="A40" s="661" t="s">
        <v>1772</v>
      </c>
      <c r="B40" s="661" t="s">
        <v>1822</v>
      </c>
      <c r="C40" s="661">
        <v>19</v>
      </c>
      <c r="D40" s="661" t="s">
        <v>1786</v>
      </c>
      <c r="E40" s="661" t="s">
        <v>1786</v>
      </c>
      <c r="F40" s="661"/>
      <c r="G40" s="661"/>
      <c r="H40" s="661" t="s">
        <v>1779</v>
      </c>
      <c r="I40" s="661" t="s">
        <v>1823</v>
      </c>
    </row>
    <row r="41" spans="1:9">
      <c r="A41" s="674"/>
      <c r="B41" s="674"/>
      <c r="C41" s="674"/>
      <c r="D41" s="674"/>
      <c r="E41" s="674"/>
      <c r="F41" s="674"/>
      <c r="G41" s="675"/>
      <c r="H41" s="676"/>
      <c r="I41" s="676"/>
    </row>
    <row r="42" spans="1:9" ht="11.25">
      <c r="A42" s="668"/>
      <c r="B42" s="677"/>
      <c r="C42" s="677"/>
      <c r="D42" s="677"/>
      <c r="E42" s="677"/>
      <c r="F42" s="677"/>
      <c r="G42" s="677"/>
      <c r="H42" s="677"/>
      <c r="I42" s="677"/>
    </row>
    <row r="43" spans="1:9" ht="11.25">
      <c r="A43" s="668"/>
      <c r="B43" s="677"/>
      <c r="C43" s="677"/>
      <c r="D43" s="663"/>
      <c r="E43" s="663"/>
      <c r="F43" s="664"/>
      <c r="G43" s="664"/>
      <c r="H43" s="665"/>
      <c r="I43" s="663"/>
    </row>
    <row r="44" spans="1:9" ht="11.25" hidden="1">
      <c r="A44" s="661"/>
      <c r="B44" s="661"/>
      <c r="C44" s="662"/>
      <c r="D44" s="663"/>
      <c r="E44" s="663"/>
      <c r="F44" s="664"/>
      <c r="G44" s="664"/>
      <c r="H44" s="665"/>
      <c r="I44" s="663"/>
    </row>
    <row r="45" spans="1:9" ht="11.25">
      <c r="A45" s="661"/>
      <c r="B45" s="661"/>
      <c r="C45" s="662"/>
      <c r="D45" s="663"/>
      <c r="E45" s="663"/>
      <c r="F45" s="664"/>
      <c r="G45" s="664"/>
      <c r="H45" s="665"/>
      <c r="I45" s="663"/>
    </row>
    <row r="46" spans="1:9" ht="11.25" customHeight="1">
      <c r="A46" s="3177" t="s">
        <v>1762</v>
      </c>
      <c r="B46" s="2746"/>
      <c r="C46" s="3179" t="s">
        <v>1763</v>
      </c>
      <c r="D46" s="3181" t="s">
        <v>1824</v>
      </c>
      <c r="E46" s="3182"/>
      <c r="F46" s="3182"/>
      <c r="G46" s="3182"/>
      <c r="H46" s="3179" t="s">
        <v>1765</v>
      </c>
      <c r="I46" s="3179" t="s">
        <v>1766</v>
      </c>
    </row>
    <row r="47" spans="1:9" ht="36.75">
      <c r="A47" s="3178"/>
      <c r="B47" s="2747" t="s">
        <v>1767</v>
      </c>
      <c r="C47" s="3180"/>
      <c r="D47" s="655" t="s">
        <v>1768</v>
      </c>
      <c r="E47" s="655" t="s">
        <v>1769</v>
      </c>
      <c r="F47" s="655" t="s">
        <v>1770</v>
      </c>
      <c r="G47" s="655" t="s">
        <v>1825</v>
      </c>
      <c r="H47" s="3180"/>
      <c r="I47" s="3180" t="s">
        <v>1766</v>
      </c>
    </row>
    <row r="48" spans="1:9" ht="11.25">
      <c r="A48" s="657" t="s">
        <v>1772</v>
      </c>
      <c r="B48" s="657" t="s">
        <v>1826</v>
      </c>
      <c r="C48" s="657"/>
      <c r="D48" s="657" t="s">
        <v>1774</v>
      </c>
      <c r="E48" s="657" t="s">
        <v>1827</v>
      </c>
      <c r="F48" s="657"/>
      <c r="G48" s="657"/>
      <c r="H48" s="657" t="s">
        <v>1828</v>
      </c>
      <c r="I48" s="665" t="s">
        <v>649</v>
      </c>
    </row>
    <row r="49" spans="1:9" ht="16.5">
      <c r="A49" s="2746"/>
      <c r="B49" s="664" t="s">
        <v>1829</v>
      </c>
      <c r="C49" s="664"/>
      <c r="D49" s="663" t="s">
        <v>1774</v>
      </c>
      <c r="E49" s="664" t="s">
        <v>1827</v>
      </c>
      <c r="F49" s="678"/>
      <c r="G49" s="664"/>
      <c r="H49" s="665" t="s">
        <v>1828</v>
      </c>
      <c r="I49" s="665" t="s">
        <v>649</v>
      </c>
    </row>
    <row r="50" spans="1:9" ht="11.25">
      <c r="A50" s="2746"/>
      <c r="B50" s="664" t="s">
        <v>1830</v>
      </c>
      <c r="C50" s="664"/>
      <c r="D50" s="664" t="s">
        <v>1827</v>
      </c>
      <c r="E50" s="664" t="s">
        <v>1827</v>
      </c>
      <c r="F50" s="678"/>
      <c r="G50" s="664"/>
      <c r="H50" s="665" t="s">
        <v>1828</v>
      </c>
      <c r="I50" s="665" t="s">
        <v>649</v>
      </c>
    </row>
    <row r="51" spans="1:9" ht="16.5">
      <c r="A51" s="2746"/>
      <c r="B51" s="664" t="s">
        <v>1831</v>
      </c>
      <c r="C51" s="664"/>
      <c r="D51" s="663" t="s">
        <v>1774</v>
      </c>
      <c r="E51" s="664" t="s">
        <v>1827</v>
      </c>
      <c r="F51" s="678"/>
      <c r="G51" s="664"/>
      <c r="H51" s="665" t="s">
        <v>1828</v>
      </c>
      <c r="I51" s="665" t="s">
        <v>649</v>
      </c>
    </row>
    <row r="52" spans="1:9" ht="11.25">
      <c r="A52" s="2746"/>
      <c r="B52" s="664" t="s">
        <v>1832</v>
      </c>
      <c r="C52" s="664"/>
      <c r="D52" s="664" t="s">
        <v>1827</v>
      </c>
      <c r="E52" s="664" t="s">
        <v>1827</v>
      </c>
      <c r="F52" s="678"/>
      <c r="G52" s="664"/>
      <c r="H52" s="665" t="s">
        <v>1828</v>
      </c>
      <c r="I52" s="665" t="s">
        <v>649</v>
      </c>
    </row>
    <row r="53" spans="1:9" ht="16.5">
      <c r="A53" s="661" t="s">
        <v>1773</v>
      </c>
      <c r="B53" s="664" t="s">
        <v>1833</v>
      </c>
      <c r="C53" s="664"/>
      <c r="D53" s="664" t="s">
        <v>1827</v>
      </c>
      <c r="E53" s="664" t="s">
        <v>1827</v>
      </c>
      <c r="F53" s="678"/>
      <c r="G53" s="664"/>
      <c r="H53" s="665" t="s">
        <v>1828</v>
      </c>
      <c r="I53" s="665" t="s">
        <v>649</v>
      </c>
    </row>
    <row r="54" spans="1:9" ht="11.25" customHeight="1">
      <c r="A54" s="657" t="s">
        <v>1772</v>
      </c>
      <c r="B54" s="657" t="s">
        <v>1834</v>
      </c>
      <c r="C54" s="657"/>
      <c r="D54" s="657" t="s">
        <v>1827</v>
      </c>
      <c r="E54" s="657" t="s">
        <v>1827</v>
      </c>
      <c r="F54" s="657"/>
      <c r="G54" s="657"/>
      <c r="H54" s="657" t="s">
        <v>1828</v>
      </c>
      <c r="I54" s="657" t="s">
        <v>650</v>
      </c>
    </row>
    <row r="55" spans="1:9" ht="11.25" customHeight="1">
      <c r="A55" s="664"/>
      <c r="B55" s="664" t="s">
        <v>1835</v>
      </c>
      <c r="C55" s="664"/>
      <c r="D55" s="663" t="s">
        <v>1774</v>
      </c>
      <c r="E55" s="664" t="s">
        <v>1827</v>
      </c>
      <c r="F55" s="678"/>
      <c r="G55" s="664"/>
      <c r="H55" s="665" t="s">
        <v>1828</v>
      </c>
      <c r="I55" s="665" t="s">
        <v>650</v>
      </c>
    </row>
    <row r="56" spans="1:9" ht="11.25" customHeight="1">
      <c r="A56" s="664"/>
      <c r="B56" s="664" t="s">
        <v>1836</v>
      </c>
      <c r="C56" s="664"/>
      <c r="D56" s="663" t="s">
        <v>1774</v>
      </c>
      <c r="E56" s="664" t="s">
        <v>1827</v>
      </c>
      <c r="F56" s="678"/>
      <c r="G56" s="664"/>
      <c r="H56" s="665" t="s">
        <v>1828</v>
      </c>
      <c r="I56" s="665" t="s">
        <v>650</v>
      </c>
    </row>
    <row r="57" spans="1:9" ht="11.25" customHeight="1">
      <c r="A57" s="664"/>
      <c r="B57" s="664" t="s">
        <v>1837</v>
      </c>
      <c r="C57" s="664"/>
      <c r="D57" s="663" t="s">
        <v>1774</v>
      </c>
      <c r="E57" s="664" t="s">
        <v>1827</v>
      </c>
      <c r="F57" s="678"/>
      <c r="G57" s="664"/>
      <c r="H57" s="665" t="s">
        <v>1828</v>
      </c>
      <c r="I57" s="665" t="s">
        <v>650</v>
      </c>
    </row>
    <row r="58" spans="1:9" ht="21" customHeight="1">
      <c r="A58" s="661" t="s">
        <v>1783</v>
      </c>
      <c r="B58" s="664" t="s">
        <v>1838</v>
      </c>
      <c r="C58" s="664"/>
      <c r="D58" s="664" t="s">
        <v>1827</v>
      </c>
      <c r="E58" s="664" t="s">
        <v>1827</v>
      </c>
      <c r="F58" s="678"/>
      <c r="G58" s="664"/>
      <c r="H58" s="665" t="s">
        <v>1828</v>
      </c>
      <c r="I58" s="665" t="s">
        <v>650</v>
      </c>
    </row>
    <row r="59" spans="1:9" ht="11.25">
      <c r="A59" s="657" t="s">
        <v>1772</v>
      </c>
      <c r="B59" s="657" t="s">
        <v>1839</v>
      </c>
      <c r="C59" s="657"/>
      <c r="D59" s="657" t="s">
        <v>1774</v>
      </c>
      <c r="E59" s="657" t="s">
        <v>1827</v>
      </c>
      <c r="F59" s="657"/>
      <c r="G59" s="657"/>
      <c r="H59" s="657" t="s">
        <v>1828</v>
      </c>
      <c r="I59" s="657" t="s">
        <v>648</v>
      </c>
    </row>
    <row r="60" spans="1:9" ht="16.5">
      <c r="A60" s="664"/>
      <c r="B60" s="664" t="s">
        <v>1840</v>
      </c>
      <c r="C60" s="664"/>
      <c r="D60" s="663" t="s">
        <v>1774</v>
      </c>
      <c r="E60" s="664" t="s">
        <v>1827</v>
      </c>
      <c r="F60" s="678"/>
      <c r="G60" s="664"/>
      <c r="H60" s="665" t="s">
        <v>1828</v>
      </c>
      <c r="I60" s="665" t="s">
        <v>648</v>
      </c>
    </row>
    <row r="61" spans="1:9" ht="11.25">
      <c r="A61" s="664"/>
      <c r="B61" s="664" t="s">
        <v>1841</v>
      </c>
      <c r="C61" s="664"/>
      <c r="D61" s="663" t="s">
        <v>1827</v>
      </c>
      <c r="E61" s="664" t="s">
        <v>1827</v>
      </c>
      <c r="F61" s="678"/>
      <c r="G61" s="664"/>
      <c r="H61" s="665" t="s">
        <v>1828</v>
      </c>
      <c r="I61" s="665" t="s">
        <v>648</v>
      </c>
    </row>
    <row r="62" spans="1:9" ht="16.5">
      <c r="A62" s="661" t="s">
        <v>1792</v>
      </c>
      <c r="B62" s="664" t="s">
        <v>1842</v>
      </c>
      <c r="C62" s="664"/>
      <c r="D62" s="664" t="s">
        <v>1827</v>
      </c>
      <c r="E62" s="664" t="s">
        <v>1827</v>
      </c>
      <c r="F62" s="678"/>
      <c r="G62" s="664"/>
      <c r="H62" s="665" t="s">
        <v>1828</v>
      </c>
      <c r="I62" s="665" t="s">
        <v>648</v>
      </c>
    </row>
    <row r="63" spans="1:9" ht="16.5">
      <c r="A63" s="661" t="s">
        <v>1791</v>
      </c>
      <c r="B63" s="664" t="s">
        <v>1843</v>
      </c>
      <c r="C63" s="664"/>
      <c r="D63" s="664" t="s">
        <v>1827</v>
      </c>
      <c r="E63" s="664" t="s">
        <v>1827</v>
      </c>
      <c r="F63" s="678"/>
      <c r="G63" s="664"/>
      <c r="H63" s="665" t="s">
        <v>1828</v>
      </c>
      <c r="I63" s="665" t="s">
        <v>648</v>
      </c>
    </row>
    <row r="64" spans="1:9" ht="33">
      <c r="A64" s="657" t="s">
        <v>1772</v>
      </c>
      <c r="B64" s="657" t="s">
        <v>1844</v>
      </c>
      <c r="C64" s="657"/>
      <c r="D64" s="657" t="s">
        <v>1774</v>
      </c>
      <c r="E64" s="657" t="s">
        <v>1827</v>
      </c>
      <c r="F64" s="657"/>
      <c r="G64" s="657"/>
      <c r="H64" s="657" t="s">
        <v>1845</v>
      </c>
      <c r="I64" s="657" t="s">
        <v>1846</v>
      </c>
    </row>
    <row r="65" spans="1:9" ht="11.25">
      <c r="A65" s="677"/>
      <c r="B65" s="661" t="s">
        <v>1847</v>
      </c>
      <c r="C65" s="662"/>
      <c r="D65" s="663" t="s">
        <v>1774</v>
      </c>
      <c r="E65" s="662" t="s">
        <v>1827</v>
      </c>
      <c r="F65" s="679"/>
      <c r="G65" s="662"/>
      <c r="H65" s="661" t="s">
        <v>1848</v>
      </c>
      <c r="I65" s="663" t="s">
        <v>651</v>
      </c>
    </row>
    <row r="66" spans="1:9" ht="16.5">
      <c r="A66" s="664"/>
      <c r="B66" s="662" t="s">
        <v>1849</v>
      </c>
      <c r="C66" s="662"/>
      <c r="D66" s="663" t="s">
        <v>1774</v>
      </c>
      <c r="E66" s="662" t="s">
        <v>1827</v>
      </c>
      <c r="F66" s="679"/>
      <c r="G66" s="662"/>
      <c r="H66" s="661" t="s">
        <v>1828</v>
      </c>
      <c r="I66" s="661" t="s">
        <v>651</v>
      </c>
    </row>
    <row r="67" spans="1:9" ht="16.5">
      <c r="A67" s="664"/>
      <c r="B67" s="662" t="s">
        <v>1850</v>
      </c>
      <c r="C67" s="662"/>
      <c r="D67" s="663" t="s">
        <v>1774</v>
      </c>
      <c r="E67" s="662" t="s">
        <v>1827</v>
      </c>
      <c r="F67" s="679"/>
      <c r="G67" s="662"/>
      <c r="H67" s="661" t="s">
        <v>1828</v>
      </c>
      <c r="I67" s="661" t="s">
        <v>651</v>
      </c>
    </row>
    <row r="68" spans="1:9" ht="11.25">
      <c r="A68" s="664"/>
      <c r="B68" s="662" t="s">
        <v>1851</v>
      </c>
      <c r="C68" s="662"/>
      <c r="D68" s="663" t="s">
        <v>1774</v>
      </c>
      <c r="E68" s="662" t="s">
        <v>1827</v>
      </c>
      <c r="F68" s="679"/>
      <c r="G68" s="662"/>
      <c r="H68" s="661" t="s">
        <v>1828</v>
      </c>
      <c r="I68" s="661" t="s">
        <v>651</v>
      </c>
    </row>
    <row r="69" spans="1:9" ht="16.5">
      <c r="A69" s="661"/>
      <c r="B69" s="661" t="s">
        <v>1852</v>
      </c>
      <c r="C69" s="662"/>
      <c r="D69" s="662" t="s">
        <v>1827</v>
      </c>
      <c r="E69" s="662" t="s">
        <v>1827</v>
      </c>
      <c r="F69" s="679"/>
      <c r="G69" s="662"/>
      <c r="H69" s="661" t="s">
        <v>1828</v>
      </c>
      <c r="I69" s="663" t="s">
        <v>651</v>
      </c>
    </row>
    <row r="70" spans="1:9" ht="11.25">
      <c r="A70" s="664"/>
      <c r="B70" s="662" t="s">
        <v>1853</v>
      </c>
      <c r="C70" s="662"/>
      <c r="D70" s="662" t="s">
        <v>1827</v>
      </c>
      <c r="E70" s="662" t="s">
        <v>1827</v>
      </c>
      <c r="F70" s="679"/>
      <c r="G70" s="662"/>
      <c r="H70" s="661" t="s">
        <v>1828</v>
      </c>
      <c r="I70" s="661" t="s">
        <v>651</v>
      </c>
    </row>
    <row r="71" spans="1:9" ht="11.25">
      <c r="A71" s="664"/>
      <c r="B71" s="662" t="s">
        <v>1854</v>
      </c>
      <c r="C71" s="662"/>
      <c r="D71" s="662" t="s">
        <v>1827</v>
      </c>
      <c r="E71" s="662" t="s">
        <v>1827</v>
      </c>
      <c r="F71" s="679"/>
      <c r="G71" s="662"/>
      <c r="H71" s="661" t="s">
        <v>1828</v>
      </c>
      <c r="I71" s="661" t="s">
        <v>651</v>
      </c>
    </row>
    <row r="72" spans="1:9" ht="11.25">
      <c r="A72" s="664"/>
      <c r="B72" s="662" t="s">
        <v>1855</v>
      </c>
      <c r="C72" s="662"/>
      <c r="D72" s="663" t="s">
        <v>1774</v>
      </c>
      <c r="E72" s="662" t="s">
        <v>1827</v>
      </c>
      <c r="F72" s="679"/>
      <c r="G72" s="662"/>
      <c r="H72" s="661" t="s">
        <v>1828</v>
      </c>
      <c r="I72" s="661" t="s">
        <v>1856</v>
      </c>
    </row>
    <row r="73" spans="1:9" ht="16.5">
      <c r="A73" s="664"/>
      <c r="B73" s="662" t="s">
        <v>1857</v>
      </c>
      <c r="C73" s="662"/>
      <c r="D73" s="663" t="s">
        <v>1774</v>
      </c>
      <c r="E73" s="662" t="s">
        <v>1827</v>
      </c>
      <c r="F73" s="679"/>
      <c r="G73" s="662"/>
      <c r="H73" s="661" t="s">
        <v>1828</v>
      </c>
      <c r="I73" s="661" t="s">
        <v>1756</v>
      </c>
    </row>
    <row r="74" spans="1:9" ht="16.5">
      <c r="A74" s="661" t="s">
        <v>1806</v>
      </c>
      <c r="B74" s="664" t="s">
        <v>1858</v>
      </c>
      <c r="C74" s="664"/>
      <c r="D74" s="664" t="s">
        <v>1827</v>
      </c>
      <c r="E74" s="664" t="s">
        <v>1827</v>
      </c>
      <c r="F74" s="678"/>
      <c r="G74" s="664"/>
      <c r="H74" s="665" t="s">
        <v>1828</v>
      </c>
      <c r="I74" s="665" t="s">
        <v>651</v>
      </c>
    </row>
    <row r="75" spans="1:9" ht="16.5">
      <c r="A75" s="661" t="s">
        <v>1791</v>
      </c>
      <c r="B75" s="664" t="s">
        <v>1859</v>
      </c>
      <c r="C75" s="664"/>
      <c r="D75" s="664" t="s">
        <v>1827</v>
      </c>
      <c r="E75" s="664" t="s">
        <v>1827</v>
      </c>
      <c r="F75" s="678"/>
      <c r="G75" s="664"/>
      <c r="H75" s="665" t="s">
        <v>1828</v>
      </c>
      <c r="I75" s="665" t="s">
        <v>1860</v>
      </c>
    </row>
    <row r="76" spans="1:9" ht="16.5">
      <c r="A76" s="661" t="s">
        <v>1861</v>
      </c>
      <c r="B76" s="661" t="s">
        <v>1862</v>
      </c>
      <c r="C76" s="661"/>
      <c r="D76" s="661" t="s">
        <v>1827</v>
      </c>
      <c r="E76" s="661" t="s">
        <v>1827</v>
      </c>
      <c r="F76" s="661"/>
      <c r="G76" s="661"/>
      <c r="H76" s="665" t="s">
        <v>1828</v>
      </c>
      <c r="I76" s="665" t="s">
        <v>1860</v>
      </c>
    </row>
    <row r="77" spans="1:9" ht="16.5">
      <c r="A77" s="661"/>
      <c r="B77" s="661" t="s">
        <v>1863</v>
      </c>
      <c r="C77" s="661"/>
      <c r="D77" s="661" t="s">
        <v>1827</v>
      </c>
      <c r="E77" s="661" t="s">
        <v>1827</v>
      </c>
      <c r="F77" s="661"/>
      <c r="G77" s="661"/>
      <c r="H77" s="665" t="s">
        <v>1828</v>
      </c>
      <c r="I77" s="663" t="s">
        <v>1864</v>
      </c>
    </row>
    <row r="78" spans="1:9" ht="11.25">
      <c r="A78" s="664"/>
      <c r="B78" s="677"/>
      <c r="C78" s="677"/>
      <c r="D78" s="677"/>
      <c r="E78" s="677"/>
      <c r="F78" s="677"/>
      <c r="G78" s="677"/>
      <c r="H78" s="677"/>
      <c r="I78" s="677"/>
    </row>
    <row r="79" spans="1:9" ht="11.25">
      <c r="A79" s="664"/>
      <c r="B79" s="677"/>
      <c r="C79" s="677"/>
      <c r="D79" s="677"/>
      <c r="E79" s="677"/>
      <c r="F79" s="677"/>
      <c r="G79" s="677"/>
      <c r="H79" s="677"/>
      <c r="I79" s="677"/>
    </row>
    <row r="80" spans="1:9" s="680" customFormat="1" ht="15" customHeight="1">
      <c r="A80" s="3177" t="s">
        <v>1762</v>
      </c>
      <c r="B80" s="2746"/>
      <c r="C80" s="3179" t="s">
        <v>1763</v>
      </c>
      <c r="D80" s="3181" t="s">
        <v>1865</v>
      </c>
      <c r="E80" s="3182"/>
      <c r="F80" s="3182"/>
      <c r="G80" s="3182"/>
      <c r="H80" s="3179" t="s">
        <v>1765</v>
      </c>
      <c r="I80" s="3179" t="s">
        <v>1766</v>
      </c>
    </row>
    <row r="81" spans="1:9" s="667" customFormat="1" ht="59.45" customHeight="1">
      <c r="A81" s="3178"/>
      <c r="B81" s="2747" t="s">
        <v>1767</v>
      </c>
      <c r="C81" s="3180"/>
      <c r="D81" s="655" t="s">
        <v>1768</v>
      </c>
      <c r="E81" s="655" t="s">
        <v>1769</v>
      </c>
      <c r="F81" s="655" t="s">
        <v>1770</v>
      </c>
      <c r="G81" s="655" t="s">
        <v>1825</v>
      </c>
      <c r="H81" s="3180"/>
      <c r="I81" s="3180" t="s">
        <v>1766</v>
      </c>
    </row>
    <row r="82" spans="1:9" s="667" customFormat="1" ht="17.25" customHeight="1">
      <c r="A82" s="681" t="s">
        <v>1773</v>
      </c>
      <c r="B82" s="682" t="s">
        <v>1866</v>
      </c>
      <c r="C82" s="682"/>
      <c r="D82" s="682"/>
      <c r="E82" s="682"/>
      <c r="F82" s="683" t="s">
        <v>1867</v>
      </c>
      <c r="G82" s="682"/>
      <c r="H82" s="681" t="s">
        <v>1868</v>
      </c>
      <c r="I82" s="681" t="s">
        <v>649</v>
      </c>
    </row>
    <row r="83" spans="1:9" s="667" customFormat="1" ht="12.75" customHeight="1">
      <c r="A83" s="664"/>
      <c r="B83" s="664" t="s">
        <v>1869</v>
      </c>
      <c r="C83" s="664"/>
      <c r="D83" s="664"/>
      <c r="E83" s="664"/>
      <c r="F83" s="678" t="s">
        <v>1867</v>
      </c>
      <c r="G83" s="664"/>
      <c r="H83" s="665" t="s">
        <v>1868</v>
      </c>
      <c r="I83" s="665" t="s">
        <v>649</v>
      </c>
    </row>
    <row r="84" spans="1:9" ht="11.25">
      <c r="A84" s="657" t="s">
        <v>1772</v>
      </c>
      <c r="B84" s="682" t="s">
        <v>1870</v>
      </c>
      <c r="C84" s="682"/>
      <c r="D84" s="682"/>
      <c r="E84" s="682"/>
      <c r="F84" s="683" t="s">
        <v>1867</v>
      </c>
      <c r="G84" s="682"/>
      <c r="H84" s="681" t="s">
        <v>1868</v>
      </c>
      <c r="I84" s="681" t="s">
        <v>649</v>
      </c>
    </row>
    <row r="85" spans="1:9" ht="11.25">
      <c r="A85" s="657"/>
      <c r="B85" s="661" t="s">
        <v>1871</v>
      </c>
      <c r="C85" s="684"/>
      <c r="D85" s="685"/>
      <c r="E85" s="685"/>
      <c r="F85" s="678" t="s">
        <v>1867</v>
      </c>
      <c r="G85" s="664"/>
      <c r="H85" s="665" t="s">
        <v>1868</v>
      </c>
      <c r="I85" s="663" t="s">
        <v>648</v>
      </c>
    </row>
    <row r="86" spans="1:9" ht="11.25">
      <c r="A86" s="664"/>
      <c r="B86" s="664" t="s">
        <v>1872</v>
      </c>
      <c r="C86" s="664"/>
      <c r="D86" s="664"/>
      <c r="E86" s="664"/>
      <c r="F86" s="678" t="s">
        <v>1867</v>
      </c>
      <c r="G86" s="664"/>
      <c r="H86" s="665" t="s">
        <v>1868</v>
      </c>
      <c r="I86" s="665" t="s">
        <v>648</v>
      </c>
    </row>
    <row r="87" spans="1:9" ht="16.5">
      <c r="A87" s="661" t="s">
        <v>1812</v>
      </c>
      <c r="B87" s="664" t="s">
        <v>1873</v>
      </c>
      <c r="C87" s="664"/>
      <c r="D87" s="664"/>
      <c r="E87" s="664"/>
      <c r="F87" s="678" t="s">
        <v>1867</v>
      </c>
      <c r="G87" s="664"/>
      <c r="H87" s="665" t="s">
        <v>1868</v>
      </c>
      <c r="I87" s="665" t="s">
        <v>648</v>
      </c>
    </row>
    <row r="88" spans="1:9" ht="16.5">
      <c r="A88" s="681" t="s">
        <v>1873</v>
      </c>
      <c r="B88" s="682" t="s">
        <v>1874</v>
      </c>
      <c r="C88" s="682"/>
      <c r="D88" s="682"/>
      <c r="E88" s="682"/>
      <c r="F88" s="683" t="s">
        <v>1867</v>
      </c>
      <c r="G88" s="682"/>
      <c r="H88" s="681" t="s">
        <v>1868</v>
      </c>
      <c r="I88" s="681" t="s">
        <v>648</v>
      </c>
    </row>
    <row r="89" spans="1:9" ht="16.5">
      <c r="A89" s="664"/>
      <c r="B89" s="664" t="s">
        <v>1875</v>
      </c>
      <c r="C89" s="664"/>
      <c r="D89" s="664"/>
      <c r="E89" s="664"/>
      <c r="F89" s="678" t="s">
        <v>1867</v>
      </c>
      <c r="G89" s="664"/>
      <c r="H89" s="665" t="s">
        <v>1868</v>
      </c>
      <c r="I89" s="665" t="s">
        <v>648</v>
      </c>
    </row>
    <row r="90" spans="1:9" ht="16.5">
      <c r="A90" s="3177"/>
      <c r="B90" s="664" t="s">
        <v>1876</v>
      </c>
      <c r="C90" s="664"/>
      <c r="D90" s="664"/>
      <c r="E90" s="664"/>
      <c r="F90" s="678" t="s">
        <v>1867</v>
      </c>
      <c r="G90" s="664"/>
      <c r="H90" s="665" t="s">
        <v>1868</v>
      </c>
      <c r="I90" s="665" t="s">
        <v>648</v>
      </c>
    </row>
    <row r="91" spans="1:9" ht="16.5">
      <c r="A91" s="3177"/>
      <c r="B91" s="664" t="s">
        <v>1877</v>
      </c>
      <c r="C91" s="664"/>
      <c r="D91" s="664"/>
      <c r="E91" s="664"/>
      <c r="F91" s="678" t="s">
        <v>1867</v>
      </c>
      <c r="G91" s="664"/>
      <c r="H91" s="665" t="s">
        <v>1868</v>
      </c>
      <c r="I91" s="665" t="s">
        <v>648</v>
      </c>
    </row>
    <row r="92" spans="1:9" ht="16.5">
      <c r="A92" s="664"/>
      <c r="B92" s="664" t="s">
        <v>1878</v>
      </c>
      <c r="C92" s="664"/>
      <c r="D92" s="664"/>
      <c r="E92" s="664"/>
      <c r="F92" s="678" t="s">
        <v>1867</v>
      </c>
      <c r="G92" s="664"/>
      <c r="H92" s="665" t="s">
        <v>1868</v>
      </c>
      <c r="I92" s="665" t="s">
        <v>648</v>
      </c>
    </row>
    <row r="93" spans="1:9" ht="11.25">
      <c r="A93" s="664"/>
      <c r="B93" s="664" t="s">
        <v>1879</v>
      </c>
      <c r="C93" s="664"/>
      <c r="D93" s="664"/>
      <c r="E93" s="664"/>
      <c r="F93" s="678" t="s">
        <v>1867</v>
      </c>
      <c r="G93" s="664"/>
      <c r="H93" s="665" t="s">
        <v>1868</v>
      </c>
      <c r="I93" s="665" t="s">
        <v>648</v>
      </c>
    </row>
    <row r="94" spans="1:9" ht="11.25">
      <c r="A94" s="681" t="s">
        <v>1772</v>
      </c>
      <c r="B94" s="682" t="s">
        <v>1880</v>
      </c>
      <c r="C94" s="682"/>
      <c r="D94" s="682"/>
      <c r="E94" s="682"/>
      <c r="F94" s="683" t="s">
        <v>1867</v>
      </c>
      <c r="G94" s="682"/>
      <c r="H94" s="681" t="s">
        <v>1868</v>
      </c>
      <c r="I94" s="681" t="s">
        <v>651</v>
      </c>
    </row>
    <row r="95" spans="1:9" ht="11.25">
      <c r="A95" s="664"/>
      <c r="B95" s="664" t="s">
        <v>1881</v>
      </c>
      <c r="C95" s="664"/>
      <c r="D95" s="664"/>
      <c r="E95" s="664"/>
      <c r="F95" s="678" t="s">
        <v>1867</v>
      </c>
      <c r="G95" s="664"/>
      <c r="H95" s="665" t="s">
        <v>1868</v>
      </c>
      <c r="I95" s="665" t="s">
        <v>651</v>
      </c>
    </row>
    <row r="96" spans="1:9">
      <c r="A96" s="674"/>
      <c r="B96" s="662" t="s">
        <v>1882</v>
      </c>
      <c r="C96" s="662"/>
      <c r="D96" s="662"/>
      <c r="E96" s="662"/>
      <c r="F96" s="679" t="s">
        <v>1867</v>
      </c>
      <c r="G96" s="662"/>
      <c r="H96" s="661" t="s">
        <v>1868</v>
      </c>
      <c r="I96" s="661" t="s">
        <v>651</v>
      </c>
    </row>
    <row r="97" spans="1:9" ht="16.5">
      <c r="A97" s="674"/>
      <c r="B97" s="664" t="s">
        <v>1883</v>
      </c>
      <c r="C97" s="664"/>
      <c r="D97" s="664"/>
      <c r="E97" s="664"/>
      <c r="F97" s="678" t="s">
        <v>1867</v>
      </c>
      <c r="G97" s="664"/>
      <c r="H97" s="665" t="s">
        <v>1868</v>
      </c>
      <c r="I97" s="665" t="s">
        <v>651</v>
      </c>
    </row>
    <row r="98" spans="1:9" ht="24.75">
      <c r="A98" s="661" t="s">
        <v>1807</v>
      </c>
      <c r="B98" s="686" t="s">
        <v>1884</v>
      </c>
      <c r="C98" s="662"/>
      <c r="D98" s="663"/>
      <c r="E98" s="663"/>
      <c r="F98" s="679" t="s">
        <v>1867</v>
      </c>
      <c r="G98" s="662"/>
      <c r="H98" s="661" t="s">
        <v>1868</v>
      </c>
      <c r="I98" s="663" t="s">
        <v>651</v>
      </c>
    </row>
    <row r="99" spans="1:9" ht="16.5">
      <c r="A99" s="681" t="s">
        <v>1885</v>
      </c>
      <c r="B99" s="682" t="s">
        <v>1886</v>
      </c>
      <c r="C99" s="682"/>
      <c r="D99" s="682"/>
      <c r="E99" s="682"/>
      <c r="F99" s="683" t="s">
        <v>1867</v>
      </c>
      <c r="G99" s="682"/>
      <c r="H99" s="681" t="s">
        <v>1887</v>
      </c>
      <c r="I99" s="681" t="s">
        <v>254</v>
      </c>
    </row>
    <row r="100" spans="1:9" ht="16.5">
      <c r="A100" s="664"/>
      <c r="B100" s="664" t="s">
        <v>1888</v>
      </c>
      <c r="C100" s="664"/>
      <c r="D100" s="664"/>
      <c r="E100" s="664"/>
      <c r="F100" s="678" t="s">
        <v>1867</v>
      </c>
      <c r="G100" s="664"/>
      <c r="H100" s="665" t="s">
        <v>1887</v>
      </c>
      <c r="I100" s="665" t="s">
        <v>254</v>
      </c>
    </row>
    <row r="101" spans="1:9" ht="16.5">
      <c r="A101" s="661" t="s">
        <v>1814</v>
      </c>
      <c r="B101" s="662" t="s">
        <v>1889</v>
      </c>
      <c r="C101" s="662"/>
      <c r="D101" s="662"/>
      <c r="E101" s="662"/>
      <c r="F101" s="679" t="s">
        <v>1867</v>
      </c>
      <c r="G101" s="662"/>
      <c r="H101" s="661" t="s">
        <v>1868</v>
      </c>
      <c r="I101" s="661" t="s">
        <v>1890</v>
      </c>
    </row>
    <row r="102" spans="1:9" ht="24.75">
      <c r="A102" s="686" t="s">
        <v>1884</v>
      </c>
      <c r="B102" s="686" t="s">
        <v>1891</v>
      </c>
      <c r="C102" s="662"/>
      <c r="D102" s="663"/>
      <c r="E102" s="663"/>
      <c r="F102" s="679" t="s">
        <v>1867</v>
      </c>
      <c r="G102" s="662"/>
      <c r="H102" s="661" t="s">
        <v>1868</v>
      </c>
      <c r="I102" s="663" t="s">
        <v>1892</v>
      </c>
    </row>
    <row r="103" spans="1:9" ht="16.5">
      <c r="A103" s="686"/>
      <c r="B103" s="687" t="s">
        <v>1893</v>
      </c>
      <c r="C103" s="664"/>
      <c r="D103" s="673"/>
      <c r="E103" s="673"/>
      <c r="F103" s="678" t="s">
        <v>1867</v>
      </c>
      <c r="G103" s="664"/>
      <c r="H103" s="665" t="s">
        <v>1868</v>
      </c>
      <c r="I103" s="673" t="s">
        <v>1894</v>
      </c>
    </row>
    <row r="104" spans="1:9" ht="11.25">
      <c r="A104" s="656"/>
      <c r="B104" s="656"/>
      <c r="C104" s="656"/>
      <c r="D104" s="656"/>
      <c r="E104" s="656"/>
      <c r="F104" s="656"/>
      <c r="G104" s="656"/>
      <c r="H104" s="656"/>
      <c r="I104" s="656"/>
    </row>
    <row r="105" spans="1:9" ht="11.25">
      <c r="A105" s="656"/>
      <c r="B105" s="656"/>
      <c r="C105" s="656"/>
      <c r="D105" s="656"/>
      <c r="E105" s="656"/>
      <c r="F105" s="656"/>
      <c r="G105" s="656"/>
      <c r="H105" s="656"/>
      <c r="I105" s="656"/>
    </row>
    <row r="106" spans="1:9" ht="11.25">
      <c r="A106" s="656"/>
      <c r="B106" s="656"/>
      <c r="C106" s="656"/>
      <c r="D106" s="656"/>
      <c r="E106" s="656"/>
      <c r="F106" s="656"/>
      <c r="G106" s="656"/>
      <c r="H106" s="656"/>
      <c r="I106" s="656"/>
    </row>
    <row r="107" spans="1:9" s="552" customFormat="1" ht="15" customHeight="1"/>
    <row r="108" spans="1:9" ht="11.25">
      <c r="A108" s="656"/>
      <c r="B108" s="656"/>
      <c r="C108" s="656"/>
      <c r="D108" s="656"/>
      <c r="E108" s="656"/>
      <c r="F108" s="656"/>
      <c r="G108" s="656"/>
      <c r="H108" s="656"/>
      <c r="I108" s="656"/>
    </row>
    <row r="109" spans="1:9" ht="11.25">
      <c r="A109" s="656"/>
      <c r="B109" s="656"/>
      <c r="C109" s="656"/>
      <c r="D109" s="656"/>
      <c r="E109" s="656"/>
      <c r="F109" s="656"/>
      <c r="G109" s="656"/>
      <c r="H109" s="656"/>
      <c r="I109" s="656"/>
    </row>
    <row r="110" spans="1:9" ht="11.25">
      <c r="A110" s="656"/>
      <c r="B110" s="656"/>
      <c r="C110" s="656"/>
      <c r="D110" s="656"/>
      <c r="E110" s="656"/>
      <c r="F110" s="656"/>
      <c r="G110" s="656"/>
      <c r="H110" s="656"/>
      <c r="I110" s="656"/>
    </row>
    <row r="111" spans="1:9" ht="11.25">
      <c r="A111" s="688"/>
      <c r="B111" s="688"/>
      <c r="C111" s="688"/>
      <c r="D111" s="688"/>
      <c r="E111" s="688"/>
      <c r="F111" s="689"/>
      <c r="G111" s="688"/>
      <c r="H111" s="690"/>
      <c r="I111" s="690"/>
    </row>
    <row r="112" spans="1:9" ht="11.25">
      <c r="A112" s="688"/>
      <c r="B112" s="688"/>
      <c r="C112" s="688"/>
      <c r="D112" s="688"/>
      <c r="E112" s="688"/>
      <c r="F112" s="689"/>
      <c r="G112" s="688"/>
      <c r="H112" s="690"/>
      <c r="I112" s="690"/>
    </row>
    <row r="113" spans="1:9" ht="11.25">
      <c r="A113" s="691"/>
      <c r="B113" s="691"/>
      <c r="C113" s="691"/>
      <c r="D113" s="691"/>
      <c r="E113" s="691"/>
      <c r="F113" s="691"/>
      <c r="G113" s="692"/>
      <c r="H113" s="693"/>
      <c r="I113" s="693"/>
    </row>
    <row r="114" spans="1:9" ht="11.25">
      <c r="A114" s="691"/>
      <c r="B114" s="691"/>
      <c r="C114" s="691"/>
      <c r="D114" s="691"/>
      <c r="E114" s="691"/>
      <c r="F114" s="691"/>
      <c r="G114" s="692"/>
      <c r="H114" s="693"/>
      <c r="I114" s="693"/>
    </row>
    <row r="115" spans="1:9" ht="11.25">
      <c r="A115" s="691"/>
      <c r="B115" s="691"/>
      <c r="C115" s="691"/>
      <c r="D115" s="691"/>
      <c r="E115" s="691"/>
      <c r="F115" s="691"/>
      <c r="G115" s="692"/>
      <c r="H115" s="693"/>
      <c r="I115" s="693"/>
    </row>
    <row r="116" spans="1:9" ht="11.25">
      <c r="A116" s="691"/>
      <c r="B116" s="691"/>
      <c r="C116" s="691"/>
      <c r="D116" s="691"/>
      <c r="E116" s="691"/>
      <c r="F116" s="691"/>
      <c r="G116" s="692"/>
      <c r="H116" s="693"/>
      <c r="I116" s="693"/>
    </row>
    <row r="117" spans="1:9" ht="11.25">
      <c r="A117" s="691"/>
      <c r="B117" s="691"/>
      <c r="C117" s="691"/>
      <c r="D117" s="691"/>
      <c r="E117" s="691"/>
      <c r="F117" s="691"/>
      <c r="G117" s="692"/>
      <c r="H117" s="693"/>
      <c r="I117" s="693"/>
    </row>
    <row r="118" spans="1:9" ht="11.25">
      <c r="A118" s="691"/>
      <c r="B118" s="691"/>
      <c r="C118" s="691"/>
      <c r="D118" s="691"/>
      <c r="E118" s="691"/>
      <c r="F118" s="691"/>
      <c r="G118" s="692"/>
      <c r="H118" s="693"/>
      <c r="I118" s="693"/>
    </row>
    <row r="119" spans="1:9" ht="11.25">
      <c r="A119" s="691"/>
      <c r="B119" s="691"/>
      <c r="C119" s="691"/>
      <c r="D119" s="691"/>
      <c r="E119" s="691"/>
      <c r="F119" s="691"/>
      <c r="G119" s="692"/>
      <c r="H119" s="693"/>
      <c r="I119" s="693"/>
    </row>
    <row r="120" spans="1:9" ht="11.25">
      <c r="A120" s="691"/>
      <c r="B120" s="691"/>
      <c r="C120" s="691"/>
      <c r="D120" s="691"/>
      <c r="E120" s="691"/>
      <c r="F120" s="691"/>
      <c r="G120" s="692"/>
      <c r="H120" s="693"/>
      <c r="I120" s="693"/>
    </row>
    <row r="121" spans="1:9" ht="11.25">
      <c r="A121" s="691"/>
      <c r="B121" s="691"/>
      <c r="C121" s="691"/>
      <c r="D121" s="691"/>
      <c r="E121" s="691"/>
      <c r="F121" s="691"/>
      <c r="G121" s="692"/>
      <c r="H121" s="693"/>
      <c r="I121" s="693"/>
    </row>
    <row r="127" spans="1:9" ht="15">
      <c r="G127" s="694"/>
    </row>
  </sheetData>
  <mergeCells count="17">
    <mergeCell ref="A1:I1"/>
    <mergeCell ref="A2:A3"/>
    <mergeCell ref="C2:C3"/>
    <mergeCell ref="D2:G2"/>
    <mergeCell ref="H2:H3"/>
    <mergeCell ref="I2:I3"/>
    <mergeCell ref="I46:I47"/>
    <mergeCell ref="A80:A81"/>
    <mergeCell ref="C80:C81"/>
    <mergeCell ref="D80:G80"/>
    <mergeCell ref="H80:H81"/>
    <mergeCell ref="I80:I81"/>
    <mergeCell ref="A90:A91"/>
    <mergeCell ref="A46:A47"/>
    <mergeCell ref="C46:C47"/>
    <mergeCell ref="D46:G46"/>
    <mergeCell ref="H46:H47"/>
  </mergeCells>
  <pageMargins left="0.43307086614173229" right="0.23622047244094491" top="0.74803149606299213" bottom="0.74803149606299213" header="0.31496062992125984" footer="0.31496062992125984"/>
  <pageSetup paperSize="9" scale="88" fitToHeight="0" orientation="portrait" r:id="rId1"/>
  <headerFooter>
    <oddFooter>&amp;C&amp;1#&amp;"Calibri,Regular"&amp;10&amp;K000000Confidential</oddFooter>
  </headerFooter>
  <rowBreaks count="2" manualBreakCount="2">
    <brk id="43" max="8" man="1"/>
    <brk id="79" max="8" man="1"/>
  </rowBreaks>
  <customProperties>
    <customPr name="_pios_id" r:id="rId2"/>
  </customProperties>
  <drawing r:id="rId3"/>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13A4E6-4304-4FA6-9FB9-1D3E6144BB0E}">
  <sheetPr>
    <tabColor theme="5" tint="0.39997558519241921"/>
  </sheetPr>
  <dimension ref="A1"/>
  <sheetViews>
    <sheetView workbookViewId="0">
      <selection activeCell="P31" sqref="P31"/>
    </sheetView>
  </sheetViews>
  <sheetFormatPr defaultRowHeight="15"/>
  <sheetData/>
  <pageMargins left="0.7" right="0.7" top="0.75" bottom="0.75" header="0.3" footer="0.3"/>
  <pageSetup orientation="portrait" r:id="rId1"/>
  <headerFooter>
    <oddFooter>&amp;C&amp;1#&amp;"Calibri"&amp;10&amp;K000000Confidential</oddFooter>
  </headerFooter>
  <customProperties>
    <customPr name="_pios_id" r:id="rId2"/>
  </customPropertie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7C0FC-33C4-4822-B090-146DF737BC15}">
  <dimension ref="A1:Q111"/>
  <sheetViews>
    <sheetView showGridLines="0" view="pageLayout" zoomScale="85" zoomScaleNormal="100" zoomScalePageLayoutView="85" workbookViewId="0">
      <selection activeCell="C13" sqref="C13 C26"/>
    </sheetView>
  </sheetViews>
  <sheetFormatPr defaultColWidth="9.140625" defaultRowHeight="12"/>
  <cols>
    <col min="1" max="1" width="68.28515625" style="414" customWidth="1"/>
    <col min="2" max="2" width="10.85546875" style="393" customWidth="1"/>
    <col min="3" max="3" width="12.28515625" style="393" bestFit="1" customWidth="1"/>
    <col min="4" max="11" width="9.140625" style="393"/>
    <col min="12" max="12" width="38.140625" style="393" customWidth="1"/>
    <col min="13" max="13" width="9.140625" style="393"/>
    <col min="14" max="14" width="4.7109375" style="393" customWidth="1"/>
    <col min="15" max="15" width="3.5703125" style="393" customWidth="1"/>
    <col min="16" max="16" width="28.42578125" style="393" customWidth="1"/>
    <col min="17" max="16384" width="9.140625" style="393"/>
  </cols>
  <sheetData>
    <row r="1" spans="1:17" ht="66" customHeight="1">
      <c r="A1" s="3063" t="s">
        <v>1895</v>
      </c>
      <c r="B1" s="3063"/>
      <c r="C1" s="3063"/>
    </row>
    <row r="2" spans="1:17">
      <c r="A2" s="404" t="s">
        <v>59</v>
      </c>
      <c r="B2" s="405">
        <v>2020</v>
      </c>
      <c r="C2" s="406">
        <v>2019</v>
      </c>
    </row>
    <row r="3" spans="1:17" ht="12.75">
      <c r="A3" s="407" t="s">
        <v>1298</v>
      </c>
      <c r="B3" s="408"/>
      <c r="C3" s="408"/>
      <c r="K3" s="409"/>
      <c r="L3" s="410"/>
      <c r="M3" s="409"/>
      <c r="N3" s="409"/>
      <c r="O3" s="409"/>
      <c r="P3" s="409"/>
      <c r="Q3" s="409"/>
    </row>
    <row r="4" spans="1:17" ht="12.75">
      <c r="A4" s="393" t="s">
        <v>1307</v>
      </c>
      <c r="B4" s="411">
        <v>1533</v>
      </c>
      <c r="C4" s="411">
        <v>1578</v>
      </c>
      <c r="D4" s="412"/>
      <c r="K4" s="409"/>
      <c r="L4" s="409"/>
      <c r="M4" s="410"/>
      <c r="N4" s="409"/>
      <c r="O4" s="409"/>
      <c r="P4" s="409"/>
      <c r="Q4" s="410"/>
    </row>
    <row r="5" spans="1:17" ht="12.75">
      <c r="A5" s="399" t="s">
        <v>1302</v>
      </c>
      <c r="B5" s="411">
        <v>9225</v>
      </c>
      <c r="C5" s="411">
        <v>10095</v>
      </c>
      <c r="K5" s="409"/>
      <c r="L5" s="410"/>
      <c r="M5" s="409"/>
      <c r="N5" s="409"/>
      <c r="O5" s="409"/>
      <c r="P5" s="410"/>
      <c r="Q5" s="409"/>
    </row>
    <row r="6" spans="1:17" ht="14.25" customHeight="1">
      <c r="A6" s="413" t="s">
        <v>1896</v>
      </c>
      <c r="B6" s="400">
        <v>1193</v>
      </c>
      <c r="C6" s="400">
        <v>1271</v>
      </c>
      <c r="K6" s="409"/>
      <c r="L6" s="409"/>
      <c r="M6" s="409"/>
      <c r="N6" s="409"/>
      <c r="O6" s="409"/>
      <c r="P6" s="409"/>
      <c r="Q6" s="409"/>
    </row>
    <row r="7" spans="1:17" ht="14.25" customHeight="1">
      <c r="A7" s="414" t="s">
        <v>1897</v>
      </c>
      <c r="B7" s="411">
        <v>4398</v>
      </c>
      <c r="C7" s="411">
        <v>4424</v>
      </c>
      <c r="K7" s="409"/>
      <c r="L7" s="409"/>
      <c r="M7" s="409"/>
      <c r="N7" s="409"/>
      <c r="O7" s="409"/>
      <c r="P7" s="409"/>
      <c r="Q7" s="409"/>
    </row>
    <row r="8" spans="1:17" ht="14.25" customHeight="1">
      <c r="A8" s="415" t="s">
        <v>1898</v>
      </c>
      <c r="B8" s="411">
        <v>3090</v>
      </c>
      <c r="C8" s="411">
        <v>3251</v>
      </c>
      <c r="K8" s="409"/>
      <c r="L8" s="409"/>
      <c r="M8" s="409"/>
      <c r="N8" s="409"/>
      <c r="O8" s="409"/>
      <c r="P8" s="409"/>
      <c r="Q8" s="409"/>
    </row>
    <row r="9" spans="1:17" ht="14.25" customHeight="1">
      <c r="A9" s="415" t="s">
        <v>1899</v>
      </c>
      <c r="B9" s="411">
        <v>759</v>
      </c>
      <c r="C9" s="411">
        <v>1184</v>
      </c>
      <c r="K9" s="409"/>
      <c r="L9" s="416"/>
      <c r="M9" s="409"/>
      <c r="N9" s="409"/>
      <c r="O9" s="409"/>
      <c r="P9" s="409"/>
      <c r="Q9" s="409"/>
    </row>
    <row r="10" spans="1:17" ht="14.25" customHeight="1">
      <c r="A10" s="2748" t="s">
        <v>1900</v>
      </c>
      <c r="B10" s="411">
        <v>33113</v>
      </c>
      <c r="C10" s="411">
        <v>27482</v>
      </c>
      <c r="K10" s="409"/>
      <c r="L10" s="409"/>
      <c r="M10" s="409"/>
      <c r="N10" s="409"/>
      <c r="O10" s="409"/>
      <c r="P10" s="409"/>
      <c r="Q10" s="409"/>
    </row>
    <row r="11" spans="1:17" ht="14.25" customHeight="1">
      <c r="A11" s="415" t="s">
        <v>1901</v>
      </c>
      <c r="B11" s="400">
        <v>122</v>
      </c>
      <c r="C11" s="400">
        <v>79</v>
      </c>
      <c r="K11" s="409"/>
      <c r="L11" s="409"/>
      <c r="M11" s="409"/>
      <c r="N11" s="409"/>
      <c r="O11" s="409"/>
      <c r="P11" s="409"/>
      <c r="Q11" s="409"/>
    </row>
    <row r="12" spans="1:17" ht="14.25" customHeight="1">
      <c r="A12" s="417" t="s">
        <v>1167</v>
      </c>
      <c r="B12" s="411">
        <v>483</v>
      </c>
      <c r="C12" s="411">
        <v>451</v>
      </c>
      <c r="K12" s="409"/>
      <c r="L12" s="409"/>
      <c r="M12" s="409"/>
      <c r="N12" s="409"/>
      <c r="O12" s="409"/>
      <c r="P12" s="409"/>
      <c r="Q12" s="409"/>
    </row>
    <row r="13" spans="1:17" ht="14.25" customHeight="1">
      <c r="A13" s="2123" t="s">
        <v>1257</v>
      </c>
      <c r="B13" s="2123">
        <v>53916</v>
      </c>
      <c r="C13" s="2124">
        <v>49815</v>
      </c>
      <c r="K13" s="409"/>
      <c r="L13" s="409"/>
      <c r="M13" s="409"/>
      <c r="N13" s="409"/>
      <c r="O13" s="409"/>
      <c r="P13" s="409"/>
      <c r="Q13" s="409"/>
    </row>
    <row r="14" spans="1:17" ht="14.25" customHeight="1">
      <c r="B14" s="411"/>
      <c r="C14" s="411"/>
      <c r="K14" s="409"/>
      <c r="L14" s="409"/>
      <c r="M14" s="409"/>
      <c r="N14" s="409"/>
      <c r="O14" s="409"/>
      <c r="P14" s="409"/>
      <c r="Q14" s="409"/>
    </row>
    <row r="15" spans="1:17" ht="14.25" customHeight="1">
      <c r="A15" s="401" t="s">
        <v>1312</v>
      </c>
      <c r="B15" s="411"/>
      <c r="C15" s="411"/>
      <c r="K15" s="409"/>
      <c r="L15" s="409"/>
      <c r="M15" s="409"/>
      <c r="N15" s="409"/>
      <c r="O15" s="409"/>
      <c r="P15" s="409"/>
      <c r="Q15" s="409"/>
    </row>
    <row r="16" spans="1:17" ht="14.25" customHeight="1">
      <c r="A16" s="414" t="s">
        <v>1902</v>
      </c>
      <c r="B16" s="411">
        <v>6166</v>
      </c>
      <c r="C16" s="411">
        <v>6304</v>
      </c>
      <c r="K16" s="409"/>
      <c r="L16" s="409"/>
      <c r="M16" s="409"/>
      <c r="N16" s="409"/>
      <c r="O16" s="409"/>
      <c r="P16" s="409"/>
      <c r="Q16" s="409"/>
    </row>
    <row r="17" spans="1:17" ht="14.25" customHeight="1">
      <c r="A17" s="414" t="s">
        <v>1903</v>
      </c>
      <c r="B17" s="411">
        <v>2001</v>
      </c>
      <c r="C17" s="411">
        <v>2112</v>
      </c>
      <c r="K17" s="409"/>
      <c r="L17" s="410"/>
      <c r="M17" s="410"/>
      <c r="N17" s="409"/>
      <c r="O17" s="409"/>
      <c r="P17" s="409"/>
      <c r="Q17" s="409"/>
    </row>
    <row r="18" spans="1:17" ht="14.25" customHeight="1">
      <c r="A18" s="415" t="s">
        <v>1904</v>
      </c>
      <c r="B18" s="400">
        <v>7070</v>
      </c>
      <c r="C18" s="400">
        <v>6977</v>
      </c>
      <c r="K18" s="409"/>
      <c r="L18" s="409"/>
      <c r="M18" s="409"/>
      <c r="N18" s="409"/>
      <c r="O18" s="409"/>
      <c r="P18" s="410"/>
      <c r="Q18" s="410"/>
    </row>
    <row r="19" spans="1:17" ht="14.25" customHeight="1">
      <c r="A19" s="414" t="s">
        <v>1905</v>
      </c>
      <c r="B19" s="414">
        <v>2386</v>
      </c>
      <c r="C19" s="414">
        <v>3318</v>
      </c>
    </row>
    <row r="20" spans="1:17" ht="14.25" customHeight="1">
      <c r="A20" s="414" t="s">
        <v>1906</v>
      </c>
      <c r="B20" s="414">
        <v>33113</v>
      </c>
      <c r="C20" s="414">
        <v>27482</v>
      </c>
    </row>
    <row r="21" spans="1:17" ht="14.25" customHeight="1">
      <c r="A21" s="414" t="s">
        <v>1907</v>
      </c>
      <c r="B21" s="414">
        <v>554</v>
      </c>
      <c r="C21" s="414">
        <v>535</v>
      </c>
    </row>
    <row r="22" spans="1:17" ht="14.25" customHeight="1">
      <c r="A22" s="415" t="s">
        <v>1908</v>
      </c>
      <c r="B22" s="400">
        <v>348</v>
      </c>
      <c r="C22" s="400">
        <v>411</v>
      </c>
    </row>
    <row r="23" spans="1:17" ht="14.25" customHeight="1">
      <c r="A23" s="415" t="s">
        <v>1264</v>
      </c>
      <c r="B23" s="400">
        <v>223</v>
      </c>
      <c r="C23" s="400">
        <v>280</v>
      </c>
    </row>
    <row r="24" spans="1:17" ht="14.25" customHeight="1">
      <c r="A24" s="414" t="s">
        <v>1909</v>
      </c>
      <c r="B24" s="400">
        <v>1370</v>
      </c>
      <c r="C24" s="400">
        <v>1396</v>
      </c>
    </row>
    <row r="25" spans="1:17" ht="14.25" customHeight="1">
      <c r="A25" s="415" t="s">
        <v>1910</v>
      </c>
      <c r="B25" s="393">
        <v>685</v>
      </c>
      <c r="C25" s="393">
        <v>1000</v>
      </c>
    </row>
    <row r="26" spans="1:17">
      <c r="A26" s="2123" t="s">
        <v>1265</v>
      </c>
      <c r="B26" s="2123">
        <v>53916</v>
      </c>
      <c r="C26" s="2124">
        <v>49815</v>
      </c>
    </row>
    <row r="27" spans="1:17">
      <c r="A27" s="3188"/>
      <c r="B27" s="3188"/>
      <c r="C27" s="3188"/>
    </row>
    <row r="28" spans="1:17">
      <c r="A28" s="3188"/>
      <c r="B28" s="3188"/>
      <c r="C28" s="3188"/>
    </row>
    <row r="29" spans="1:17">
      <c r="A29" s="3188"/>
      <c r="B29" s="3188"/>
      <c r="C29" s="3188"/>
    </row>
    <row r="30" spans="1:17">
      <c r="A30" s="3188"/>
      <c r="B30" s="3188"/>
      <c r="C30" s="3188"/>
    </row>
    <row r="33" spans="1:3">
      <c r="A33" s="419"/>
      <c r="B33" s="420"/>
      <c r="C33" s="421"/>
    </row>
    <row r="34" spans="1:3">
      <c r="A34" s="419"/>
      <c r="B34" s="420"/>
      <c r="C34" s="421"/>
    </row>
    <row r="35" spans="1:3" ht="15">
      <c r="A35" s="422"/>
      <c r="B35" s="423"/>
      <c r="C35" s="420"/>
    </row>
    <row r="36" spans="1:3">
      <c r="A36" s="422"/>
      <c r="B36" s="420"/>
      <c r="C36" s="420"/>
    </row>
    <row r="111" spans="7:7" ht="15">
      <c r="G111" s="398"/>
    </row>
  </sheetData>
  <mergeCells count="2">
    <mergeCell ref="A1:C1"/>
    <mergeCell ref="A27:C30"/>
  </mergeCells>
  <pageMargins left="0.43307086614173229" right="0.23622047244094491" top="0.74803149606299213" bottom="0.74803149606299213" header="0.31496062992125984" footer="0.31496062992125984"/>
  <pageSetup paperSize="9" orientation="portrait" r:id="rId1"/>
  <headerFooter>
    <oddFooter>&amp;C&amp;"Calibri"&amp;11&amp;K000000Table &amp;A_x000D_&amp;1#&amp;"Calibri"&amp;10&amp;K000000Confidential</oddFooter>
  </headerFooter>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A2EF8C46E0270D4CB72CE2B1360E7313" ma:contentTypeVersion="6" ma:contentTypeDescription="Create a new document." ma:contentTypeScope="" ma:versionID="9ec437c1699636961f60ed38e57d889c">
  <xsd:schema xmlns:xsd="http://www.w3.org/2001/XMLSchema" xmlns:xs="http://www.w3.org/2001/XMLSchema" xmlns:p="http://schemas.microsoft.com/office/2006/metadata/properties" xmlns:ns2="2b7b3010-4ca6-4790-ab7a-e1997c16153b" xmlns:ns3="8beb8518-bd50-42af-b698-7454b32b2d03" targetNamespace="http://schemas.microsoft.com/office/2006/metadata/properties" ma:root="true" ma:fieldsID="fa067c934e250333790bc7e0c04013ed" ns2:_="" ns3:_="">
    <xsd:import namespace="2b7b3010-4ca6-4790-ab7a-e1997c16153b"/>
    <xsd:import namespace="8beb8518-bd50-42af-b698-7454b32b2d03"/>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b7b3010-4ca6-4790-ab7a-e1997c16153b"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beb8518-bd50-42af-b698-7454b32b2d03" elementFormDefault="qualified">
    <xsd:import namespace="http://schemas.microsoft.com/office/2006/documentManagement/types"/>
    <xsd:import namespace="http://schemas.microsoft.com/office/infopath/2007/PartnerControls"/>
    <xsd:element name="SharedWithUsers" ma:index="12"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Application xmlns="http://www.sap.com/cof/excel/application">
  <Version>2</Version>
  <Revision>2.7.601.90251</Revision>
</Application>
</file>

<file path=customXml/itemProps1.xml><?xml version="1.0" encoding="utf-8"?>
<ds:datastoreItem xmlns:ds="http://schemas.openxmlformats.org/officeDocument/2006/customXml" ds:itemID="{8B815A0A-A578-4DE6-B4F8-FB155B516999}">
  <ds:schemaRefs>
    <ds:schemaRef ds:uri="http://purl.org/dc/elements/1.1/"/>
    <ds:schemaRef ds:uri="http://schemas.microsoft.com/office/2006/metadata/properties"/>
    <ds:schemaRef ds:uri="2b7b3010-4ca6-4790-ab7a-e1997c16153b"/>
    <ds:schemaRef ds:uri="http://purl.org/dc/terms/"/>
    <ds:schemaRef ds:uri="http://schemas.openxmlformats.org/package/2006/metadata/core-properties"/>
    <ds:schemaRef ds:uri="http://schemas.microsoft.com/office/2006/documentManagement/types"/>
    <ds:schemaRef ds:uri="8beb8518-bd50-42af-b698-7454b32b2d03"/>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C69B1029-5BC6-4F2C-90B1-7A3D42E776D7}">
  <ds:schemaRefs>
    <ds:schemaRef ds:uri="http://schemas.microsoft.com/sharepoint/v3/contenttype/forms"/>
  </ds:schemaRefs>
</ds:datastoreItem>
</file>

<file path=customXml/itemProps3.xml><?xml version="1.0" encoding="utf-8"?>
<ds:datastoreItem xmlns:ds="http://schemas.openxmlformats.org/officeDocument/2006/customXml" ds:itemID="{6732BFB6-56FC-4B8C-A76D-2A9EDE665B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b7b3010-4ca6-4790-ab7a-e1997c16153b"/>
    <ds:schemaRef ds:uri="8beb8518-bd50-42af-b698-7454b32b2d03"/>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3E3C757B-A6C0-4A76-8F38-CC1237C79D74}">
  <ds:schemaRefs>
    <ds:schemaRef ds:uri="http://www.sap.com/cof/excel/applicatio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111</vt:i4>
      </vt:variant>
      <vt:variant>
        <vt:lpstr>Named Ranges</vt:lpstr>
      </vt:variant>
      <vt:variant>
        <vt:i4>26</vt:i4>
      </vt:variant>
    </vt:vector>
  </HeadingPairs>
  <TitlesOfParts>
    <vt:vector size="137" baseType="lpstr">
      <vt:lpstr>Development </vt:lpstr>
      <vt:lpstr>Key metrics</vt:lpstr>
      <vt:lpstr>Key risks</vt:lpstr>
      <vt:lpstr>Capital Position -&gt;</vt:lpstr>
      <vt:lpstr>1</vt:lpstr>
      <vt:lpstr>2</vt:lpstr>
      <vt:lpstr>3</vt:lpstr>
      <vt:lpstr>4</vt:lpstr>
      <vt:lpstr>5</vt:lpstr>
      <vt:lpstr>6</vt:lpstr>
      <vt:lpstr>7</vt:lpstr>
      <vt:lpstr>Credit Risk -&gt;</vt:lpstr>
      <vt:lpstr>8</vt:lpstr>
      <vt:lpstr>9</vt:lpstr>
      <vt:lpstr>10</vt:lpstr>
      <vt:lpstr>11</vt:lpstr>
      <vt:lpstr>12</vt:lpstr>
      <vt:lpstr>13</vt:lpstr>
      <vt:lpstr>14</vt:lpstr>
      <vt:lpstr>15</vt:lpstr>
      <vt:lpstr>16</vt:lpstr>
      <vt:lpstr>17</vt:lpstr>
      <vt:lpstr>18</vt:lpstr>
      <vt:lpstr>19</vt:lpstr>
      <vt:lpstr>20</vt:lpstr>
      <vt:lpstr>21</vt:lpstr>
      <vt:lpstr>22</vt:lpstr>
      <vt:lpstr>23</vt:lpstr>
      <vt:lpstr>24</vt:lpstr>
      <vt:lpstr>25</vt:lpstr>
      <vt:lpstr>26</vt:lpstr>
      <vt:lpstr>27</vt:lpstr>
      <vt:lpstr>28</vt:lpstr>
      <vt:lpstr>29</vt:lpstr>
      <vt:lpstr>30</vt:lpstr>
      <vt:lpstr>31</vt:lpstr>
      <vt:lpstr>32</vt:lpstr>
      <vt:lpstr>33</vt:lpstr>
      <vt:lpstr>34</vt:lpstr>
      <vt:lpstr>35</vt:lpstr>
      <vt:lpstr>36</vt:lpstr>
      <vt:lpstr>37</vt:lpstr>
      <vt:lpstr>38</vt:lpstr>
      <vt:lpstr>39</vt:lpstr>
      <vt:lpstr>40</vt:lpstr>
      <vt:lpstr>41</vt:lpstr>
      <vt:lpstr>42</vt:lpstr>
      <vt:lpstr>43</vt:lpstr>
      <vt:lpstr>CCR-&gt;</vt:lpstr>
      <vt:lpstr>44</vt:lpstr>
      <vt:lpstr>45</vt:lpstr>
      <vt:lpstr>46</vt:lpstr>
      <vt:lpstr>47</vt:lpstr>
      <vt:lpstr>48</vt:lpstr>
      <vt:lpstr>49</vt:lpstr>
      <vt:lpstr>50</vt:lpstr>
      <vt:lpstr>51</vt:lpstr>
      <vt:lpstr>52</vt:lpstr>
      <vt:lpstr>53</vt:lpstr>
      <vt:lpstr>Securitisation-&gt;</vt:lpstr>
      <vt:lpstr>54</vt:lpstr>
      <vt:lpstr>MR-&gt;</vt:lpstr>
      <vt:lpstr>55</vt:lpstr>
      <vt:lpstr>56</vt:lpstr>
      <vt:lpstr>57</vt:lpstr>
      <vt:lpstr>58</vt:lpstr>
      <vt:lpstr>59</vt:lpstr>
      <vt:lpstr>60</vt:lpstr>
      <vt:lpstr>61</vt:lpstr>
      <vt:lpstr>62</vt:lpstr>
      <vt:lpstr>63</vt:lpstr>
      <vt:lpstr>64</vt:lpstr>
      <vt:lpstr>Op Risk -&gt;</vt:lpstr>
      <vt:lpstr>65</vt:lpstr>
      <vt:lpstr>LR -&gt;</vt:lpstr>
      <vt:lpstr>66</vt:lpstr>
      <vt:lpstr>67</vt:lpstr>
      <vt:lpstr>68</vt:lpstr>
      <vt:lpstr>69</vt:lpstr>
      <vt:lpstr>70</vt:lpstr>
      <vt:lpstr>71</vt:lpstr>
      <vt:lpstr>72</vt:lpstr>
      <vt:lpstr>73</vt:lpstr>
      <vt:lpstr>74</vt:lpstr>
      <vt:lpstr>75</vt:lpstr>
      <vt:lpstr>Other -&gt;</vt:lpstr>
      <vt:lpstr>76</vt:lpstr>
      <vt:lpstr>77</vt:lpstr>
      <vt:lpstr>78</vt:lpstr>
      <vt:lpstr>79</vt:lpstr>
      <vt:lpstr>80</vt:lpstr>
      <vt:lpstr>81</vt:lpstr>
      <vt:lpstr>82</vt:lpstr>
      <vt:lpstr>83</vt:lpstr>
      <vt:lpstr>84</vt:lpstr>
      <vt:lpstr>85</vt:lpstr>
      <vt:lpstr>86</vt:lpstr>
      <vt:lpstr>NLP -&gt;</vt:lpstr>
      <vt:lpstr>90</vt:lpstr>
      <vt:lpstr>91</vt:lpstr>
      <vt:lpstr>92</vt:lpstr>
      <vt:lpstr>93</vt:lpstr>
      <vt:lpstr>94</vt:lpstr>
      <vt:lpstr>95</vt:lpstr>
      <vt:lpstr>96</vt:lpstr>
      <vt:lpstr>97</vt:lpstr>
      <vt:lpstr>98</vt:lpstr>
      <vt:lpstr>Covid 19 -&gt;</vt:lpstr>
      <vt:lpstr>Covid1</vt:lpstr>
      <vt:lpstr>Covid2</vt:lpstr>
      <vt:lpstr>Covid3</vt:lpstr>
      <vt:lpstr>'15'!Print_Area</vt:lpstr>
      <vt:lpstr>'16'!Print_Area</vt:lpstr>
      <vt:lpstr>'17'!Print_Area</vt:lpstr>
      <vt:lpstr>'26'!Print_Area</vt:lpstr>
      <vt:lpstr>'30'!Print_Area</vt:lpstr>
      <vt:lpstr>'32'!Print_Area</vt:lpstr>
      <vt:lpstr>'33'!Print_Area</vt:lpstr>
      <vt:lpstr>'34'!Print_Area</vt:lpstr>
      <vt:lpstr>'35'!Print_Area</vt:lpstr>
      <vt:lpstr>'36'!Print_Area</vt:lpstr>
      <vt:lpstr>'37'!Print_Area</vt:lpstr>
      <vt:lpstr>'38'!Print_Area</vt:lpstr>
      <vt:lpstr>'39'!Print_Area</vt:lpstr>
      <vt:lpstr>'40'!Print_Area</vt:lpstr>
      <vt:lpstr>'42'!Print_Area</vt:lpstr>
      <vt:lpstr>'54'!Print_Area</vt:lpstr>
      <vt:lpstr>'55'!Print_Area</vt:lpstr>
      <vt:lpstr>'65'!Print_Area</vt:lpstr>
      <vt:lpstr>'77'!Print_Area</vt:lpstr>
      <vt:lpstr>'79'!Print_Area</vt:lpstr>
      <vt:lpstr>'82'!Print_Area</vt:lpstr>
      <vt:lpstr>'86'!Print_Area</vt:lpstr>
      <vt:lpstr>'98'!Print_Area</vt:lpstr>
      <vt:lpstr>Covid3!Print_Area</vt:lpstr>
      <vt:lpstr>'Development '!Print_Area</vt:lpstr>
      <vt:lpstr>'Key metrics'!Print_Area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Nordea Group Capital and Risk Management Report Tables 2020</dc:title>
  <dc:subject/>
  <dc:creator>Nordea</dc:creator>
  <cp:keywords/>
  <dc:description/>
  <cp:lastModifiedBy>Kronberg, Martin</cp:lastModifiedBy>
  <cp:revision/>
  <cp:lastPrinted>2021-02-26T11:56:52Z</cp:lastPrinted>
  <dcterms:created xsi:type="dcterms:W3CDTF">2019-10-24T15:31:36Z</dcterms:created>
  <dcterms:modified xsi:type="dcterms:W3CDTF">2021-10-20T11:26:54Z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0x010100A2EF8C46E0270D4CB72CE2B1360E7313</vt:lpwstr>
  </property>
  <property fmtid="{D5CDD505-2E9C-101B-9397-08002B2CF9AE}" pid="3" name="SV_QUERY_LIST_4F35BF76-6C0D-4D9B-82B2-816C12CF3733">
    <vt:lpwstr>empty_477D106A-C0D6-4607-AEBD-E2C9D60EA279</vt:lpwstr>
  </property>
  <property fmtid="{D5CDD505-2E9C-101B-9397-08002B2CF9AE}" pid="4" name="SV_HIDDEN_GRID_QUERY_LIST_4F35BF76-6C0D-4D9B-82B2-816C12CF3733">
    <vt:lpwstr>empty_477D106A-C0D6-4607-AEBD-E2C9D60EA279</vt:lpwstr>
  </property>
  <property fmtid="{D5CDD505-2E9C-101B-9397-08002B2CF9AE}" pid="5" name="BExAnalyzer_OldName">
    <vt:lpwstr>Masterdoc.xlsx</vt:lpwstr>
  </property>
  <property fmtid="{D5CDD505-2E9C-101B-9397-08002B2CF9AE}" pid="6" name="CustomUiType">
    <vt:lpwstr>2</vt:lpwstr>
  </property>
  <property fmtid="{D5CDD505-2E9C-101B-9397-08002B2CF9AE}" pid="7" name="MSIP_Label_400b7bbd-7ade-49ce-aa5e-23220b76cd08_Enabled">
    <vt:lpwstr>true</vt:lpwstr>
  </property>
  <property fmtid="{D5CDD505-2E9C-101B-9397-08002B2CF9AE}" pid="8" name="MSIP_Label_400b7bbd-7ade-49ce-aa5e-23220b76cd08_SetDate">
    <vt:lpwstr>2021-10-20T11:26:50Z</vt:lpwstr>
  </property>
  <property fmtid="{D5CDD505-2E9C-101B-9397-08002B2CF9AE}" pid="9" name="MSIP_Label_400b7bbd-7ade-49ce-aa5e-23220b76cd08_Method">
    <vt:lpwstr>Standard</vt:lpwstr>
  </property>
  <property fmtid="{D5CDD505-2E9C-101B-9397-08002B2CF9AE}" pid="10" name="MSIP_Label_400b7bbd-7ade-49ce-aa5e-23220b76cd08_Name">
    <vt:lpwstr>Confidential</vt:lpwstr>
  </property>
  <property fmtid="{D5CDD505-2E9C-101B-9397-08002B2CF9AE}" pid="11" name="MSIP_Label_400b7bbd-7ade-49ce-aa5e-23220b76cd08_SiteId">
    <vt:lpwstr>8beccd60-0be6-4025-8e24-ca9ae679e1f4</vt:lpwstr>
  </property>
  <property fmtid="{D5CDD505-2E9C-101B-9397-08002B2CF9AE}" pid="12" name="MSIP_Label_400b7bbd-7ade-49ce-aa5e-23220b76cd08_ActionId">
    <vt:lpwstr>1b45f059-2d0d-4d56-a868-3d890270ed94</vt:lpwstr>
  </property>
  <property fmtid="{D5CDD505-2E9C-101B-9397-08002B2CF9AE}" pid="13" name="MSIP_Label_400b7bbd-7ade-49ce-aa5e-23220b76cd08_ContentBits">
    <vt:lpwstr>2</vt:lpwstr>
  </property>
</Properties>
</file>