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Investor_Relations\ECBC\2021\"/>
    </mc:Choice>
  </mc:AlternateContent>
  <xr:revisionPtr revIDLastSave="0" documentId="13_ncr:1_{07DE17B0-BFB7-43A6-8E44-EB9AA351C3D2}" xr6:coauthVersionLast="46" xr6:coauthVersionMax="47" xr10:uidLastSave="{00000000-0000-0000-0000-000000000000}"/>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M9" i="31" l="1"/>
  <c r="M10" i="31"/>
  <c r="M14" i="31" s="1"/>
  <c r="M11" i="31"/>
  <c r="M12" i="31"/>
  <c r="M13" i="31"/>
  <c r="C14" i="31"/>
  <c r="D14" i="31"/>
  <c r="E14" i="31"/>
  <c r="F14" i="31"/>
  <c r="G14" i="31"/>
  <c r="H14" i="31"/>
  <c r="I14" i="31"/>
  <c r="J14" i="31"/>
  <c r="K14" i="31"/>
  <c r="L14" i="31"/>
  <c r="M23" i="31"/>
  <c r="M24" i="31"/>
  <c r="M29" i="31" s="1"/>
  <c r="M25" i="31"/>
  <c r="M26" i="31"/>
  <c r="M27" i="31"/>
  <c r="M28" i="31"/>
  <c r="C29" i="31"/>
  <c r="D29" i="31"/>
  <c r="E29" i="31"/>
  <c r="F29" i="31"/>
  <c r="G29" i="31"/>
  <c r="H29" i="31"/>
  <c r="I29" i="31"/>
  <c r="J29" i="31"/>
  <c r="K29" i="31"/>
  <c r="L29" i="31"/>
  <c r="B39" i="31"/>
  <c r="M9" i="30"/>
  <c r="M10" i="30"/>
  <c r="C11" i="30"/>
  <c r="D11" i="30"/>
  <c r="M11" i="30" s="1"/>
  <c r="M20" i="30" s="1"/>
  <c r="E11" i="30"/>
  <c r="E20" i="30" s="1"/>
  <c r="F11" i="30"/>
  <c r="G11" i="30"/>
  <c r="H11" i="30"/>
  <c r="H20" i="30" s="1"/>
  <c r="I11" i="30"/>
  <c r="J11" i="30"/>
  <c r="K11" i="30"/>
  <c r="L11" i="30"/>
  <c r="L20" i="30" s="1"/>
  <c r="M12" i="30"/>
  <c r="M13" i="30"/>
  <c r="M14" i="30"/>
  <c r="M15" i="30"/>
  <c r="M17" i="30"/>
  <c r="M18" i="30"/>
  <c r="M19" i="30"/>
  <c r="C20" i="30"/>
  <c r="F20" i="30"/>
  <c r="G20" i="30"/>
  <c r="I20" i="30"/>
  <c r="J20" i="30"/>
  <c r="K20" i="30"/>
  <c r="M29" i="30"/>
  <c r="M30" i="30"/>
  <c r="C31" i="30"/>
  <c r="D31" i="30"/>
  <c r="E31" i="30"/>
  <c r="E40" i="30" s="1"/>
  <c r="F31" i="30"/>
  <c r="F40" i="30" s="1"/>
  <c r="G31" i="30"/>
  <c r="H31" i="30"/>
  <c r="I31" i="30"/>
  <c r="I40" i="30" s="1"/>
  <c r="J31" i="30"/>
  <c r="K31" i="30"/>
  <c r="L31" i="30"/>
  <c r="M31" i="30"/>
  <c r="M40" i="30" s="1"/>
  <c r="M32" i="30"/>
  <c r="M33" i="30"/>
  <c r="M34" i="30"/>
  <c r="M35" i="30"/>
  <c r="M37" i="30"/>
  <c r="M38" i="30"/>
  <c r="M39" i="30"/>
  <c r="C40" i="30"/>
  <c r="D40" i="30"/>
  <c r="G40" i="30"/>
  <c r="H40" i="30"/>
  <c r="J40" i="30"/>
  <c r="K40" i="30"/>
  <c r="L40" i="30"/>
  <c r="M49" i="30"/>
  <c r="M50" i="30"/>
  <c r="C51" i="30"/>
  <c r="D51" i="30"/>
  <c r="E51" i="30"/>
  <c r="F51" i="30"/>
  <c r="M51" i="30" s="1"/>
  <c r="M60" i="30" s="1"/>
  <c r="G51" i="30"/>
  <c r="G60" i="30" s="1"/>
  <c r="H51" i="30"/>
  <c r="I51" i="30"/>
  <c r="J51" i="30"/>
  <c r="J60" i="30" s="1"/>
  <c r="K51" i="30"/>
  <c r="L51" i="30"/>
  <c r="M52" i="30"/>
  <c r="M53" i="30"/>
  <c r="M54" i="30"/>
  <c r="M55" i="30"/>
  <c r="M57" i="30"/>
  <c r="M58" i="30"/>
  <c r="M59" i="30"/>
  <c r="C60" i="30"/>
  <c r="D60" i="30"/>
  <c r="E60" i="30"/>
  <c r="H60" i="30"/>
  <c r="I60" i="30"/>
  <c r="K60" i="30"/>
  <c r="L60" i="30"/>
  <c r="I11" i="29"/>
  <c r="I12" i="29"/>
  <c r="I13" i="29"/>
  <c r="I22" i="29" s="1"/>
  <c r="I14" i="29"/>
  <c r="I15" i="29"/>
  <c r="I16" i="29"/>
  <c r="I17" i="29"/>
  <c r="I18" i="29"/>
  <c r="I19" i="29"/>
  <c r="I20" i="29"/>
  <c r="C22" i="29"/>
  <c r="D22" i="29"/>
  <c r="E22" i="29"/>
  <c r="F22" i="29"/>
  <c r="G22" i="29"/>
  <c r="H22" i="29"/>
  <c r="M11" i="27"/>
  <c r="D12" i="27" s="1"/>
  <c r="C12" i="27"/>
  <c r="F12" i="27"/>
  <c r="G12" i="27"/>
  <c r="H12" i="27"/>
  <c r="I12" i="27"/>
  <c r="J12" i="27"/>
  <c r="K12" i="27"/>
  <c r="L12" i="27"/>
  <c r="M18" i="27"/>
  <c r="F19" i="27" s="1"/>
  <c r="C19" i="27"/>
  <c r="D19" i="27"/>
  <c r="E19" i="27"/>
  <c r="G19" i="27"/>
  <c r="J19" i="27"/>
  <c r="K19" i="27"/>
  <c r="L19" i="27"/>
  <c r="M19" i="27"/>
  <c r="I26" i="27"/>
  <c r="D27" i="27" s="1"/>
  <c r="C27" i="27"/>
  <c r="F27" i="27"/>
  <c r="G27" i="27"/>
  <c r="H27" i="27"/>
  <c r="I27" i="27"/>
  <c r="F26" i="26"/>
  <c r="G26" i="26"/>
  <c r="H26" i="26"/>
  <c r="I26" i="26"/>
  <c r="C105" i="26"/>
  <c r="C106" i="26"/>
  <c r="F60" i="30" l="1"/>
  <c r="D20" i="30"/>
  <c r="E27" i="27"/>
  <c r="I19" i="27"/>
  <c r="M12" i="27"/>
  <c r="E12" i="27"/>
  <c r="H19" i="27"/>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F292" i="8"/>
  <c r="C292" i="8"/>
  <c r="C290" i="8"/>
  <c r="D300" i="8"/>
  <c r="D293" i="8"/>
  <c r="C293" i="8"/>
  <c r="D292"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<sst xmlns="http://schemas.openxmlformats.org/spreadsheetml/2006/main" count="6493" uniqueCount="3111">
  <si>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</si>
  <si>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</si>
  <si>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</si>
  <si>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</si>
  <si>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</si>
  <si>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</si>
  <si>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</si>
  <si>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</si>
  <si>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</si>
  <si>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</si>
  <si>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</si>
  <si>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</si>
  <si>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</si>
  <si>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</si>
  <si>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</si>
  <si>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</si>
  <si>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</si>
  <si>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</si>
  <si>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</si>
  <si>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</si>
  <si>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</si>
  <si>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</si>
  <si>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</si>
  <si>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</si>
  <si>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</si>
  <si>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</si>
  <si>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</si>
  <si>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</si>
  <si>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</si>
  <si>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</si>
  <si>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</si>
  <si>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</si>
  <si>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</si>
  <si>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</si>
  <si>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</si>
  <si>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</si>
  <si>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</si>
  <si>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</si>
  <si>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</si>
  <si>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</si>
  <si>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</si>
  <si>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</si>
  <si>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</si>
  <si>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</si>
  <si>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</si>
  <si>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</si>
  <si>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</si>
  <si>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</si>
  <si>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</si>
  <si>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</si>
  <si>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</si>
  <si>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</si>
  <si>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</si>
  <si>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</si>
  <si>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</si>
  <si>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</si>
  <si>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</si>
  <si>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</si>
  <si>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</si>
  <si>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</si>
  <si>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</si>
  <si>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</si>
  <si>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</si>
  <si>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</si>
  <si>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</si>
  <si>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</si>
  <si>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</si>
  <si>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</si>
  <si>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</si>
  <si>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</si>
  <si>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</si>
  <si>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</si>
  <si>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</si>
  <si>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</si>
  <si>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</si>
  <si>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</si>
  <si>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</si>
  <si>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</si>
  <si>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</si>
  <si>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</si>
  <si>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</si>
  <si>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</si>
  <si>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</si>
  <si>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</si>
  <si>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</si>
  <si>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</si>
  <si>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</si>
  <si>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</si>
  <si>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</si>
  <si>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</si>
  <si>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</si>
  <si>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</si>
  <si>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</si>
  <si>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</si>
  <si>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</si>
  <si>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</si>
  <si>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</si>
  <si>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</si>
  <si>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</si>
  <si>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</si>
  <si>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</si>
  <si>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</si>
  <si>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</si>
  <si>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</si>
  <si>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</si>
  <si>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</si>
  <si>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</si>
  <si>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</si>
  <si>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</si>
  <si>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</si>
  <si>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</si>
  <si>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</si>
  <si>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</si>
  <si>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</si>
  <si>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</si>
  <si>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</si>
  <si>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</si>
  <si>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</si>
  <si>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</si>
  <si>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</si>
  <si>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</si>
  <si>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</si>
  <si>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</si>
  <si>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</si>
  <si>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</si>
  <si>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</si>
  <si>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</si>
  <si>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</si>
  <si>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</si>
  <si>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</si>
  <si>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</si>
  <si>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</si>
  <si>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</si>
  <si>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</si>
  <si>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</si>
  <si>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</si>
  <si>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</si>
  <si>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</si>
  <si>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</si>
  <si>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</si>
  <si>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</si>
  <si>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</si>
  <si>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</si>
  <si>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</si>
  <si>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</si>
  <si>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</si>
  <si>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</si>
  <si>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</si>
  <si>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</si>
  <si>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</si>
  <si>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</si>
  <si>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</si>
  <si>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</si>
  <si>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</si>
  <si>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</si>
  <si>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</si>
  <si>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</si>
  <si>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</si>
  <si>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</si>
  <si>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</si>
  <si>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</si>
  <si>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</si>
  <si>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</si>
  <si>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</si>
  <si>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</si>
  <si>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</si>
  <si>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</si>
  <si>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</si>
  <si>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</si>
  <si>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</si>
  <si>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</si>
  <si>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</si>
  <si>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</si>
  <si>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</si>
  <si>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</si>
  <si>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</si>
  <si>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</si>
  <si>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</si>
  <si>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</si>
  <si>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</si>
  <si>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</si>
  <si>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</si>
  <si>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</si>
  <si>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</si>
  <si>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</si>
  <si>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</si>
  <si>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</si>
  <si>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</si>
  <si>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</si>
  <si>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</si>
  <si>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</si>
  <si>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</si>
  <si>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</si>
  <si>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</si>
  <si>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</si>
  <si>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</si>
  <si>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</si>
  <si>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</si>
  <si>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</si>
  <si>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</si>
  <si>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</si>
  <si>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</si>
  <si>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</si>
  <si>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</si>
  <si>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</si>
  <si>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</si>
  <si>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</si>
  <si>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</si>
  <si>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</si>
  <si>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</si>
  <si>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</si>
  <si>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</si>
  <si>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</si>
  <si>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</si>
  <si>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</si>
  <si>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</si>
  <si>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</si>
  <si>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</si>
  <si>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</si>
  <si>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</si>
  <si>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</si>
  <si>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</si>
  <si>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</si>
  <si>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</si>
  <si>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</si>
  <si>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</si>
  <si>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</si>
  <si>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</si>
  <si>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</si>
  <si>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</si>
  <si>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</si>
  <si>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</si>
  <si>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</si>
  <si>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</si>
  <si>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</si>
  <si>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</si>
  <si>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</si>
  <si>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</si>
  <si>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</si>
  <si>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</si>
  <si>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</si>
  <si>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</si>
  <si>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</si>
  <si>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</si>
  <si>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</si>
  <si>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</si>
  <si>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</si>
  <si>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</si>
  <si>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</si>
  <si>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</si>
  <si>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</si>
  <si>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</si>
  <si>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</si>
  <si>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</si>
  <si>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</si>
  <si>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</si>
  <si>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</si>
  <si>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</si>
  <si>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</si>
  <si>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</si>
  <si>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</si>
  <si>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</si>
  <si>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</si>
  <si>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</si>
  <si>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</si>
  <si>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</si>
  <si>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</si>
  <si>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</si>
  <si>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</si>
  <si>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</si>
  <si>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</si>
  <si>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</si>
  <si>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</si>
  <si>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</si>
  <si>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</si>
  <si>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</si>
  <si>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</si>
  <si>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</si>
  <si>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</si>
  <si>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</si>
  <si>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</si>
  <si>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</si>
  <si>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</si>
  <si>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</si>
  <si>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</si>
  <si>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</si>
  <si>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</si>
  <si>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</si>
  <si>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</si>
  <si>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</si>
  <si>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</si>
  <si>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</si>
  <si>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</si>
  <si>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</si>
  <si>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</si>
  <si>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</si>
  <si>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</si>
  <si>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</si>
  <si>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</si>
  <si>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</si>
  <si>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</si>
  <si>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</si>
  <si>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</si>
  <si>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</si>
  <si>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</si>
  <si>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</si>
  <si>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</si>
  <si>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</si>
  <si>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</si>
  <si>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</si>
  <si>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</si>
  <si>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</si>
  <si>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</si>
  <si>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</si>
  <si>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</si>
  <si>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</si>
  <si>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</si>
  <si>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</si>
  <si>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</si>
  <si>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</si>
  <si>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</si>
  <si>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</si>
  <si>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</si>
  <si>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</si>
  <si>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</si>
  <si>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</si>
  <si>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</si>
  <si>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</si>
  <si>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</si>
  <si>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</si>
  <si>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</si>
  <si>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</si>
  <si>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</si>
  <si>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</si>
  <si>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</si>
  <si>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</si>
  <si>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</si>
  <si>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</si>
  <si>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</si>
  <si>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</si>
  <si>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</si>
  <si>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</si>
  <si>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</si>
  <si>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</si>
  <si>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</si>
  <si>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</si>
  <si>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</si>
  <si>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</si>
  <si>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</si>
  <si>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</si>
  <si>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</si>
  <si>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</si>
  <si>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</si>
  <si>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</si>
  <si>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</si>
  <si>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</si>
  <si>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</si>
  <si>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</si>
  <si>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</si>
  <si>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</si>
  <si>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</si>
  <si>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</si>
  <si>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</si>
  <si>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</si>
  <si>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</si>
  <si>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</si>
  <si>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</si>
  <si>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</si>
  <si>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</si>
  <si>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</si>
  <si>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</si>
  <si>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</si>
  <si>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</si>
  <si>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</si>
  <si>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</si>
  <si>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</si>
  <si>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</si>
  <si>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</si>
  <si>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</si>
  <si>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</si>
  <si>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</si>
  <si>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</si>
  <si>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</si>
  <si>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</si>
  <si>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</si>
  <si>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</si>
  <si>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</si>
  <si>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</si>
  <si>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</si>
  <si>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</si>
  <si>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</si>
  <si>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</si>
  <si>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</si>
  <si>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</si>
  <si>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</si>
  <si>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</si>
  <si>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</si>
  <si>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</si>
  <si>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</si>
  <si>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</si>
  <si>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</si>
  <si>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</si>
  <si>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</si>
  <si>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</si>
  <si>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</si>
  <si>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</si>
  <si>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</si>
  <si>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</si>
  <si>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</si>
  <si>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</si>
  <si>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</si>
  <si>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</si>
  <si>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</si>
  <si>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</si>
  <si>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</si>
  <si>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</si>
  <si>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</si>
  <si>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</si>
  <si>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</si>
  <si>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</si>
  <si>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</si>
  <si>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</si>
  <si>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</si>
  <si>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</si>
  <si>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</si>
  <si>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</si>
  <si>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</si>
  <si>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</si>
  <si>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</si>
  <si>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</si>
  <si>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</si>
  <si>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</si>
  <si>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</si>
  <si>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</si>
  <si>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</si>
  <si>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</si>
  <si>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</si>
  <si>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</si>
  <si>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</si>
  <si>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</si>
  <si>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</si>
  <si>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</si>
  <si>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</si>
  <si>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</si>
  <si>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</si>
  <si>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</si>
  <si>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</si>
  <si>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</si>
  <si>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</si>
  <si>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</si>
  <si>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</si>
  <si>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</si>
  <si>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</si>
  <si>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</si>
  <si>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</si>
  <si>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</si>
  <si>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</si>
  <si>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</si>
  <si>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</si>
  <si>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</si>
  <si>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</si>
  <si>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</si>
  <si>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</si>
  <si>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</si>
  <si>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</si>
  <si>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</si>
  <si>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</si>
  <si>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</si>
  <si>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</si>
  <si>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</si>
  <si>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</si>
  <si>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</si>
  <si>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</si>
  <si>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</si>
  <si>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</si>
  <si>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</si>
  <si>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</si>
  <si>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</si>
  <si>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</si>
  <si>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</si>
  <si>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</si>
  <si>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</si>
  <si>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</si>
  <si>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</si>
  <si>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</si>
  <si>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</si>
  <si>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</si>
  <si>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</si>
  <si>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</si>
  <si>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</si>
  <si>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</si>
  <si>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</si>
  <si>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</si>
  <si>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</si>
  <si>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</si>
  <si>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</si>
  <si>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</si>
  <si>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</si>
  <si>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</si>
  <si>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</si>
  <si>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</si>
  <si>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</si>
  <si>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</si>
  <si>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</si>
  <si>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</si>
  <si>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</si>
  <si>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</si>
  <si>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</si>
  <si>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</si>
  <si>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</si>
  <si>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</si>
  <si>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</si>
  <si>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</si>
  <si>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</si>
  <si>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</si>
  <si>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</si>
  <si>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</si>
  <si>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</si>
  <si>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</si>
  <si>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</si>
  <si>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</si>
  <si>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</si>
  <si>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</si>
  <si>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</si>
  <si>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</si>
  <si>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</si>
  <si>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</si>
  <si>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</si>
  <si>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</si>
  <si>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</si>
  <si>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</si>
  <si>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</si>
  <si>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</si>
  <si>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</si>
  <si>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</si>
  <si>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</si>
  <si>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</si>
  <si>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</si>
  <si>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</si>
  <si>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</si>
  <si>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</si>
  <si>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</si>
  <si>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</si>
  <si>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</si>
  <si>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</si>
  <si>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</si>
  <si>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</si>
  <si>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</si>
  <si>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</si>
  <si>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</si>
  <si>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</si>
  <si>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</si>
  <si>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</si>
  <si>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</si>
  <si>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</si>
  <si>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</si>
  <si>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</si>
  <si>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</si>
  <si>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</si>
  <si>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</si>
  <si>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</si>
  <si>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</si>
  <si>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</si>
  <si>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</si>
  <si>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</si>
  <si>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</si>
  <si>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</si>
  <si>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</si>
  <si>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</si>
  <si>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</si>
  <si>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</si>
  <si>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</si>
  <si>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</si>
  <si>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</si>
  <si>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</si>
  <si>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</si>
  <si>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</si>
  <si>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</si>
  <si>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</si>
  <si>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</si>
  <si>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</si>
  <si>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</si>
  <si>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</si>
  <si>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</si>
  <si>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</si>
  <si>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</si>
  <si>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</si>
  <si>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</si>
  <si>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</si>
  <si>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</si>
  <si>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</si>
  <si>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</si>
  <si>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</si>
  <si>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</si>
  <si>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</si>
  <si>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</si>
  <si>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</si>
  <si>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</si>
  <si>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</si>
  <si>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</si>
  <si>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</si>
  <si>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</si>
  <si>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</si>
  <si>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</si>
  <si>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</si>
  <si>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</si>
  <si>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</si>
  <si>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</si>
  <si>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</si>
  <si>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</si>
  <si>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</si>
  <si>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</si>
  <si>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</si>
  <si>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</si>
  <si>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</si>
  <si>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</si>
  <si>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</si>
  <si>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</si>
  <si>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</si>
  <si>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</si>
  <si>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</si>
  <si>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</si>
  <si>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</si>
  <si>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</si>
  <si>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</si>
  <si>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</si>
  <si>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</si>
  <si>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</si>
  <si>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</si>
  <si>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</si>
  <si>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</si>
  <si>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</si>
  <si>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</si>
  <si>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</si>
  <si>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</si>
  <si>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</si>
  <si>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</si>
  <si>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</si>
  <si>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</si>
  <si>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</si>
  <si>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</si>
  <si>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</si>
  <si>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</si>
  <si>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</si>
  <si>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</si>
  <si>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</si>
  <si>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</si>
  <si>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</si>
  <si>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</si>
  <si>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</si>
  <si>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</si>
  <si>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</si>
  <si>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</si>
  <si>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</si>
  <si>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</si>
  <si>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</si>
  <si>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</si>
  <si>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</si>
  <si>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</si>
  <si>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</si>
  <si>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</si>
  <si>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</si>
  <si>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</si>
  <si>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</si>
  <si>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</si>
  <si>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</si>
  <si>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</si>
  <si>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</si>
  <si>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</si>
  <si>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</si>
  <si>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</si>
  <si>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</si>
  <si>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</si>
  <si>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</si>
  <si>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</si>
  <si>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</si>
  <si>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</si>
  <si>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</si>
  <si>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</si>
  <si>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</si>
  <si>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</si>
  <si>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</si>
  <si>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</si>
  <si>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</si>
  <si>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</si>
  <si>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</si>
  <si>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</si>
  <si>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</si>
  <si>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</si>
  <si>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</si>
  <si>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</si>
  <si>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</si>
  <si>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</si>
  <si>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</si>
  <si>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</si>
  <si>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</si>
  <si>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</si>
  <si>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</si>
  <si>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</si>
  <si>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</si>
  <si>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</si>
  <si>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</si>
  <si>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</si>
  <si>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</si>
  <si>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</si>
  <si>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</si>
  <si>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</si>
  <si>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</si>
  <si>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</si>
  <si>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</si>
  <si>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</si>
  <si>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</si>
  <si>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</si>
  <si>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</si>
  <si>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</si>
  <si>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</si>
  <si>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</si>
  <si>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</si>
  <si>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</si>
  <si>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</si>
  <si>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</si>
  <si>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</si>
  <si>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</si>
  <si>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</si>
  <si>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</si>
  <si>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</si>
  <si>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</si>
  <si>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</si>
  <si>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</si>
  <si>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</si>
  <si>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</si>
  <si>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</si>
  <si>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</si>
  <si>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</si>
  <si>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</si>
  <si>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</si>
  <si>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</si>
  <si>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</si>
  <si>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</si>
  <si>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</si>
  <si>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</si>
  <si>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</si>
  <si>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</si>
  <si>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</si>
  <si>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</si>
  <si>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</si>
  <si>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</si>
  <si>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</si>
  <si>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</si>
  <si>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</si>
  <si>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</si>
  <si>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</si>
  <si>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</si>
  <si>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</si>
  <si>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</si>
  <si>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</si>
  <si>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</si>
  <si>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</si>
  <si>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</si>
  <si>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</si>
  <si>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</si>
  <si>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</si>
  <si>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</si>
  <si>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</si>
  <si>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</si>
  <si>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</si>
  <si>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</si>
  <si>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</si>
  <si>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</si>
  <si>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</si>
  <si>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</si>
  <si>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</si>
  <si>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</si>
  <si>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</si>
  <si>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</si>
  <si>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</si>
  <si>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</si>
  <si>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</si>
  <si>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</si>
  <si>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</si>
  <si>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</si>
  <si>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</si>
  <si>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</si>
  <si>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</si>
  <si>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</si>
  <si>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</si>
  <si>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</si>
  <si>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</si>
  <si>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</si>
  <si>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</si>
  <si>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</si>
  <si>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</si>
  <si>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</si>
  <si>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</si>
  <si>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</si>
  <si>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</si>
  <si>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</si>
  <si>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</si>
  <si>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</si>
  <si>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</si>
  <si>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</si>
  <si>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</si>
  <si>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</si>
  <si>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</si>
  <si>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</si>
  <si>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</si>
  <si>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</si>
  <si>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</si>
  <si>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</si>
  <si>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</si>
  <si>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</si>
  <si>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</si>
  <si>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</si>
  <si>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</si>
  <si>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</si>
  <si>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</si>
  <si>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</si>
  <si>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</si>
  <si>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</si>
  <si>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</si>
  <si>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</si>
  <si>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</si>
  <si>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</si>
  <si>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</si>
  <si>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</si>
  <si>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</si>
  <si>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</si>
  <si>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</si>
  <si>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</si>
  <si>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</si>
  <si>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</si>
  <si>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</si>
  <si>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</si>
  <si>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</si>
  <si>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</si>
  <si>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</si>
  <si>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</si>
  <si>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</si>
  <si>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</si>
  <si>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</si>
  <si>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</si>
  <si>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</si>
  <si>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</si>
  <si>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</si>
  <si>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</si>
  <si>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</si>
  <si>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</si>
  <si>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</si>
  <si>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</si>
  <si>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</si>
  <si>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</si>
  <si>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</si>
  <si>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</si>
  <si>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</si>
  <si>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</si>
  <si>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</si>
  <si>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</si>
  <si>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</si>
  <si>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</si>
  <si>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</si>
  <si>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</si>
  <si>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</si>
  <si>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</si>
  <si>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</si>
  <si>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</si>
  <si>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</si>
  <si>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</si>
  <si>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</si>
  <si>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</si>
  <si>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</si>
  <si>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</si>
  <si>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</si>
  <si>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</si>
  <si>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</si>
  <si>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</si>
  <si>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</si>
  <si>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</si>
  <si>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</si>
  <si>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</si>
  <si>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</si>
  <si>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</si>
  <si>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</si>
  <si>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</si>
  <si>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</si>
  <si>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</si>
  <si>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</si>
  <si>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</si>
  <si>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</si>
  <si>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</si>
  <si>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</si>
  <si>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</si>
  <si>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</si>
  <si>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</si>
  <si>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</si>
  <si>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</si>
  <si>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</si>
  <si>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</si>
  <si>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</si>
  <si>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</si>
  <si>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</si>
  <si>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</si>
  <si>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</si>
  <si>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</si>
  <si>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</si>
  <si>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</si>
  <si>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</si>
  <si>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</si>
  <si>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</si>
  <si>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</si>
  <si>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</si>
  <si>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</si>
  <si>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</si>
  <si>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</si>
  <si>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</si>
  <si>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</si>
  <si>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</si>
  <si>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</si>
  <si>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</si>
  <si>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</si>
  <si>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</si>
  <si>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</si>
  <si>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</si>
  <si>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</si>
  <si>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</si>
  <si>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</si>
  <si>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</si>
  <si>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</si>
  <si>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</si>
  <si>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</si>
  <si>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</si>
  <si>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</si>
  <si>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</si>
  <si>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</si>
  <si>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</si>
  <si>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</si>
  <si>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</si>
  <si>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</si>
  <si>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</si>
  <si>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</si>
  <si>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</si>
  <si>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</si>
  <si>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</si>
  <si>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</si>
  <si>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</si>
  <si>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</si>
  <si>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</si>
  <si>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</si>
  <si>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</si>
  <si>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</si>
  <si>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</si>
  <si>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</si>
  <si>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</si>
  <si>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</si>
  <si>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</si>
  <si>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</si>
  <si>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</si>
  <si>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</si>
  <si>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</si>
  <si>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</si>
  <si>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</si>
  <si>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</si>
  <si>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</si>
  <si>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</si>
  <si>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</si>
  <si>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</si>
  <si>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</si>
  <si>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</si>
  <si>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</si>
  <si>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</si>
  <si>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</si>
  <si>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</si>
  <si>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</si>
  <si>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</si>
  <si>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</si>
  <si>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</si>
  <si>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</si>
  <si>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</si>
  <si>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</si>
  <si>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</si>
  <si>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</si>
  <si>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</si>
  <si>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</si>
  <si>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</si>
  <si>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</si>
  <si>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</si>
  <si>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</si>
  <si>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</si>
  <si>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</si>
  <si>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</si>
  <si>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</si>
  <si>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</si>
  <si>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</si>
  <si>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</si>
  <si>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</si>
  <si>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</si>
  <si>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</si>
  <si>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</si>
  <si>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</si>
  <si>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</si>
  <si>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</si>
  <si>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</si>
  <si>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</si>
  <si>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</si>
  <si>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</si>
  <si>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</si>
  <si>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</si>
  <si>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</si>
  <si>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</si>
  <si>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</si>
  <si>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</si>
  <si>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</si>
  <si>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</si>
  <si>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</si>
  <si>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</si>
  <si>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</si>
  <si>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</si>
  <si>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</si>
  <si>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</si>
  <si>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</si>
  <si>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</si>
  <si>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</si>
  <si>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</si>
  <si>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</si>
  <si>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</si>
  <si>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</si>
  <si>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</si>
  <si>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</si>
  <si>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</si>
  <si>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</si>
  <si>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</si>
  <si>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</si>
  <si>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</si>
  <si>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</si>
  <si>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</si>
  <si>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</si>
  <si>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</si>
  <si>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</si>
  <si>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</si>
  <si>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</si>
  <si>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</si>
  <si>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</si>
  <si>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</si>
  <si>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</si>
  <si>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</si>
  <si>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</si>
  <si>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</si>
  <si>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</si>
  <si>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</si>
  <si>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</si>
  <si>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</si>
  <si>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</si>
  <si>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</si>
  <si>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</si>
  <si>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</si>
  <si>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</si>
  <si>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</si>
  <si>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</si>
  <si>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</si>
  <si>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</si>
  <si>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</si>
  <si>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</si>
  <si>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</si>
  <si>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</si>
  <si>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</si>
  <si>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</si>
  <si>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</si>
  <si>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</si>
  <si>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</si>
  <si>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</si>
  <si>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</si>
  <si>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</si>
  <si>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</si>
  <si>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</si>
  <si>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</si>
  <si>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</si>
  <si>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</si>
  <si>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</si>
  <si>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</si>
  <si>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</si>
  <si>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</si>
  <si>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</si>
  <si>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</si>
  <si>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</si>
  <si>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</si>
  <si>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</si>
  <si>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</si>
  <si>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</si>
  <si>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</si>
  <si>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</si>
  <si>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</si>
  <si>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</si>
  <si>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</si>
  <si>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</si>
  <si>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</si>
  <si>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</si>
  <si>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</si>
  <si>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</si>
  <si>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</si>
  <si>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</si>
  <si>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</si>
  <si>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</si>
  <si>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</si>
  <si>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</si>
  <si>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</si>
  <si>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</si>
  <si>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</si>
  <si>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</si>
  <si>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</si>
  <si>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</si>
  <si>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</si>
  <si>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</si>
  <si>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</si>
  <si>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</si>
  <si>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</si>
  <si>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</si>
  <si>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</si>
  <si>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</si>
  <si>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</si>
  <si>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</si>
  <si>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</si>
  <si>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</si>
  <si>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</si>
  <si>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</si>
  <si>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</si>
  <si>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</si>
  <si>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</si>
  <si>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</si>
  <si>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</si>
  <si>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</si>
  <si>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</si>
  <si>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</si>
  <si>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</si>
  <si>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</si>
  <si>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</si>
  <si>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</si>
  <si>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</si>
  <si>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</si>
  <si>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</si>
  <si>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</si>
  <si>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</si>
  <si>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</si>
  <si>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</si>
  <si>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</si>
  <si>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</si>
  <si>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</si>
  <si>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</si>
  <si>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</si>
  <si>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</si>
  <si>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</si>
  <si>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</si>
  <si>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</si>
  <si>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</si>
  <si>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</si>
  <si>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</si>
  <si>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</si>
  <si>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</si>
  <si>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</si>
  <si>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</si>
  <si>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</si>
  <si>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</si>
  <si>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</si>
  <si>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</si>
  <si>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</si>
  <si>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</si>
  <si>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</si>
  <si>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</si>
  <si>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</si>
  <si>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</si>
  <si>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</si>
  <si>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</si>
  <si>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</si>
  <si>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</si>
  <si>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</si>
  <si>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</si>
  <si>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</si>
  <si>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</si>
  <si>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</si>
  <si>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</si>
  <si>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</si>
  <si>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</si>
  <si>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</si>
  <si>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</si>
  <si>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</si>
  <si>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</si>
  <si>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</si>
  <si>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</si>
  <si>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</si>
  <si>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</si>
  <si>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</si>
  <si>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</si>
  <si>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</si>
  <si>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</si>
  <si>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</si>
  <si>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</si>
  <si>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</si>
  <si>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</si>
  <si>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</si>
  <si>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</si>
  <si>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</si>
  <si>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</si>
  <si>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</si>
  <si>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</si>
  <si>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</si>
  <si>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</si>
  <si>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</si>
  <si>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</si>
  <si>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</si>
  <si>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</si>
  <si>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</si>
  <si>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</si>
  <si>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</si>
  <si>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</si>
  <si>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</si>
  <si>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</si>
  <si>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</si>
  <si>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</si>
  <si>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</si>
  <si>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</si>
  <si>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</si>
  <si>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</si>
  <si>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</si>
  <si>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</si>
  <si>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</si>
  <si>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</si>
  <si>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</si>
  <si>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</si>
  <si>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</si>
  <si>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</si>
  <si>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</si>
  <si>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</si>
  <si>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</si>
  <si>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</si>
  <si>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</si>
  <si>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</si>
  <si>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</si>
  <si>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</si>
  <si>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</si>
  <si>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</si>
  <si>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</si>
  <si>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</si>
  <si>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</si>
  <si>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</si>
  <si>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</si>
  <si>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</si>
  <si>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</si>
  <si>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</si>
  <si>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</si>
  <si>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</si>
  <si>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</si>
  <si>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</si>
  <si>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</si>
  <si>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</si>
  <si>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</si>
  <si>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</si>
  <si>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</si>
  <si>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</si>
  <si>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</si>
  <si>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</si>
  <si>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</si>
  <si>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</si>
  <si>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</si>
  <si>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</si>
  <si>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</si>
  <si>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</si>
  <si>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</si>
  <si>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</si>
  <si>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</si>
  <si>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</si>
  <si>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</si>
  <si>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</si>
  <si>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</si>
  <si>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</si>
  <si>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</si>
  <si>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</si>
  <si>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</si>
  <si>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</si>
  <si>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</si>
  <si>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</si>
  <si>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</si>
  <si>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</si>
  <si>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</si>
  <si>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</si>
  <si>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</si>
  <si>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</si>
  <si>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</si>
  <si>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</si>
  <si>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</si>
  <si>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</si>
  <si>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</si>
  <si>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</si>
  <si>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</si>
  <si>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</si>
  <si>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</si>
  <si>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</si>
  <si>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</si>
  <si>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</si>
  <si>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</si>
  <si>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</si>
  <si>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</si>
  <si>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</si>
  <si>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</si>
  <si>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</si>
  <si>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</si>
  <si>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</si>
  <si>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</si>
  <si>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</si>
  <si>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</si>
  <si>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</si>
  <si>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</si>
  <si>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</si>
  <si>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</si>
  <si>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</si>
  <si>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</si>
  <si>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</si>
  <si>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</si>
  <si>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</si>
  <si>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</si>
  <si>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</si>
  <si>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</si>
  <si>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</si>
  <si>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</si>
  <si>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</si>
  <si>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</si>
  <si>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</si>
  <si>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</si>
  <si>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</si>
  <si>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</si>
  <si>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</si>
  <si>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</si>
  <si>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</si>
  <si>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</si>
  <si>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</si>
  <si>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</si>
  <si>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</si>
  <si>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</si>
  <si>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</si>
  <si>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</si>
  <si>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</si>
  <si>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</si>
  <si>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</si>
  <si>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</si>
  <si>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</si>
  <si>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</si>
  <si>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</si>
  <si>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</si>
  <si>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</si>
  <si>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</si>
  <si>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</si>
  <si>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</si>
  <si>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</si>
  <si>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</si>
  <si>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</si>
  <si>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</si>
  <si>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</si>
  <si>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</si>
  <si>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</si>
  <si>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</si>
  <si>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</si>
  <si>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</si>
  <si>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</si>
  <si>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</si>
  <si>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</si>
  <si>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</si>
  <si>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</si>
  <si>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</si>
  <si>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</si>
  <si>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</si>
  <si>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</si>
  <si>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</si>
  <si>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</si>
  <si>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</si>
  <si>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</si>
  <si>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</si>
  <si>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</si>
  <si>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</si>
  <si>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</si>
  <si>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</si>
  <si>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</si>
  <si>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</si>
  <si>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</si>
  <si>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</si>
  <si>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</si>
  <si>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</si>
  <si>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</si>
  <si>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</si>
  <si>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</si>
  <si>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</si>
  <si>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</si>
  <si>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</si>
  <si>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</si>
  <si>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</si>
  <si>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</si>
  <si>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</si>
  <si>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</si>
  <si>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</si>
  <si>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</si>
  <si>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</si>
  <si>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</si>
  <si>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</si>
  <si>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</si>
  <si>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</si>
  <si>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</si>
  <si>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</si>
  <si>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</si>
  <si>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</si>
  <si>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</si>
  <si>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</si>
  <si>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</si>
  <si>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</si>
  <si>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</si>
  <si>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</si>
  <si>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</si>
  <si>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</si>
  <si>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</si>
  <si>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</si>
  <si>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</si>
  <si>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</si>
  <si>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</si>
  <si>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</si>
  <si>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</si>
  <si>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</si>
  <si>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</si>
  <si>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</si>
  <si>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</si>
  <si>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</si>
  <si>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</si>
  <si>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</si>
  <si>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</si>
  <si>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</si>
  <si>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</si>
  <si>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</si>
  <si>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</si>
  <si>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</si>
  <si>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</si>
  <si>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</si>
  <si>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</si>
  <si>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</si>
  <si>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</si>
  <si>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</si>
  <si>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</si>
  <si>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</si>
  <si>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</si>
  <si>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</si>
  <si>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</si>
  <si>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</si>
  <si>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</si>
  <si>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</si>
  <si>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</si>
  <si>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</si>
  <si>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</si>
  <si>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</si>
  <si>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</si>
  <si>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</si>
  <si>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</si>
  <si>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</si>
  <si>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</si>
  <si>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</si>
  <si>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</si>
  <si>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</si>
  <si>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</si>
  <si>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</si>
  <si>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</si>
  <si>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</si>
  <si>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</si>
  <si>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</si>
  <si>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</si>
  <si>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</si>
  <si>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</si>
  <si>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</si>
  <si>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</si>
  <si>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</si>
  <si>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</si>
  <si>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</si>
  <si>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</si>
  <si>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</si>
  <si>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</si>
  <si>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</si>
  <si>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</si>
  <si>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</si>
  <si>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</si>
  <si>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</si>
  <si>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</si>
  <si>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</si>
  <si>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</si>
  <si>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</si>
  <si>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</si>
  <si>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</si>
  <si>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</si>
  <si>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</si>
  <si>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</si>
  <si>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</si>
  <si>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</si>
  <si>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</si>
  <si>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</si>
  <si>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</si>
  <si>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</si>
  <si>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</si>
  <si>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</si>
  <si>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</si>
  <si>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</si>
  <si>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</si>
  <si>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</si>
  <si>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</si>
  <si>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</si>
  <si>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</si>
  <si>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</si>
  <si>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</si>
  <si>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</si>
  <si>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</si>
  <si>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</si>
  <si>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</si>
  <si>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</si>
  <si>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</si>
  <si>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</si>
  <si>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</si>
  <si>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</si>
  <si>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</si>
  <si>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</si>
  <si>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</si>
  <si>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</si>
  <si>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</si>
  <si>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</si>
  <si>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</si>
  <si>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</si>
  <si>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</si>
  <si>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</si>
  <si>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</si>
  <si>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</si>
  <si>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</si>
  <si>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</si>
  <si>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</si>
  <si>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</si>
  <si>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</si>
  <si>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</si>
  <si>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</si>
  <si>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</si>
  <si>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</si>
  <si>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</si>
  <si>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</si>
  <si>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</si>
  <si>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</si>
  <si>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</si>
  <si>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</si>
  <si>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</si>
  <si>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</si>
  <si>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</si>
  <si>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</si>
  <si>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</si>
  <si>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</si>
  <si>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</si>
  <si>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</si>
  <si>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</si>
  <si>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</si>
  <si>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</si>
  <si>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</si>
  <si>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</si>
  <si>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</si>
  <si>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</si>
  <si>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</si>
  <si>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</si>
  <si>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</si>
  <si>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</si>
  <si>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</si>
  <si>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</si>
  <si>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</si>
  <si>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</si>
  <si>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</si>
  <si>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</si>
  <si>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</si>
  <si>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</si>
  <si>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</si>
  <si>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</si>
  <si>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</si>
  <si>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</si>
  <si>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</si>
  <si>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</si>
  <si>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</si>
  <si>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</si>
  <si>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</si>
  <si>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</si>
  <si>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</si>
  <si>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</si>
  <si>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</si>
  <si>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</si>
  <si>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</si>
  <si>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</si>
  <si>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</si>
  <si>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</si>
  <si>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</si>
  <si>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</si>
  <si>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</si>
  <si>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</si>
  <si>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</si>
  <si>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</si>
  <si>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</si>
  <si>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</si>
  <si>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</si>
  <si>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</si>
  <si>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</si>
  <si>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</si>
  <si>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</si>
  <si>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</si>
  <si>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</si>
  <si>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</si>
  <si>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</si>
  <si>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</si>
  <si>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</si>
  <si>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</si>
  <si>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</si>
  <si>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</si>
  <si>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</si>
  <si>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</si>
  <si>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</si>
  <si>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</si>
  <si>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</si>
  <si>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</si>
  <si>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</si>
  <si>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</si>
  <si>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</si>
  <si>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</si>
  <si>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</si>
  <si>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</si>
  <si>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</si>
  <si>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</si>
  <si>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</si>
  <si>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</si>
  <si>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</si>
  <si>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</si>
  <si>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</si>
  <si>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</si>
  <si>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</si>
  <si>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</si>
  <si>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</si>
  <si>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</si>
  <si>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</si>
  <si>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</si>
  <si>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</si>
  <si>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</si>
  <si>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</si>
  <si>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</si>
  <si>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</si>
  <si>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</si>
  <si>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</si>
  <si>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</si>
  <si>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</si>
  <si>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</si>
  <si>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</si>
  <si>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</si>
  <si>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</si>
  <si>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</si>
  <si>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</si>
  <si>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</si>
  <si>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</si>
  <si>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</si>
  <si>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</si>
  <si>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</si>
  <si>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</si>
  <si>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</si>
  <si>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</si>
  <si>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</si>
  <si>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</si>
  <si>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</si>
  <si>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</si>
  <si>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</si>
  <si>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</si>
  <si>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</si>
  <si>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</si>
  <si>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</si>
  <si>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</si>
  <si>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</si>
  <si>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</si>
  <si>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</si>
  <si>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</si>
  <si>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</si>
  <si>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</si>
  <si>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</si>
  <si>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</si>
  <si>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</si>
  <si>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</si>
  <si>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</si>
  <si>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</si>
  <si>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</si>
  <si>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</si>
  <si>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</si>
  <si>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</si>
  <si>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</si>
  <si>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</si>
  <si>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</si>
  <si>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</si>
  <si>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</si>
  <si>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</si>
  <si>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</si>
  <si>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</si>
  <si>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</si>
  <si>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</si>
  <si>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</si>
  <si>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</si>
  <si>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</si>
  <si>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</si>
  <si>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</si>
  <si>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</si>
  <si>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</si>
  <si>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</si>
  <si>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</si>
  <si>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</si>
  <si>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</si>
  <si>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</si>
  <si>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</si>
  <si>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</si>
  <si>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</si>
  <si>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</si>
  <si>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</si>
  <si>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</si>
  <si>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</si>
  <si>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</si>
  <si>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</si>
  <si>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</si>
  <si>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</si>
  <si>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</si>
  <si>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</si>
  <si>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</si>
  <si>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</si>
  <si>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</si>
  <si>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</si>
  <si>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</si>
  <si>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</si>
  <si>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</si>
  <si>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</si>
  <si>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</si>
  <si>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</si>
  <si>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</si>
  <si>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</si>
  <si>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</si>
  <si>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</si>
  <si>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</si>
  <si>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</si>
  <si>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</si>
  <si>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</si>
  <si>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</si>
  <si>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</si>
  <si>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</si>
  <si>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</si>
  <si>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</si>
  <si>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</si>
  <si>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</si>
  <si>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</si>
  <si>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</si>
  <si>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</si>
  <si>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</si>
  <si>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</si>
  <si>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</si>
  <si>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</si>
  <si>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</si>
  <si>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</si>
  <si>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</si>
  <si>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</si>
  <si>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</si>
  <si>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</si>
  <si>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</si>
  <si>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</si>
  <si>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</si>
  <si>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</si>
  <si>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</si>
  <si>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</si>
  <si>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</si>
  <si>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</si>
  <si>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</si>
  <si>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</si>
  <si>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</si>
  <si>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</si>
  <si>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</si>
  <si>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</si>
  <si>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</si>
  <si>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</si>
  <si>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</si>
  <si>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</si>
  <si>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</si>
  <si>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</si>
  <si>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</si>
  <si>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</si>
  <si>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</si>
  <si>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</si>
  <si>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</si>
  <si>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</si>
  <si>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</si>
  <si>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</si>
  <si>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</si>
  <si>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</si>
  <si>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</si>
  <si>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</si>
  <si>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</si>
  <si>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</si>
  <si>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</si>
  <si>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</si>
  <si>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</si>
  <si>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</si>
  <si>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</si>
  <si>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</si>
  <si>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</si>
  <si>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</si>
  <si>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</si>
  <si>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</si>
  <si>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</si>
  <si>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</si>
  <si>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</si>
  <si>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</si>
  <si>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</si>
  <si>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</si>
  <si>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</si>
  <si>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</si>
  <si>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</si>
  <si>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</si>
  <si>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</si>
  <si>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</si>
  <si>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</si>
  <si>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</si>
  <si>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</si>
  <si>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</si>
  <si>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</si>
  <si>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</si>
  <si>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</si>
  <si>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</si>
  <si>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</si>
  <si>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</si>
  <si>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</si>
  <si>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</si>
  <si>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</si>
  <si>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</si>
  <si>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</si>
  <si>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</si>
  <si>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</si>
  <si>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</si>
  <si>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</si>
  <si>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</si>
  <si>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</si>
  <si>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</si>
  <si>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</si>
  <si>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</si>
  <si>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</si>
  <si>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</si>
  <si>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</si>
  <si>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</si>
  <si>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</si>
  <si>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</si>
  <si>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</si>
  <si>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</si>
  <si>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</si>
  <si>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</si>
  <si>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</si>
  <si>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</si>
  <si>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</si>
  <si>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</si>
  <si>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</si>
  <si>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</si>
  <si>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</si>
  <si>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</si>
  <si>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</si>
  <si>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</si>
  <si>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</si>
  <si>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</si>
  <si>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</si>
  <si>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</si>
  <si>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</si>
  <si>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</si>
  <si>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</si>
  <si>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</si>
  <si>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</si>
  <si>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</si>
  <si>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</si>
  <si>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</si>
  <si>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</si>
  <si>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</si>
  <si>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</si>
  <si>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</si>
  <si>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</si>
  <si>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</si>
  <si>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</si>
  <si>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</si>
  <si>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</si>
  <si>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</si>
  <si>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</si>
  <si>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</si>
  <si>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</si>
  <si>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</si>
  <si>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</si>
  <si>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</si>
  <si>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</si>
  <si>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</si>
  <si>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</si>
  <si>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</si>
  <si>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</si>
  <si>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</si>
  <si>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</si>
  <si>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</si>
  <si>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</si>
  <si>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</si>
  <si>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</si>
  <si>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</si>
  <si>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</si>
  <si>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</si>
  <si>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</si>
  <si>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</si>
  <si>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</si>
  <si>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</si>
  <si>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</si>
  <si>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</si>
  <si>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</si>
  <si>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</si>
  <si>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</si>
  <si>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</si>
  <si>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</si>
  <si>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</si>
  <si>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</si>
  <si>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</si>
  <si>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</si>
  <si>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</si>
  <si>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</si>
  <si>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</si>
  <si>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</si>
  <si>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</si>
  <si>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</si>
  <si>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</si>
  <si>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</si>
  <si>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</si>
  <si>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</si>
  <si>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</si>
  <si>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</si>
  <si>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</si>
  <si>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</si>
  <si>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</si>
  <si>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</si>
  <si>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</si>
  <si>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</si>
  <si>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</si>
  <si>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</si>
  <si>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</si>
  <si>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</si>
  <si>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</si>
  <si>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</si>
  <si>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</si>
  <si>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</si>
  <si>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</si>
  <si>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</si>
  <si>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</si>
  <si>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</si>
  <si>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</si>
  <si>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</si>
  <si>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</si>
  <si>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</si>
  <si>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</si>
  <si>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</si>
  <si>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</si>
  <si>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</si>
  <si>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</si>
  <si>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</si>
  <si>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</si>
  <si>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</si>
  <si>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</si>
  <si>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</si>
  <si>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</si>
  <si>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</si>
  <si>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</si>
  <si>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</si>
  <si>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</si>
  <si>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</si>
  <si>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</si>
  <si>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</si>
  <si>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</si>
  <si>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</si>
  <si>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</si>
  <si>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</si>
  <si>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</si>
  <si>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</si>
  <si>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</si>
  <si>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</si>
  <si>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</si>
  <si>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</si>
  <si>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</si>
  <si>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</si>
  <si>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</si>
  <si>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</si>
  <si>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</si>
  <si>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</si>
  <si>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</si>
  <si>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</si>
  <si>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</si>
  <si>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</si>
  <si>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</si>
  <si>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</si>
  <si>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</si>
  <si>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</si>
  <si>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</si>
  <si>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</si>
  <si>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</si>
  <si>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</si>
  <si>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</si>
  <si>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</si>
  <si>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</si>
  <si>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</si>
  <si>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</si>
  <si>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</si>
  <si>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</si>
  <si>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</si>
  <si>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</si>
  <si>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</si>
  <si>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</si>
  <si>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</si>
  <si>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</si>
  <si>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</si>
  <si>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</si>
  <si>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</si>
  <si>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</si>
  <si>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</si>
  <si>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</si>
  <si>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</si>
  <si>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</si>
  <si>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</si>
  <si>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</si>
  <si>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</si>
  <si>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</si>
  <si>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</si>
  <si>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</si>
  <si>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</si>
  <si>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</si>
  <si>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</si>
  <si>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</si>
  <si>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</si>
  <si>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</si>
  <si>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</si>
  <si>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</si>
  <si>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</si>
  <si>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</si>
  <si>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</si>
  <si>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</si>
  <si>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</si>
  <si>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</si>
  <si>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</si>
  <si>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</si>
  <si>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</si>
  <si>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</si>
  <si>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</si>
  <si>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</si>
  <si>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</si>
  <si>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</si>
  <si>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</si>
  <si>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</si>
  <si>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</si>
  <si>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</si>
  <si>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</si>
  <si>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</si>
  <si>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</si>
  <si>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</si>
  <si>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</si>
  <si>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</si>
  <si>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</si>
  <si>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</si>
  <si>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</si>
  <si>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</si>
  <si>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</si>
  <si>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</si>
  <si>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</si>
  <si>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</si>
  <si>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</si>
  <si>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</si>
  <si>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</si>
  <si>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</si>
  <si>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</si>
  <si>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</si>
  <si>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</si>
  <si>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</si>
  <si>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</si>
  <si>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</si>
  <si>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</si>
  <si>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</si>
  <si>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</si>
  <si>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</si>
  <si>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</si>
  <si>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</si>
  <si>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</si>
  <si>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</si>
  <si>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</si>
  <si>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</si>
  <si>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</si>
  <si>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</si>
  <si>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</si>
  <si>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</si>
  <si>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</si>
  <si>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</si>
  <si>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</si>
  <si>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</si>
  <si>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</si>
  <si>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</si>
  <si>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</si>
  <si>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</si>
  <si>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</si>
  <si>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</si>
  <si>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</si>
  <si>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</si>
  <si>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</si>
  <si>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</si>
  <si>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</si>
  <si>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</si>
  <si>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</si>
  <si>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</si>
  <si>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</si>
  <si>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</si>
  <si>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</si>
  <si>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</si>
  <si>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</si>
  <si>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</si>
  <si>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</si>
  <si>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</si>
  <si>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</si>
  <si>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</si>
  <si>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</si>
  <si>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</si>
  <si>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</si>
  <si>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</si>
  <si>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</si>
  <si>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</si>
  <si>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</si>
  <si>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</si>
  <si>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</si>
  <si>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</si>
  <si>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</si>
  <si>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</si>
  <si>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</si>
  <si>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</si>
  <si>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</si>
  <si>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</si>
  <si>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</si>
  <si>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</si>
  <si>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</si>
  <si>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</si>
  <si>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</si>
  <si>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</si>
  <si>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</si>
  <si>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</si>
  <si>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</si>
  <si>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</si>
  <si>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</si>
  <si>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</si>
  <si>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</si>
  <si>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</si>
  <si>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</si>
  <si>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</si>
  <si>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</si>
  <si>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</si>
  <si>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</si>
  <si>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</si>
  <si>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</si>
  <si>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</si>
  <si>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</si>
  <si>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</si>
  <si>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</si>
  <si>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</si>
  <si>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</si>
  <si>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</si>
  <si>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</si>
  <si>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</si>
  <si>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</si>
  <si>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</si>
  <si>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</si>
  <si>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</si>
  <si>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</si>
  <si>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</si>
  <si>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</si>
  <si>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</si>
  <si>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</si>
  <si>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</si>
  <si>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</si>
  <si>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</si>
  <si>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</si>
  <si>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</si>
  <si>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</si>
  <si>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</si>
  <si>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</si>
  <si>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</si>
  <si>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</si>
  <si>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</si>
  <si>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</si>
  <si>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</si>
  <si>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</si>
  <si>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</si>
  <si>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</si>
  <si>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</si>
  <si>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</si>
  <si>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</si>
  <si>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</si>
  <si>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</si>
  <si>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</si>
  <si>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</si>
  <si>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</si>
  <si>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</si>
  <si>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</si>
  <si>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</si>
  <si>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</si>
  <si>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</si>
  <si>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</si>
  <si>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</si>
  <si>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</si>
  <si>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</si>
  <si>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</si>
  <si>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</si>
  <si>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</si>
  <si>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</si>
  <si>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</si>
  <si>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</si>
  <si>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</si>
  <si>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</si>
  <si>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</si>
  <si>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</si>
  <si>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</si>
  <si>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</si>
  <si>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</si>
  <si>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</si>
  <si>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</si>
  <si>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</si>
  <si>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</si>
  <si>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</si>
  <si>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</si>
  <si>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</si>
  <si>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</si>
  <si>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</si>
  <si>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</si>
  <si>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</si>
  <si>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</si>
  <si>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</si>
  <si>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</si>
  <si>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</si>
  <si>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</si>
  <si>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</si>
  <si>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</si>
  <si>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</si>
  <si>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</si>
  <si>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</si>
  <si>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</si>
  <si>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</si>
  <si>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</si>
  <si>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</si>
  <si>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</si>
  <si>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</si>
  <si>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</si>
  <si>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</si>
  <si>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</si>
  <si>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</si>
  <si>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</si>
  <si>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</si>
  <si>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</si>
  <si>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</si>
  <si>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</si>
  <si>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</si>
  <si>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</si>
  <si>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</si>
  <si>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</si>
  <si>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</si>
  <si>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</si>
  <si>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</si>
  <si>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</si>
  <si>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</si>
  <si>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</si>
  <si>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</si>
  <si>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</si>
  <si>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</si>
  <si>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</si>
  <si>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</si>
  <si>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</si>
  <si>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</si>
  <si>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</si>
  <si>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</si>
  <si>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</si>
  <si>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</si>
  <si>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</si>
  <si>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</si>
  <si>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</si>
  <si>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</si>
  <si>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</si>
  <si>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</si>
  <si>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</si>
  <si>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</si>
  <si>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</si>
  <si>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</si>
  <si>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</si>
  <si>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</si>
  <si>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</si>
  <si>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</si>
  <si>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</si>
  <si>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</si>
  <si>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</si>
  <si>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</si>
  <si>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</si>
  <si>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</si>
  <si>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</si>
  <si>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</si>
  <si>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</si>
  <si>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</si>
  <si>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</si>
  <si>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</si>
  <si>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</si>
  <si>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</si>
  <si>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</si>
  <si>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</si>
  <si>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</si>
  <si>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</si>
  <si>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</si>
  <si>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</si>
  <si>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</si>
  <si>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</si>
  <si>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</si>
  <si>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</si>
  <si>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</si>
  <si>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</si>
  <si>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</si>
  <si>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</si>
  <si>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</si>
  <si>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</si>
  <si>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</si>
  <si>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</si>
  <si>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</si>
  <si>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</si>
  <si>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</si>
  <si>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</si>
  <si>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</si>
  <si>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</si>
  <si>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</si>
  <si>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</si>
  <si>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</si>
  <si>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</si>
  <si>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</si>
  <si>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</si>
  <si>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</si>
  <si>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</si>
  <si>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</si>
  <si>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</si>
  <si>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</si>
  <si>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</si>
  <si>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</si>
  <si>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</si>
  <si>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</si>
  <si>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</si>
  <si>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</si>
  <si>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</si>
  <si>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</si>
  <si>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</si>
  <si>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</si>
  <si>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</si>
  <si>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</si>
  <si>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</si>
  <si>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</si>
  <si>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</si>
  <si>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</si>
  <si>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</si>
  <si>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</si>
  <si>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</si>
  <si>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</si>
  <si>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</si>
  <si>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</si>
  <si>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</si>
  <si>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</si>
  <si>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</si>
  <si>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</si>
  <si>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</si>
  <si>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</si>
  <si>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</si>
  <si>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</si>
  <si>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</si>
  <si>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</si>
  <si>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</si>
  <si>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</si>
  <si>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</si>
  <si>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</si>
  <si>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</si>
  <si>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</si>
  <si>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</si>
  <si>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</si>
  <si>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</si>
  <si>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</si>
  <si>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</si>
  <si>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</si>
  <si>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</si>
  <si>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</si>
  <si>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</si>
  <si>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</si>
  <si>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</si>
  <si>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</si>
  <si>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</si>
  <si>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</si>
  <si>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</si>
  <si>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</si>
  <si>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</si>
  <si>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</si>
  <si>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</si>
  <si>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</si>
  <si>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</si>
  <si>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</si>
  <si>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</si>
  <si>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</si>
  <si>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</si>
  <si>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</si>
  <si>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</si>
  <si>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</si>
  <si>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</si>
  <si>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</si>
  <si>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</si>
  <si>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</si>
  <si>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</si>
  <si>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</si>
  <si>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</si>
  <si>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</si>
  <si>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</si>
  <si>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</si>
  <si>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</si>
  <si>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</si>
  <si>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</si>
  <si>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</si>
  <si>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</si>
  <si>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</si>
  <si>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</si>
  <si>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</si>
  <si>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</si>
  <si>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</si>
  <si>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</si>
  <si>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</si>
  <si>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</si>
  <si>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</si>
  <si>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</si>
  <si>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</si>
  <si>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</si>
  <si>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</si>
  <si>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</si>
  <si>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</si>
  <si>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</si>
  <si>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</si>
  <si>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</si>
  <si>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</si>
  <si>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</si>
  <si>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</si>
  <si>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</si>
  <si>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</si>
  <si>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</si>
  <si>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</si>
  <si>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</si>
  <si>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</si>
  <si>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</si>
  <si>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</si>
  <si>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</si>
  <si>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</si>
  <si>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</si>
  <si>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</si>
  <si>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</si>
  <si>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</si>
  <si>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</si>
  <si>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</si>
  <si>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</si>
  <si>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</si>
  <si>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</si>
  <si>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</si>
  <si>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</si>
  <si>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</si>
  <si>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</si>
  <si>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</si>
  <si>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</si>
  <si>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</si>
  <si>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</si>
  <si>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</si>
  <si>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</si>
  <si>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</si>
  <si>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</si>
  <si>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</si>
  <si>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</si>
  <si>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</si>
  <si>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</si>
  <si>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</si>
  <si>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</si>
  <si>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</si>
  <si>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</si>
  <si>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</si>
  <si>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</si>
  <si>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</si>
  <si>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</si>
  <si>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</si>
  <si>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</si>
  <si>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</si>
  <si>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</si>
  <si>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</si>
  <si>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</si>
  <si>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</si>
  <si>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</si>
  <si>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</si>
  <si>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</si>
  <si>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</si>
  <si>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</si>
  <si>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</si>
  <si>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</si>
  <si>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</si>
  <si>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</si>
  <si>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</si>
  <si>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</si>
  <si>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</si>
  <si>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</si>
  <si>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</si>
  <si>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</si>
  <si>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</si>
  <si>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</si>
  <si>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</si>
  <si>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</si>
  <si>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</si>
  <si>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</si>
  <si>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</si>
  <si>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</si>
  <si>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</si>
  <si>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</si>
  <si>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</si>
  <si>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</si>
  <si>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</si>
  <si>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</si>
  <si>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</si>
  <si>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</si>
  <si>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</si>
  <si>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</si>
  <si>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</si>
  <si>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</si>
  <si>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</si>
  <si>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</si>
  <si>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</si>
  <si>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</si>
  <si>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</si>
  <si>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</si>
  <si>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</si>
  <si>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</si>
  <si>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</si>
  <si>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</si>
  <si>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</si>
  <si>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</si>
  <si>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</si>
  <si>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</si>
  <si>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</si>
  <si>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</si>
  <si>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</si>
  <si>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</si>
  <si>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</si>
  <si>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</si>
  <si>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</si>
  <si>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</si>
  <si>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</si>
  <si>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</si>
  <si>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</si>
  <si>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</si>
  <si>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</si>
  <si>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</si>
  <si>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</si>
  <si>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</si>
  <si>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</si>
  <si>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</si>
  <si>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</si>
  <si>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</si>
  <si>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</si>
  <si>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</si>
  <si>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</si>
  <si>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</si>
  <si>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</si>
  <si>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</si>
  <si>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</si>
  <si>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</si>
  <si>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</si>
  <si>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</si>
  <si>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</si>
  <si>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</si>
  <si>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</si>
  <si>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</si>
  <si>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</si>
  <si>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</si>
  <si>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</si>
  <si>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</si>
  <si>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</si>
  <si>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</si>
  <si>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</si>
  <si>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</si>
  <si>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</si>
  <si>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</si>
  <si>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</si>
  <si>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</si>
  <si>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</si>
  <si>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</si>
  <si>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</si>
  <si>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</si>
  <si>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</si>
  <si>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</si>
  <si>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</si>
  <si>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</si>
  <si>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</si>
  <si>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</si>
  <si>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</si>
  <si>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</si>
  <si>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</si>
  <si>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</si>
  <si>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</si>
  <si>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</si>
  <si>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</si>
  <si>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</si>
  <si>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</si>
  <si>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</si>
  <si>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</si>
  <si>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</si>
  <si>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</si>
  <si>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</si>
  <si>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</si>
  <si>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</si>
  <si>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</si>
  <si>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</si>
  <si>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</si>
  <si>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</si>
  <si>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</si>
  <si>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</si>
  <si>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</si>
  <si>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</si>
  <si>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</si>
  <si>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</si>
  <si>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</si>
  <si>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</si>
  <si>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</si>
  <si>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</si>
  <si>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</si>
  <si>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</si>
  <si>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</si>
  <si>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</si>
  <si>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</si>
  <si>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</si>
  <si>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</si>
  <si>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</si>
  <si>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</si>
  <si>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</si>
  <si>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</si>
  <si>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</si>
  <si>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</si>
  <si>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</si>
  <si>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</si>
  <si>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</si>
  <si>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</si>
  <si>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</si>
  <si>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</si>
  <si>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</si>
  <si>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</si>
  <si>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</si>
  <si>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</si>
  <si>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</si>
  <si>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</si>
  <si>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</si>
  <si>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</si>
  <si>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</si>
  <si>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</si>
  <si>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</si>
  <si>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</si>
  <si>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</si>
  <si>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</si>
  <si>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</si>
  <si>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</si>
  <si>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</si>
  <si>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</si>
  <si>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</si>
  <si>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</si>
  <si>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</si>
  <si>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</si>
  <si>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</si>
  <si>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</si>
  <si>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</si>
  <si>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</si>
  <si>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</si>
  <si>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</si>
  <si>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</si>
  <si>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</si>
  <si>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</si>
  <si>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</si>
  <si>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</si>
  <si>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</si>
  <si>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</si>
  <si>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</si>
  <si>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</si>
  <si>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</si>
  <si>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</si>
  <si>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</si>
  <si>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</si>
  <si>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</si>
  <si>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</si>
  <si>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</si>
  <si>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</si>
  <si>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</si>
  <si>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</si>
  <si>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</si>
  <si>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</si>
  <si>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</si>
  <si>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</si>
  <si>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</si>
  <si>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</si>
  <si>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</si>
  <si>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1</t>
  </si>
  <si>
    <t>[30/12/21]</t>
  </si>
  <si>
    <t>General explanation</t>
  </si>
  <si>
    <t>X3</t>
  </si>
  <si>
    <t>Key Concepts Explanation</t>
  </si>
  <si>
    <t>X2</t>
  </si>
  <si>
    <t>X1</t>
  </si>
  <si>
    <t>Key Concepts</t>
  </si>
  <si>
    <t>Realised losses (%)</t>
  </si>
  <si>
    <t>M12a/B12a</t>
  </si>
  <si>
    <t>Realised losses (DKKm)</t>
  </si>
  <si>
    <t>M12/B12</t>
  </si>
  <si>
    <t>90 day Non-performing loans by property type, as percentage of lending, by continous LTV bracket, %</t>
  </si>
  <si>
    <t>M11b/B11b</t>
  </si>
  <si>
    <t>90 day Non-performing loans by property type, as percentage of lending, %</t>
  </si>
  <si>
    <t>M11a/B11a</t>
  </si>
  <si>
    <t>90 day Non-performing loans by property type, as percentage of instalments payments, %</t>
  </si>
  <si>
    <t>M11/B11</t>
  </si>
  <si>
    <t>Lending by remaining maturity, DKKbn</t>
  </si>
  <si>
    <t>M10/B10</t>
  </si>
  <si>
    <t>Lending by Seasoning, DKKbn (Seasoning defined by duration of customer relationship)</t>
  </si>
  <si>
    <t>M9/B9</t>
  </si>
  <si>
    <t>Lending by loan type - All loans, DKKbn</t>
  </si>
  <si>
    <t>M8/B8</t>
  </si>
  <si>
    <t>Lending by loan type - Repayment Loans / Amortizing Loans, DKKbn</t>
  </si>
  <si>
    <t>M7/B7</t>
  </si>
  <si>
    <t>Lending by loan type - IO Loans, DKKbn</t>
  </si>
  <si>
    <t>M6/B6</t>
  </si>
  <si>
    <t>Lending by region, DKKbn</t>
  </si>
  <si>
    <t>M5/B5</t>
  </si>
  <si>
    <t>Lending, by-loan to-value (LTV), current property value, Per cent ("Sidste krone")</t>
  </si>
  <si>
    <t>M4d/B4d</t>
  </si>
  <si>
    <t>Lending, by-loan to-value (LTV), current property value, DKKbn ("Sidste krone")</t>
  </si>
  <si>
    <t>M4c/B4c</t>
  </si>
  <si>
    <t>Lending, by-loan to-value (LTV), current property value, Per cent</t>
  </si>
  <si>
    <t>M4b/B4b</t>
  </si>
  <si>
    <t>Lending, by-loan to-value (LTV), current property value, DKKbn</t>
  </si>
  <si>
    <t>M4a/B4a</t>
  </si>
  <si>
    <t>Lending, by loan size, DKKbn</t>
  </si>
  <si>
    <t>M3/B3</t>
  </si>
  <si>
    <t>Lending by property category, DKKbn</t>
  </si>
  <si>
    <t>M2/B2</t>
  </si>
  <si>
    <t>Number of loans by property category</t>
  </si>
  <si>
    <t>M1/B1</t>
  </si>
  <si>
    <t>Additional characteristics of ALM business model for issued CBs</t>
  </si>
  <si>
    <t>G4</t>
  </si>
  <si>
    <t>Legal ALM (balance principle) adherence</t>
  </si>
  <si>
    <t>G3</t>
  </si>
  <si>
    <t>Interest and currency risk</t>
  </si>
  <si>
    <t>G2.2</t>
  </si>
  <si>
    <t>Cover assets and maturity structure</t>
  </si>
  <si>
    <t>G2.1a-f</t>
  </si>
  <si>
    <t>Outstanding CBs</t>
  </si>
  <si>
    <t>G2</t>
  </si>
  <si>
    <t xml:space="preserve">General cover pool information </t>
  </si>
  <si>
    <t>G1.1</t>
  </si>
  <si>
    <t>Cover Pool Information</t>
  </si>
  <si>
    <t>General Issuer Detail</t>
  </si>
  <si>
    <t>A</t>
  </si>
  <si>
    <t>Specialised finance institutes</t>
  </si>
  <si>
    <t>December 2021</t>
  </si>
  <si>
    <t>As of</t>
  </si>
  <si>
    <t>ECBC Label Template : Contents</t>
  </si>
  <si>
    <t>To Contents</t>
  </si>
  <si>
    <t>Loan loss provisions (sum of total individual and group wise loss provisions, end of quarter)</t>
  </si>
  <si>
    <t>Non-performing loans (See definition in table X1)</t>
  </si>
  <si>
    <t>eligibility as covered bond collateral</t>
  </si>
  <si>
    <t>-       Subsidised</t>
  </si>
  <si>
    <t>-        Commercial (office and business, industry, agriculture, manufacture, social and cultural, ships)</t>
  </si>
  <si>
    <t>-        Residential (owner-occ., private rental, corporate housing, holiday houses)</t>
  </si>
  <si>
    <t>customer type</t>
  </si>
  <si>
    <t>-       Other</t>
  </si>
  <si>
    <t>-       USD</t>
  </si>
  <si>
    <t>-       EUR</t>
  </si>
  <si>
    <t>-       DKK</t>
  </si>
  <si>
    <t>Currency</t>
  </si>
  <si>
    <t>-       over 5 years</t>
  </si>
  <si>
    <t>-       &lt; 1 &lt;= 5 years</t>
  </si>
  <si>
    <t>-       0 &lt;= 1 year</t>
  </si>
  <si>
    <t>Maturity</t>
  </si>
  <si>
    <t xml:space="preserve">Composition by </t>
  </si>
  <si>
    <t>Total customer loans (market value)</t>
  </si>
  <si>
    <t>Customer loans (mortgage) (DKKbn)</t>
  </si>
  <si>
    <t>Value of acquired properties / ships (temporary possessions, end quarter)</t>
  </si>
  <si>
    <t>Net loan losses (Net loan losses and net loan loss provisions)</t>
  </si>
  <si>
    <t xml:space="preserve">Guarantees (e.g. provided by states, municipals, banks) </t>
  </si>
  <si>
    <t>Senior Secured Bonds</t>
  </si>
  <si>
    <t>Outstanding Senior Unsecured Liabilities</t>
  </si>
  <si>
    <t>Outstanding Covered Bonds (fair value)</t>
  </si>
  <si>
    <t>Solvency Ratio (%)</t>
  </si>
  <si>
    <t>Tier 1 Ratio (%)</t>
  </si>
  <si>
    <t>of which: Used/registered for covered bond collateral pool</t>
  </si>
  <si>
    <t>Total Customer Loans(fair value)</t>
  </si>
  <si>
    <t>Total Balance Sheet Assets</t>
  </si>
  <si>
    <t>Q1 2021</t>
  </si>
  <si>
    <t>Q2 2021</t>
  </si>
  <si>
    <t>Q3 2021</t>
  </si>
  <si>
    <t>Q4 2021</t>
  </si>
  <si>
    <t>(DKKbn – except Tier 1 and Solvency ratio)</t>
  </si>
  <si>
    <t xml:space="preserve">Key information regarding issuers' balance sheet </t>
  </si>
  <si>
    <t xml:space="preserve">Table A.    General Issuer Detail </t>
  </si>
  <si>
    <t>Note: * A few older traditional danish mortgage bonds are not CRD compliant</t>
  </si>
  <si>
    <t>X</t>
  </si>
  <si>
    <t>Asset substitution in cover pool allowed?</t>
  </si>
  <si>
    <t>Pass-through cash flow from borrowers to investors?</t>
  </si>
  <si>
    <t>One-to-one balance between terms of granted loans and bonds issued, i.e. daily tap issuance?</t>
  </si>
  <si>
    <t>No</t>
  </si>
  <si>
    <t>Yes</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</si>
  <si>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</si>
  <si>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</si>
  <si>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</si>
  <si>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</si>
  <si>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</si>
  <si>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</si>
  <si>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</si>
  <si>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</si>
  <si>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</si>
  <si>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</si>
  <si>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</si>
  <si>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</si>
  <si>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</si>
  <si>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</si>
  <si>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</si>
  <si>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</si>
  <si>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</si>
  <si>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</si>
  <si>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</si>
  <si>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</si>
  <si>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</si>
  <si>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</si>
  <si>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</si>
  <si>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</si>
  <si>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 to credit institute credit quality step 2</t>
  </si>
  <si>
    <t>Exposure to credit institute credit quality step 1</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</si>
  <si>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</si>
  <si>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</si>
  <si>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</si>
  <si>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</si>
  <si>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</si>
  <si>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</si>
  <si>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</si>
  <si>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</si>
  <si>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</si>
  <si>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</si>
  <si>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</si>
  <si>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</si>
  <si>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</si>
  <si>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</si>
  <si>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</si>
  <si>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</si>
  <si>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</si>
  <si>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</si>
  <si>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</si>
  <si>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</si>
  <si>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</si>
  <si>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</si>
  <si>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</si>
  <si>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</si>
  <si>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</si>
  <si>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</si>
  <si>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</si>
  <si>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</si>
  <si>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</si>
  <si>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</si>
  <si>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</si>
  <si>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</si>
  <si>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</si>
  <si>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</si>
  <si>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</si>
  <si>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</si>
  <si>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</si>
  <si>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</si>
  <si>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</si>
  <si>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</si>
  <si>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</si>
  <si>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</si>
  <si>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</si>
  <si>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</si>
  <si>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</si>
  <si>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</si>
  <si>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0-1 day</t>
  </si>
  <si>
    <t>Maturity of issued CBs</t>
  </si>
  <si>
    <t>Fair value of outstanding CBs (marked value)</t>
  </si>
  <si>
    <t>Nominal value of outstanding CBs</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</si>
  <si>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</si>
  <si>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</si>
  <si>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</si>
  <si>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</si>
  <si>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</si>
  <si>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</si>
  <si>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</si>
  <si>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</si>
  <si>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</si>
  <si>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</si>
  <si>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Overcollateralisation ratio</t>
  </si>
  <si>
    <t>Overcollateralisation</t>
  </si>
  <si>
    <t>Transmission or liquidation proceeds to CB holders (for redemption of CBs maturing 0-1 day)</t>
  </si>
  <si>
    <t>Nominal cover pool (total value)</t>
  </si>
  <si>
    <r>
      <t>Table G1.1 – General cover pool information</t>
    </r>
    <r>
      <rPr>
        <b/>
        <sz val="12"/>
        <color theme="1"/>
        <rFont val="Calibri"/>
        <family val="2"/>
        <scheme val="minor"/>
      </rPr>
      <t xml:space="preserve"> </t>
    </r>
  </si>
  <si>
    <t>In %</t>
  </si>
  <si>
    <t>DKK 50 - 100m</t>
  </si>
  <si>
    <t>Table M3/B3</t>
  </si>
  <si>
    <t>Social and cultural purposes</t>
  </si>
  <si>
    <t>Office and Business</t>
  </si>
  <si>
    <t>Manufacturing and Manual Industries</t>
  </si>
  <si>
    <t>Private rental</t>
  </si>
  <si>
    <t>Cooperative Housing</t>
  </si>
  <si>
    <t>Subsidised Housing</t>
  </si>
  <si>
    <t>Holiday houses</t>
  </si>
  <si>
    <t>Owner-occupied homes</t>
  </si>
  <si>
    <t>Table M2/B2</t>
  </si>
  <si>
    <t>Table M1/B1</t>
  </si>
  <si>
    <t>Property categories are defined according to Danish FSA's AS-reporting form</t>
  </si>
  <si>
    <t>Properties for social and cultural purposes</t>
  </si>
  <si>
    <t>Agricultutal properties</t>
  </si>
  <si>
    <t>Avg. LTV</t>
  </si>
  <si>
    <t>&gt; 100</t>
  </si>
  <si>
    <t>95 - 100</t>
  </si>
  <si>
    <t>90 - 94,9</t>
  </si>
  <si>
    <t>85 - 89,9</t>
  </si>
  <si>
    <t>80 - 84,9</t>
  </si>
  <si>
    <t>70 - 79,9</t>
  </si>
  <si>
    <t>60 - 69,9</t>
  </si>
  <si>
    <t>40 - 59,9</t>
  </si>
  <si>
    <t>20 - 39,9</t>
  </si>
  <si>
    <t>0 - 19,9</t>
  </si>
  <si>
    <t>Per cent</t>
  </si>
  <si>
    <t>Lending, by-loan to-value (LTV), current property value, PER CENT ("Sidste krone")</t>
  </si>
  <si>
    <t>Table M4d/B4d</t>
  </si>
  <si>
    <t>Table M4c/B4c</t>
  </si>
  <si>
    <t>Lending, by-loan to-value (LTV), current property value, per cent</t>
  </si>
  <si>
    <t>Table M4b/B4b</t>
  </si>
  <si>
    <t>Table M4a/B4a</t>
  </si>
  <si>
    <t>Outside Denmark</t>
  </si>
  <si>
    <t>Table M5/B5 - Total</t>
  </si>
  <si>
    <t>Capped floaters</t>
  </si>
  <si>
    <t>Non Capped floaters</t>
  </si>
  <si>
    <t>Money market based loans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</si>
  <si>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</si>
  <si>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</si>
  <si>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</si>
  <si>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</si>
  <si>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</si>
  <si>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</si>
  <si>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</si>
  <si>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</si>
  <si>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</si>
  <si>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</si>
  <si>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</si>
  <si>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 xml:space="preserve">Note: Realised losses as a share of outstanding debt for the property category in question. The data cover both Nordea Kredit´s two capital centres. </t>
  </si>
  <si>
    <t>Total realised losses, %</t>
  </si>
  <si>
    <t>Table M12a/B12a</t>
  </si>
  <si>
    <t xml:space="preserve">Note: The data cover both Nordea Kredit´s two capital centres </t>
  </si>
  <si>
    <t>Total realised losses</t>
  </si>
  <si>
    <t>Table M12/B12</t>
  </si>
  <si>
    <t>Note: Outstanding debt for loans in arrears (pls cf. Table M11) as a share of outstanding loans for the property category in question</t>
  </si>
  <si>
    <t>&gt;100 per cent LTV</t>
  </si>
  <si>
    <t>90-100 per cent LTV</t>
  </si>
  <si>
    <t>80-89.9 per cent LTV</t>
  </si>
  <si>
    <t>70-79.9 per cent LTV</t>
  </si>
  <si>
    <t>60-69.9 per cent LTV</t>
  </si>
  <si>
    <t>&lt; 60per cent LTV</t>
  </si>
  <si>
    <t>Table M11b/B11b</t>
  </si>
  <si>
    <t>90 day NPL</t>
  </si>
  <si>
    <t>Table M11a/B11a</t>
  </si>
  <si>
    <t>90 day Non-performing loans by property type, as percentage of total payments, %</t>
  </si>
  <si>
    <t>Table M11/B11</t>
  </si>
  <si>
    <t>≥ 20 Years</t>
  </si>
  <si>
    <t>≥ 10 - ≤ 20 Years</t>
  </si>
  <si>
    <t>≥ 5 - ≤ 10 Years</t>
  </si>
  <si>
    <t>≥ 3 - ≤ 5 Years</t>
  </si>
  <si>
    <t>≥  1 - ≤ 3 Years</t>
  </si>
  <si>
    <t>&lt; 1 Years</t>
  </si>
  <si>
    <t>Table M10/B10</t>
  </si>
  <si>
    <t>&lt; 12 months</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</si>
  <si>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</si>
  <si>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</si>
  <si>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</si>
  <si>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</si>
  <si>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</si>
  <si>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</si>
  <si>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</si>
  <si>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</si>
  <si>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</si>
  <si>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</si>
  <si>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</si>
  <si>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</si>
  <si>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</si>
  <si>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</si>
  <si>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</si>
  <si>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</si>
  <si>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</si>
  <si>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</si>
  <si>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</si>
  <si>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</si>
  <si>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</si>
  <si>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</si>
  <si>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</si>
  <si>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</si>
  <si>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</si>
  <si>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</si>
  <si>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</si>
  <si>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</si>
  <si>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</si>
  <si>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</si>
  <si>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</si>
  <si>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</si>
  <si>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</si>
  <si>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</si>
  <si>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</si>
  <si>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</si>
  <si>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</si>
  <si>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</si>
  <si>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</si>
  <si>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</si>
  <si>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</si>
  <si>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</si>
  <si>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</si>
  <si>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</si>
  <si>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</si>
  <si>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</si>
  <si>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</si>
  <si>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</si>
  <si>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</si>
  <si>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</si>
  <si>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</si>
  <si>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</si>
  <si>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</si>
  <si>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</si>
  <si>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</si>
  <si>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</si>
  <si>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</si>
  <si>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</si>
  <si>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</si>
  <si>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</si>
  <si>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</si>
  <si>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</si>
  <si>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</si>
  <si>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</si>
  <si>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</si>
  <si>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</si>
  <si>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</si>
  <si>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</si>
  <si>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</si>
  <si>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</si>
  <si>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</si>
  <si>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</si>
  <si>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</si>
  <si>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https://finansdanmark.dk/media/8114/Overview_of_the_new_Danish_covered_bond_legislation_addressing_refinancing_risk.pdf</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</si>
  <si>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</si>
  <si>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</si>
  <si>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</si>
  <si>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</si>
  <si>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</si>
  <si>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</si>
  <si>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</si>
  <si>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</si>
  <si>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</si>
  <si>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</si>
  <si>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</si>
  <si>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Adjustable Rate Mortgages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</si>
  <si>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</si>
  <si>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Fixed-rate loans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</si>
  <si>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</si>
  <si>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</si>
  <si>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and land for agricultural use. Max LTV 70 % (legislation).</t>
  </si>
  <si>
    <t>Residential property rentes out to private tenants. Max LTV 80 % (legislation).</t>
  </si>
  <si>
    <t>Residential property owned and administreted by the coopereative and used by the members of the cooperative.  Max LTV 80 % (legislation).</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</si>
  <si>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</si>
  <si>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</si>
  <si>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</si>
  <si>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</si>
  <si>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</si>
  <si>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</si>
  <si>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</si>
  <si>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</si>
  <si>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</si>
  <si>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</si>
  <si>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</si>
  <si>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</si>
  <si>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</si>
  <si>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</si>
  <si>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</si>
  <si>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</si>
  <si>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</si>
  <si>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</si>
  <si>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</si>
  <si>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Liquidity due to be paid out next day in connection with refinancing</t>
  </si>
  <si>
    <t>Sum of nominal value of covered bonds + Senior secured debt + capital. Capital is:  Additional tier 1 capital (e.g. hybrid core capital) and Core tier 1 capital</t>
  </si>
  <si>
    <t>Table G1.1</t>
  </si>
  <si>
    <t>All individual and group wise loan loss provisions as stated in the issuer´s interim and annual accounts</t>
  </si>
  <si>
    <t>Please see definition of Non-performing loans in table X1</t>
  </si>
  <si>
    <t>Maturity distribution of all mortgage credit loans</t>
  </si>
  <si>
    <t>All mortgage credit loans funded by the issue of covered mortgage bonds or mortgage bonds measured at market value</t>
  </si>
  <si>
    <t>Value as entered in interim and annual reports and as reported to the DFSA; The lower of the carrying amount at the time of classification and the fair value less selling costs.</t>
  </si>
  <si>
    <t>The item taken from the issuer´s profit &amp; loss account</t>
  </si>
  <si>
    <t xml:space="preserve">All guarantees backing the granted loans provided by e.g. states, municipalities or banks  </t>
  </si>
  <si>
    <t>Senior secured bonds - formerly known as JCB (§ 15)</t>
  </si>
  <si>
    <t xml:space="preserve">All outstanding senior unsecured liabilities including any intra-group senior unsecured liabilities to finance OC- and LTV-ratio requirements    </t>
  </si>
  <si>
    <t>The circulating amount of covered bonds (including covered mortgage bonds and mortgage bonds)</t>
  </si>
  <si>
    <t>The solvency ratio as stipulated in DFSA regulations</t>
  </si>
  <si>
    <t>The tier 1 capital ratio as stipulated in DFSA regulations</t>
  </si>
  <si>
    <t>All mortgage credit loans funded by the issue of covered mortgage bonds or mortgage bonds  measured at fair value</t>
  </si>
  <si>
    <t>Total balance sheet assets as reported in the interim or annual reports of the issuer, fair value</t>
  </si>
  <si>
    <t>Table A</t>
  </si>
  <si>
    <t>Table X3</t>
  </si>
  <si>
    <t>Reporting Date: 04/02/22</t>
  </si>
  <si>
    <t>Cut-off Date: 30/12/21</t>
  </si>
  <si>
    <t>Mandatory (percentage of REA, in accordance with CRR)</t>
  </si>
  <si>
    <t>Holiday houses for owners own use or for renting. Max LTV is 75 % (legislation).</t>
  </si>
  <si>
    <t>Private owned residentials used by the owner,  Max LTV is 80 % (legislation).</t>
  </si>
  <si>
    <t>Industrial and manufacture buildings and warehouse for own use or for rent. Max LTV is 60 %(legislation).</t>
  </si>
  <si>
    <t>Office property and retail buildings for own use or for rent. Max LTV is 60 %(legislation).</t>
  </si>
  <si>
    <t>Property used for education, kindergardens, museum and other buildings for public use. Max LTV is 70 %(legislation).</t>
  </si>
  <si>
    <t>Property, that can not be placed in the categories above.  Max LTV is 70 %(legislation).</t>
  </si>
  <si>
    <t>Residential renting subsidesed by the goverment. Max LTV 80 %. LTVs above 80 % can be granted against full public guarantee,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</si>
</sst>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6"/>
      <color theme="0" tint="-0.499984740745262"/>
      <name val="Arial"/>
      <family val="2"/>
    </font>
    <font>
      <b/>
      <sz val="10"/>
      <color theme="1"/>
      <name val="Arial"/>
      <family val="2"/>
    </font>
    <font>
      <b/>
      <sz val="28"/>
      <color theme="1"/>
      <name val="Arial"/>
      <family val="2"/>
    </font>
    <font>
      <b/>
      <sz val="8"/>
      <name val="Arial"/>
      <family val="2"/>
    </font>
    <font>
      <b/>
      <sz val="14"/>
      <color theme="0" tint="-0.499984740745262"/>
      <name val="Arial"/>
      <family val="2"/>
    </font>
    <font>
      <sz val="12"/>
      <color theme="1"/>
      <name val="Arial"/>
      <family val="2"/>
    </font>
    <font>
      <b/>
      <sz val="12"/>
      <color theme="1"/>
      <name val="Arial"/>
      <family val="2"/>
    </font>
    <font>
      <u/>
      <sz val="9.35"/>
      <color theme="10"/>
      <name val="Calibri"/>
      <family val="2"/>
    </font>
    <font>
      <u/>
      <sz val="12"/>
      <color theme="10"/>
      <name val="Arial"/>
      <family val="2"/>
    </font>
    <font>
      <b/>
      <u/>
      <sz val="12"/>
      <color theme="1"/>
      <name val="Arial"/>
      <family val="2"/>
    </font>
    <font>
      <b/>
      <sz val="11"/>
      <color theme="1"/>
      <name val="Arial"/>
      <family val="2"/>
    </font>
    <font>
      <sz val="11"/>
      <color theme="1"/>
      <name val="Arial"/>
      <family val="2"/>
    </font>
    <font>
      <b/>
      <sz val="20"/>
      <color theme="1" tint="0.499984740745262"/>
      <name val="Arial"/>
      <family val="2"/>
    </font>
    <font>
      <b/>
      <sz val="11"/>
      <color rgb="FF000000"/>
      <name val="Calibri"/>
      <family val="2"/>
      <scheme val="minor"/>
    </font>
    <font>
      <b/>
      <i/>
      <sz val="11"/>
      <color rgb="FF000000"/>
      <name val="Arial"/>
      <family val="2"/>
    </font>
    <font>
      <b/>
      <sz val="12"/>
      <color theme="0" tint="-0.499984740745262"/>
      <name val="Arial"/>
      <family val="2"/>
    </font>
    <font>
      <i/>
      <sz val="11"/>
      <color rgb="FF000000"/>
      <name val="Calibri"/>
      <family val="2"/>
      <scheme val="minor"/>
    </font>
    <font>
      <b/>
      <sz val="11"/>
      <color rgb="FF000000"/>
      <name val="Arial"/>
      <family val="2"/>
    </font>
    <font>
      <b/>
      <sz val="12"/>
      <color rgb="FF000000"/>
      <name val="Calibri"/>
      <family val="2"/>
      <scheme val="minor"/>
    </font>
    <font>
      <b/>
      <i/>
      <sz val="11"/>
      <name val="Arial"/>
      <family val="2"/>
    </font>
    <font>
      <sz val="8"/>
      <color theme="1"/>
      <name val="Calibri"/>
      <family val="2"/>
      <scheme val="minor"/>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name val="Calibri"/>
      <family val="2"/>
    </font>
    <font>
      <b/>
      <sz val="12"/>
      <color theme="1"/>
      <name val="Calibri"/>
      <family val="2"/>
      <scheme val="minor"/>
    </font>
    <font>
      <b/>
      <i/>
      <sz val="11"/>
      <color rgb="FFFF0000"/>
      <name val="Calibri"/>
      <family val="2"/>
      <scheme val="minor"/>
    </font>
    <font>
      <i/>
      <sz val="11"/>
      <color rgb="FFFF0000"/>
      <name val="Calibri"/>
      <family val="2"/>
      <scheme val="minor"/>
    </font>
    <font>
      <b/>
      <sz val="12"/>
      <name val="Calibri"/>
      <family val="2"/>
      <scheme val="minor"/>
    </font>
    <font>
      <b/>
      <i/>
      <sz val="11"/>
      <color theme="1"/>
      <name val="Calibri"/>
      <family val="2"/>
      <scheme val="minor"/>
    </font>
    <font>
      <b/>
      <sz val="9"/>
      <color rgb="FF000000"/>
      <name val="Arial"/>
      <family val="2"/>
    </font>
    <font>
      <i/>
      <sz val="8"/>
      <color theme="1"/>
      <name val="Calibri"/>
      <family val="2"/>
      <scheme val="minor"/>
    </font>
    <font>
      <sz val="12"/>
      <color theme="1"/>
      <name val="Times New Roman"/>
      <family val="1"/>
    </font>
    <font>
      <sz val="8"/>
      <color rgb="FF000000"/>
      <name val="Arial"/>
      <family val="2"/>
    </font>
    <font>
      <b/>
      <i/>
      <sz val="10"/>
      <color rgb="FF000000"/>
      <name val="Arial"/>
      <family val="2"/>
    </font>
    <font>
      <b/>
      <sz val="10"/>
      <color rgb="FF000000"/>
      <name val="Arial"/>
      <family val="2"/>
    </font>
    <font>
      <b/>
      <u/>
      <sz val="9.35"/>
      <color rgb="FF0000FF"/>
      <name val="Calibri"/>
      <family val="2"/>
    </font>
    <font>
      <sz val="11"/>
      <color theme="1"/>
      <name val="Calibri"/>
      <family val="2"/>
    </font>
    <font>
      <sz val="11"/>
      <color rgb="FF000000"/>
      <name val="Calibri"/>
      <family val="2"/>
    </font>
    <font>
      <b/>
      <sz val="11"/>
      <color rgb="FF000000"/>
      <name val="Calibri"/>
      <family val="2"/>
    </font>
    <font>
      <b/>
      <sz val="12"/>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56" fillId="0" borderId="0" applyNumberFormat="0" applyFill="0" applyBorder="0" applyAlignment="0" applyProtection="0">
      <alignment vertical="top"/>
      <protection locked="0"/>
    </xf>
  </cellStyleXfs>
  <cellXfs count="7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center" vertical="center"/>
    </xf>
    <xf numFmtId="0" fontId="50" fillId="4" borderId="0" xfId="0" applyFont="1" applyFill="1" applyAlignment="1">
      <alignment horizontal="left" vertical="top"/>
    </xf>
    <xf numFmtId="0" fontId="51" fillId="4" borderId="0" xfId="0" applyFont="1" applyFill="1" applyAlignment="1">
      <alignment horizontal="center" vertical="center" wrapText="1"/>
    </xf>
    <xf numFmtId="168" fontId="42" fillId="8" borderId="0" xfId="9" applyNumberFormat="1" applyFill="1" applyAlignment="1">
      <alignment horizontal="center"/>
    </xf>
    <xf numFmtId="0" fontId="52" fillId="8" borderId="0" xfId="9" applyFont="1" applyFill="1"/>
    <xf numFmtId="0" fontId="53" fillId="4" borderId="0" xfId="0" applyFont="1" applyFill="1" applyAlignment="1">
      <alignment horizontal="justify" vertical="center"/>
    </xf>
    <xf numFmtId="0" fontId="53" fillId="4" borderId="0" xfId="0" applyFont="1" applyFill="1" applyAlignment="1">
      <alignment horizontal="left" vertical="center"/>
    </xf>
    <xf numFmtId="0" fontId="54" fillId="4" borderId="0" xfId="0" applyFont="1" applyFill="1"/>
    <xf numFmtId="0" fontId="55" fillId="4" borderId="0" xfId="0" applyFont="1" applyFill="1"/>
    <xf numFmtId="0" fontId="57" fillId="4" borderId="0" xfId="10" applyFont="1" applyFill="1" applyBorder="1" applyAlignment="1" applyProtection="1"/>
    <xf numFmtId="0" fontId="55" fillId="4" borderId="0" xfId="0" applyFont="1" applyFill="1" applyAlignment="1">
      <alignment horizontal="left"/>
    </xf>
    <xf numFmtId="0" fontId="58" fillId="4" borderId="0" xfId="0" applyFont="1" applyFill="1" applyAlignment="1">
      <alignment horizontal="left"/>
    </xf>
    <xf numFmtId="0" fontId="56" fillId="4" borderId="0" xfId="10" quotePrefix="1" applyFill="1" applyBorder="1" applyAlignment="1" applyProtection="1"/>
    <xf numFmtId="15" fontId="59" fillId="4" borderId="0" xfId="0" quotePrefix="1" applyNumberFormat="1" applyFont="1" applyFill="1"/>
    <xf numFmtId="0" fontId="60" fillId="4" borderId="0" xfId="0" applyFont="1" applyFill="1"/>
    <xf numFmtId="0" fontId="60" fillId="4" borderId="0" xfId="0" applyFont="1" applyFill="1" applyAlignment="1">
      <alignment horizontal="right"/>
    </xf>
    <xf numFmtId="0" fontId="3" fillId="4" borderId="0" xfId="0" applyFont="1" applyFill="1"/>
    <xf numFmtId="0" fontId="56" fillId="4" borderId="0" xfId="10" applyFill="1" applyAlignment="1" applyProtection="1">
      <alignment horizontal="right"/>
    </xf>
    <xf numFmtId="164" fontId="46" fillId="4" borderId="33" xfId="0" applyNumberFormat="1" applyFont="1" applyFill="1" applyBorder="1" applyAlignment="1">
      <alignment vertical="center" wrapText="1"/>
    </xf>
    <xf numFmtId="0" fontId="46" fillId="4" borderId="33" xfId="0" applyFont="1" applyFill="1" applyBorder="1" applyAlignment="1">
      <alignment vertical="center" wrapText="1"/>
    </xf>
    <xf numFmtId="164" fontId="0" fillId="4" borderId="0" xfId="0" applyNumberFormat="1" applyFill="1" applyAlignment="1">
      <alignment horizontal="right"/>
    </xf>
    <xf numFmtId="164" fontId="46" fillId="4" borderId="0" xfId="0" applyNumberFormat="1" applyFont="1" applyFill="1" applyAlignment="1">
      <alignment vertical="center" wrapText="1"/>
    </xf>
    <xf numFmtId="0" fontId="46" fillId="4" borderId="0" xfId="0" applyFont="1" applyFill="1" applyAlignment="1">
      <alignment vertical="center" wrapText="1"/>
    </xf>
    <xf numFmtId="169" fontId="0" fillId="4" borderId="33" xfId="3" applyNumberFormat="1" applyFont="1" applyFill="1" applyBorder="1" applyAlignment="1">
      <alignment vertical="top" wrapText="1"/>
    </xf>
    <xf numFmtId="0" fontId="46" fillId="4" borderId="33" xfId="0" applyFont="1" applyFill="1" applyBorder="1" applyAlignment="1">
      <alignment horizontal="left" vertical="center" wrapText="1" indent="3"/>
    </xf>
    <xf numFmtId="169" fontId="0" fillId="4" borderId="0" xfId="3" applyNumberFormat="1" applyFont="1" applyFill="1" applyBorder="1" applyAlignment="1">
      <alignment vertical="top" wrapText="1"/>
    </xf>
    <xf numFmtId="0" fontId="46" fillId="4" borderId="0" xfId="0" applyFont="1" applyFill="1" applyAlignment="1">
      <alignment horizontal="left" vertical="center" wrapText="1" indent="6"/>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0" xfId="3" applyNumberFormat="1" applyFont="1" applyFill="1" applyBorder="1" applyAlignment="1">
      <alignment horizontal="center" vertical="top" wrapText="1"/>
    </xf>
    <xf numFmtId="0" fontId="46" fillId="9" borderId="0" xfId="0" applyFont="1" applyFill="1" applyAlignment="1">
      <alignment vertical="center" wrapText="1"/>
    </xf>
    <xf numFmtId="0" fontId="62" fillId="9" borderId="0" xfId="0" applyFont="1" applyFill="1" applyAlignment="1">
      <alignment horizontal="justify" vertical="center" wrapText="1"/>
    </xf>
    <xf numFmtId="0" fontId="63" fillId="9" borderId="0" xfId="0" applyFont="1" applyFill="1" applyAlignment="1">
      <alignment horizontal="justify" vertical="center" wrapText="1"/>
    </xf>
    <xf numFmtId="167" fontId="0" fillId="4" borderId="0" xfId="0" applyNumberFormat="1" applyFill="1" applyAlignment="1">
      <alignment vertical="top" wrapText="1"/>
    </xf>
    <xf numFmtId="0" fontId="46" fillId="4" borderId="0" xfId="0" applyFont="1" applyFill="1" applyAlignment="1">
      <alignment horizontal="justify" vertical="center" wrapText="1"/>
    </xf>
    <xf numFmtId="0" fontId="62" fillId="4" borderId="0" xfId="0" applyFont="1" applyFill="1" applyAlignment="1">
      <alignment vertical="center"/>
    </xf>
    <xf numFmtId="0" fontId="64" fillId="4" borderId="0" xfId="0" applyFont="1" applyFill="1" applyAlignment="1">
      <alignment horizontal="justify" vertical="center" wrapText="1"/>
    </xf>
    <xf numFmtId="0" fontId="65" fillId="4" borderId="0" xfId="0" applyFont="1" applyFill="1" applyAlignment="1">
      <alignment horizontal="justify" vertical="center" wrapText="1"/>
    </xf>
    <xf numFmtId="167" fontId="46" fillId="4" borderId="0" xfId="0" applyNumberFormat="1" applyFont="1" applyFill="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46" fillId="4" borderId="12" xfId="0" applyFont="1" applyFill="1" applyBorder="1" applyAlignment="1">
      <alignment vertical="center" wrapText="1"/>
    </xf>
    <xf numFmtId="165" fontId="0" fillId="4" borderId="0" xfId="1" applyNumberFormat="1" applyFont="1" applyFill="1" applyBorder="1" applyAlignment="1">
      <alignment vertical="top" wrapText="1"/>
    </xf>
    <xf numFmtId="165" fontId="46" fillId="4" borderId="34" xfId="1" applyNumberFormat="1" applyFont="1" applyFill="1" applyBorder="1" applyAlignment="1">
      <alignment vertical="center" wrapText="1"/>
    </xf>
    <xf numFmtId="0" fontId="46" fillId="4" borderId="34" xfId="0" applyFont="1" applyFill="1" applyBorder="1" applyAlignment="1">
      <alignment vertical="center" wrapText="1"/>
    </xf>
    <xf numFmtId="167" fontId="46" fillId="4" borderId="33" xfId="0" applyNumberFormat="1" applyFont="1" applyFill="1" applyBorder="1" applyAlignment="1">
      <alignment vertical="center" wrapText="1"/>
    </xf>
    <xf numFmtId="0" fontId="66" fillId="9" borderId="0" xfId="0" applyFont="1" applyFill="1" applyAlignment="1">
      <alignment horizontal="right" vertical="center" wrapText="1"/>
    </xf>
    <xf numFmtId="0" fontId="65" fillId="9" borderId="0" xfId="0" applyFont="1" applyFill="1" applyAlignment="1">
      <alignment vertical="center"/>
    </xf>
    <xf numFmtId="0" fontId="67" fillId="4" borderId="0" xfId="0" applyFont="1" applyFill="1"/>
    <xf numFmtId="0" fontId="68" fillId="4" borderId="0" xfId="0" applyFont="1" applyFill="1" applyAlignment="1">
      <alignment vertical="center"/>
    </xf>
    <xf numFmtId="0" fontId="53" fillId="4" borderId="0" xfId="0" applyFont="1" applyFill="1" applyAlignment="1">
      <alignment horizontal="justify" vertical="center" wrapText="1"/>
    </xf>
    <xf numFmtId="0" fontId="69" fillId="4" borderId="0" xfId="0" applyFont="1" applyFill="1"/>
    <xf numFmtId="0" fontId="0" fillId="4" borderId="33" xfId="0" applyFill="1" applyBorder="1" applyAlignment="1">
      <alignment vertical="center"/>
    </xf>
    <xf numFmtId="0" fontId="0" fillId="4" borderId="0" xfId="0" applyFill="1" applyAlignment="1">
      <alignment vertical="center"/>
    </xf>
    <xf numFmtId="0" fontId="0" fillId="4" borderId="0" xfId="0" applyFill="1" applyAlignment="1">
      <alignment vertical="center" wrapText="1"/>
    </xf>
    <xf numFmtId="0" fontId="63" fillId="4" borderId="0" xfId="0" applyFont="1" applyFill="1" applyAlignment="1">
      <alignment horizontal="justify" vertical="center" wrapText="1"/>
    </xf>
    <xf numFmtId="0" fontId="53" fillId="9" borderId="0" xfId="0" applyFont="1" applyFill="1" applyAlignment="1">
      <alignment horizontal="justify" vertical="center" wrapText="1"/>
    </xf>
    <xf numFmtId="0" fontId="70" fillId="4" borderId="0" xfId="0" applyFont="1" applyFill="1" applyAlignment="1">
      <alignment vertical="center"/>
    </xf>
    <xf numFmtId="0" fontId="71" fillId="4" borderId="0" xfId="0" applyFont="1" applyFill="1"/>
    <xf numFmtId="0" fontId="71" fillId="4" borderId="0" xfId="0" applyFont="1" applyFill="1" applyAlignment="1">
      <alignment vertical="center"/>
    </xf>
    <xf numFmtId="0" fontId="0" fillId="4" borderId="0" xfId="0" applyFill="1" applyAlignment="1">
      <alignment horizontal="center" vertical="center"/>
    </xf>
    <xf numFmtId="0" fontId="2" fillId="0" borderId="0" xfId="0" applyFont="1"/>
    <xf numFmtId="0" fontId="0" fillId="0" borderId="13" xfId="0" applyBorder="1" applyAlignment="1">
      <alignment horizontal="center"/>
    </xf>
    <xf numFmtId="0" fontId="2" fillId="0" borderId="13" xfId="0" applyFont="1" applyBorder="1"/>
    <xf numFmtId="0" fontId="0" fillId="0" borderId="13" xfId="0" applyBorder="1"/>
    <xf numFmtId="0" fontId="63" fillId="4" borderId="0" xfId="0" applyFont="1" applyFill="1" applyAlignment="1">
      <alignment vertical="center" wrapText="1"/>
    </xf>
    <xf numFmtId="0" fontId="63" fillId="9" borderId="0" xfId="0" applyFont="1" applyFill="1" applyAlignment="1">
      <alignment vertical="center" wrapText="1"/>
    </xf>
    <xf numFmtId="0" fontId="2" fillId="4" borderId="0" xfId="0" applyFont="1" applyFill="1"/>
    <xf numFmtId="164" fontId="2" fillId="4" borderId="0" xfId="3" applyFont="1" applyFill="1" applyBorder="1"/>
    <xf numFmtId="164" fontId="2" fillId="4" borderId="13" xfId="3" applyFont="1" applyFill="1" applyBorder="1"/>
    <xf numFmtId="0" fontId="2" fillId="4" borderId="13" xfId="0" applyFont="1" applyFill="1" applyBorder="1"/>
    <xf numFmtId="164" fontId="2" fillId="4" borderId="0" xfId="3" applyFont="1" applyFill="1"/>
    <xf numFmtId="0" fontId="23" fillId="4" borderId="0" xfId="0" applyFont="1" applyFill="1"/>
    <xf numFmtId="164" fontId="0" fillId="4" borderId="0" xfId="3" applyFont="1" applyFill="1" applyBorder="1"/>
    <xf numFmtId="0" fontId="0" fillId="4" borderId="0" xfId="0" applyFill="1" applyAlignment="1">
      <alignment horizontal="left"/>
    </xf>
    <xf numFmtId="164" fontId="0" fillId="4" borderId="13" xfId="3" applyFont="1" applyFill="1" applyBorder="1"/>
    <xf numFmtId="0" fontId="0" fillId="4" borderId="13" xfId="0" applyFill="1" applyBorder="1"/>
    <xf numFmtId="0" fontId="3" fillId="4" borderId="13" xfId="0" applyFont="1" applyFill="1" applyBorder="1"/>
    <xf numFmtId="164" fontId="0" fillId="4" borderId="0" xfId="3" applyFont="1" applyFill="1"/>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vertical="center"/>
    </xf>
    <xf numFmtId="0" fontId="2" fillId="4" borderId="0" xfId="0" applyFont="1" applyFill="1" applyAlignment="1">
      <alignment vertical="center"/>
    </xf>
    <xf numFmtId="9" fontId="46" fillId="4" borderId="0" xfId="0" applyNumberFormat="1" applyFont="1" applyFill="1" applyAlignment="1">
      <alignment horizontal="righ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9" fontId="2" fillId="0" borderId="0" xfId="3" applyNumberFormat="1" applyFont="1" applyFill="1" applyBorder="1" applyAlignment="1">
      <alignment vertical="center"/>
    </xf>
    <xf numFmtId="169" fontId="2" fillId="4" borderId="0" xfId="3" applyNumberFormat="1" applyFont="1" applyFill="1" applyBorder="1" applyAlignment="1">
      <alignment vertical="center"/>
    </xf>
    <xf numFmtId="0" fontId="2" fillId="4" borderId="0" xfId="0" applyFont="1" applyFill="1" applyAlignment="1">
      <alignment vertical="center" wrapText="1"/>
    </xf>
    <xf numFmtId="0" fontId="66" fillId="9" borderId="0" xfId="0" applyFont="1" applyFill="1" applyAlignment="1">
      <alignment horizontal="center" vertical="center" wrapText="1"/>
    </xf>
    <xf numFmtId="0" fontId="63" fillId="9" borderId="0" xfId="0" applyFont="1" applyFill="1" applyAlignment="1">
      <alignment horizontal="left" vertical="center" wrapText="1"/>
    </xf>
    <xf numFmtId="0" fontId="3" fillId="4" borderId="0" xfId="0" applyFont="1" applyFill="1" applyAlignment="1">
      <alignment vertical="center"/>
    </xf>
    <xf numFmtId="1" fontId="48" fillId="4" borderId="33" xfId="0" applyNumberFormat="1" applyFont="1" applyFill="1" applyBorder="1" applyAlignment="1">
      <alignment horizontal="right" vertical="center"/>
    </xf>
    <xf numFmtId="0" fontId="48" fillId="4" borderId="33" xfId="0" applyFont="1" applyFill="1" applyBorder="1"/>
    <xf numFmtId="0" fontId="2" fillId="4" borderId="33" xfId="0" applyFont="1" applyFill="1" applyBorder="1"/>
    <xf numFmtId="0" fontId="2" fillId="4" borderId="33" xfId="0" applyFont="1" applyFill="1" applyBorder="1" applyAlignment="1">
      <alignment horizontal="left" vertical="center"/>
    </xf>
    <xf numFmtId="0" fontId="48" fillId="4" borderId="0" xfId="0" applyFont="1" applyFill="1"/>
    <xf numFmtId="0" fontId="2" fillId="4" borderId="0" xfId="0" applyFont="1" applyFill="1" applyAlignment="1">
      <alignment horizontal="left" vertical="center" indent="1"/>
    </xf>
    <xf numFmtId="167" fontId="46" fillId="4" borderId="0" xfId="0" applyNumberFormat="1" applyFont="1" applyFill="1" applyAlignment="1">
      <alignment vertical="center"/>
    </xf>
    <xf numFmtId="167" fontId="0" fillId="4" borderId="0" xfId="0" applyNumberFormat="1" applyFill="1"/>
    <xf numFmtId="165" fontId="0" fillId="4" borderId="33" xfId="1" applyNumberFormat="1" applyFont="1" applyFill="1" applyBorder="1" applyAlignment="1">
      <alignment vertical="center"/>
    </xf>
    <xf numFmtId="0" fontId="46" fillId="4" borderId="33" xfId="0" applyFont="1" applyFill="1" applyBorder="1" applyAlignment="1">
      <alignment vertical="center"/>
    </xf>
    <xf numFmtId="0" fontId="0" fillId="4" borderId="33" xfId="0" applyFill="1" applyBorder="1"/>
    <xf numFmtId="167" fontId="0" fillId="4" borderId="0" xfId="0" applyNumberFormat="1" applyFill="1" applyAlignment="1">
      <alignment vertical="center"/>
    </xf>
    <xf numFmtId="167" fontId="0" fillId="4" borderId="0" xfId="0" applyNumberFormat="1" applyFill="1" applyAlignment="1">
      <alignment vertical="center" wrapText="1"/>
    </xf>
    <xf numFmtId="9" fontId="77" fillId="4" borderId="0" xfId="1" applyFont="1" applyFill="1" applyBorder="1"/>
    <xf numFmtId="9" fontId="78" fillId="4" borderId="0" xfId="1" applyFont="1" applyFill="1" applyBorder="1"/>
    <xf numFmtId="9" fontId="24" fillId="4" borderId="0" xfId="1" applyFont="1" applyFill="1" applyBorder="1"/>
    <xf numFmtId="0" fontId="24" fillId="4" borderId="0" xfId="0" applyFont="1" applyFill="1"/>
    <xf numFmtId="9" fontId="24" fillId="4" borderId="12" xfId="1" applyFont="1" applyFill="1" applyBorder="1"/>
    <xf numFmtId="0" fontId="24" fillId="4" borderId="12" xfId="0" applyFont="1" applyFill="1" applyBorder="1"/>
    <xf numFmtId="169" fontId="3" fillId="4" borderId="12" xfId="3" applyNumberFormat="1" applyFont="1" applyFill="1" applyBorder="1"/>
    <xf numFmtId="169" fontId="0" fillId="4" borderId="12" xfId="3" applyNumberFormat="1" applyFont="1" applyFill="1" applyBorder="1"/>
    <xf numFmtId="169" fontId="2" fillId="4" borderId="12" xfId="3" applyNumberFormat="1" applyFont="1" applyFill="1" applyBorder="1"/>
    <xf numFmtId="0" fontId="2" fillId="4" borderId="12" xfId="0" applyFont="1" applyFill="1" applyBorder="1"/>
    <xf numFmtId="0" fontId="3" fillId="4" borderId="33" xfId="0" applyFont="1" applyFill="1" applyBorder="1" applyAlignment="1">
      <alignment wrapText="1"/>
    </xf>
    <xf numFmtId="0" fontId="0" fillId="4" borderId="33" xfId="0" applyFill="1" applyBorder="1" applyAlignment="1">
      <alignment wrapText="1"/>
    </xf>
    <xf numFmtId="0" fontId="2" fillId="4" borderId="33" xfId="0" applyFont="1" applyFill="1" applyBorder="1" applyAlignment="1">
      <alignment wrapText="1"/>
    </xf>
    <xf numFmtId="0" fontId="20" fillId="4" borderId="0" xfId="0" applyFont="1" applyFill="1"/>
    <xf numFmtId="0" fontId="0" fillId="9" borderId="33" xfId="0" applyFill="1" applyBorder="1"/>
    <xf numFmtId="0" fontId="2" fillId="9" borderId="33" xfId="0" applyFont="1" applyFill="1" applyBorder="1"/>
    <xf numFmtId="0" fontId="20" fillId="9" borderId="33" xfId="0" applyFont="1" applyFill="1" applyBorder="1"/>
    <xf numFmtId="0" fontId="79" fillId="4" borderId="0" xfId="0" applyFont="1" applyFill="1"/>
    <xf numFmtId="170" fontId="3" fillId="4" borderId="12" xfId="3" applyNumberFormat="1" applyFont="1" applyFill="1" applyBorder="1"/>
    <xf numFmtId="170" fontId="0" fillId="4" borderId="12" xfId="3" applyNumberFormat="1" applyFont="1" applyFill="1" applyBorder="1"/>
    <xf numFmtId="170" fontId="2" fillId="4" borderId="12" xfId="3" applyNumberFormat="1" applyFont="1" applyFill="1" applyBorder="1"/>
    <xf numFmtId="0" fontId="80" fillId="9" borderId="33" xfId="0" applyFont="1" applyFill="1" applyBorder="1"/>
    <xf numFmtId="0" fontId="76" fillId="4" borderId="0" xfId="0" applyFont="1" applyFill="1"/>
    <xf numFmtId="0" fontId="1" fillId="4" borderId="0" xfId="0" applyFont="1" applyFill="1"/>
    <xf numFmtId="14" fontId="1" fillId="4" borderId="0" xfId="0" applyNumberFormat="1" applyFont="1" applyFill="1" applyAlignment="1">
      <alignment horizontal="left"/>
    </xf>
    <xf numFmtId="0" fontId="1" fillId="4" borderId="0" xfId="0" applyFont="1" applyFill="1" applyAlignment="1">
      <alignment horizontal="right"/>
    </xf>
    <xf numFmtId="165" fontId="23" fillId="4" borderId="12" xfId="3" applyNumberFormat="1" applyFont="1" applyFill="1" applyBorder="1" applyAlignment="1">
      <alignment horizontal="center"/>
    </xf>
    <xf numFmtId="165" fontId="23" fillId="4" borderId="12" xfId="1" applyNumberFormat="1" applyFont="1" applyFill="1" applyBorder="1" applyAlignment="1">
      <alignment horizontal="right"/>
    </xf>
    <xf numFmtId="169" fontId="2" fillId="4" borderId="0" xfId="3" applyNumberFormat="1" applyFont="1" applyFill="1" applyAlignment="1">
      <alignment horizontal="right"/>
    </xf>
    <xf numFmtId="165" fontId="2" fillId="4" borderId="0" xfId="0" applyNumberFormat="1" applyFont="1" applyFill="1" applyAlignment="1">
      <alignment horizontal="center"/>
    </xf>
    <xf numFmtId="165" fontId="2" fillId="4" borderId="0" xfId="1" applyNumberFormat="1" applyFont="1" applyFill="1" applyAlignment="1">
      <alignment horizontal="right"/>
    </xf>
    <xf numFmtId="0" fontId="2" fillId="4" borderId="0" xfId="0" applyFont="1" applyFill="1" applyAlignment="1">
      <alignment wrapText="1"/>
    </xf>
    <xf numFmtId="0" fontId="2" fillId="4" borderId="0" xfId="0" applyFont="1" applyFill="1" applyAlignment="1">
      <alignment horizontal="center"/>
    </xf>
    <xf numFmtId="0" fontId="2" fillId="4" borderId="33" xfId="0" applyFont="1" applyFill="1" applyBorder="1" applyAlignment="1">
      <alignment horizontal="right" wrapText="1"/>
    </xf>
    <xf numFmtId="0" fontId="2" fillId="9" borderId="0" xfId="0" applyFont="1" applyFill="1"/>
    <xf numFmtId="0" fontId="20" fillId="9" borderId="0" xfId="0" applyFont="1" applyFill="1" applyAlignment="1">
      <alignment horizontal="right"/>
    </xf>
    <xf numFmtId="0" fontId="20" fillId="9" borderId="0" xfId="0" applyFont="1" applyFill="1" applyAlignment="1">
      <alignment horizontal="left"/>
    </xf>
    <xf numFmtId="169" fontId="23" fillId="4" borderId="12" xfId="3" applyNumberFormat="1" applyFont="1" applyFill="1" applyBorder="1" applyAlignment="1">
      <alignment horizontal="center"/>
    </xf>
    <xf numFmtId="0" fontId="0" fillId="4" borderId="12" xfId="0" applyFill="1" applyBorder="1"/>
    <xf numFmtId="169" fontId="2" fillId="4" borderId="0" xfId="3" applyNumberFormat="1" applyFont="1" applyFill="1" applyAlignment="1">
      <alignment horizontal="center"/>
    </xf>
    <xf numFmtId="0" fontId="0" fillId="4" borderId="0" xfId="0" applyFill="1" applyAlignment="1">
      <alignment wrapText="1"/>
    </xf>
    <xf numFmtId="0" fontId="0" fillId="4" borderId="33" xfId="0" applyFill="1" applyBorder="1" applyAlignment="1">
      <alignment horizontal="right" wrapText="1"/>
    </xf>
    <xf numFmtId="0" fontId="0" fillId="9" borderId="0" xfId="0" applyFill="1"/>
    <xf numFmtId="0" fontId="80" fillId="9" borderId="0" xfId="0" applyFont="1" applyFill="1" applyAlignment="1">
      <alignment horizontal="right"/>
    </xf>
    <xf numFmtId="169" fontId="23" fillId="4" borderId="0" xfId="3" applyNumberFormat="1" applyFont="1" applyFill="1" applyBorder="1" applyAlignment="1">
      <alignment horizontal="center"/>
    </xf>
    <xf numFmtId="0" fontId="0" fillId="4" borderId="0" xfId="0" applyFill="1" applyAlignment="1">
      <alignment horizontal="center"/>
    </xf>
    <xf numFmtId="0" fontId="2" fillId="4" borderId="0" xfId="0" applyFont="1" applyFill="1" applyAlignment="1">
      <alignment horizontal="right" wrapText="1"/>
    </xf>
    <xf numFmtId="0" fontId="0" fillId="9" borderId="0" xfId="0" applyFill="1" applyAlignment="1">
      <alignment horizontal="left"/>
    </xf>
    <xf numFmtId="0" fontId="80" fillId="9" borderId="0" xfId="0" applyFont="1" applyFill="1" applyAlignment="1">
      <alignment horizontal="left"/>
    </xf>
    <xf numFmtId="0" fontId="3" fillId="4" borderId="12" xfId="0" applyFont="1" applyFill="1" applyBorder="1"/>
    <xf numFmtId="169" fontId="0" fillId="4" borderId="0" xfId="3" applyNumberFormat="1" applyFont="1" applyFill="1"/>
    <xf numFmtId="0" fontId="3" fillId="9" borderId="0" xfId="0" applyFont="1" applyFill="1"/>
    <xf numFmtId="0" fontId="76" fillId="0" borderId="0" xfId="0" applyFont="1"/>
    <xf numFmtId="169" fontId="0" fillId="4" borderId="0" xfId="0" applyNumberFormat="1" applyFill="1"/>
    <xf numFmtId="0" fontId="2" fillId="4" borderId="0" xfId="0" quotePrefix="1" applyFont="1" applyFill="1"/>
    <xf numFmtId="0" fontId="2" fillId="4" borderId="0" xfId="0" quotePrefix="1" applyFont="1" applyFill="1" applyAlignment="1">
      <alignment vertical="center"/>
    </xf>
    <xf numFmtId="164" fontId="23" fillId="4" borderId="12" xfId="3" applyFont="1" applyFill="1" applyBorder="1" applyAlignment="1">
      <alignment horizontal="right"/>
    </xf>
    <xf numFmtId="164" fontId="2" fillId="4" borderId="12" xfId="3" applyFont="1" applyFill="1" applyBorder="1" applyAlignment="1">
      <alignment horizontal="right"/>
    </xf>
    <xf numFmtId="164" fontId="23" fillId="4" borderId="33" xfId="0" applyNumberFormat="1" applyFont="1" applyFill="1" applyBorder="1" applyAlignment="1">
      <alignment horizontal="right"/>
    </xf>
    <xf numFmtId="164" fontId="2" fillId="4" borderId="33" xfId="0" applyNumberFormat="1" applyFont="1" applyFill="1" applyBorder="1" applyAlignment="1">
      <alignment horizontal="right"/>
    </xf>
    <xf numFmtId="164" fontId="23" fillId="4" borderId="0" xfId="0" applyNumberFormat="1" applyFont="1" applyFill="1" applyAlignment="1">
      <alignment horizontal="right"/>
    </xf>
    <xf numFmtId="164" fontId="2" fillId="4" borderId="0" xfId="0" applyNumberFormat="1" applyFont="1" applyFill="1" applyAlignment="1">
      <alignment horizontal="right"/>
    </xf>
    <xf numFmtId="0" fontId="81" fillId="4" borderId="0" xfId="0" applyFont="1" applyFill="1"/>
    <xf numFmtId="164" fontId="3" fillId="4" borderId="12" xfId="3" applyFont="1" applyFill="1" applyBorder="1"/>
    <xf numFmtId="164" fontId="4" fillId="4" borderId="12" xfId="3" applyFont="1" applyFill="1" applyBorder="1"/>
    <xf numFmtId="0" fontId="60" fillId="4" borderId="0" xfId="0" applyFont="1" applyFill="1" applyAlignment="1">
      <alignment horizontal="left" vertical="top" wrapText="1"/>
    </xf>
    <xf numFmtId="0" fontId="83" fillId="4" borderId="0" xfId="0" applyFont="1" applyFill="1" applyAlignment="1">
      <alignment vertical="center"/>
    </xf>
    <xf numFmtId="0" fontId="0" fillId="4" borderId="0" xfId="0" applyFill="1" applyAlignment="1">
      <alignment horizontal="left" vertical="top"/>
    </xf>
    <xf numFmtId="0" fontId="46" fillId="4" borderId="33" xfId="0" applyFont="1" applyFill="1" applyBorder="1" applyAlignment="1">
      <alignment horizontal="justify" vertical="center"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0" fillId="4" borderId="12" xfId="0" applyFill="1" applyBorder="1" applyAlignment="1">
      <alignment horizontal="right" wrapText="1"/>
    </xf>
    <xf numFmtId="0" fontId="84" fillId="4" borderId="0" xfId="0" applyFont="1" applyFill="1" applyAlignment="1">
      <alignment horizontal="justify" vertical="center" wrapText="1"/>
    </xf>
    <xf numFmtId="0" fontId="66" fillId="4" borderId="0" xfId="0" applyFont="1" applyFill="1" applyAlignment="1">
      <alignment vertical="center" wrapText="1"/>
    </xf>
    <xf numFmtId="0" fontId="66" fillId="4" borderId="0" xfId="0" applyFont="1" applyFill="1" applyAlignment="1">
      <alignment horizontal="left" vertical="center" wrapText="1" indent="1"/>
    </xf>
    <xf numFmtId="0" fontId="84" fillId="9" borderId="0" xfId="0" applyFont="1" applyFill="1" applyAlignment="1">
      <alignment horizontal="justify" vertical="center" wrapText="1"/>
    </xf>
    <xf numFmtId="0" fontId="66" fillId="9" borderId="0" xfId="0" applyFont="1" applyFill="1" applyAlignment="1">
      <alignment vertical="center" wrapText="1"/>
    </xf>
    <xf numFmtId="0" fontId="66" fillId="9" borderId="0" xfId="0" applyFont="1" applyFill="1" applyAlignment="1">
      <alignment horizontal="left" vertical="center" wrapText="1" indent="1"/>
    </xf>
    <xf numFmtId="0" fontId="76" fillId="9" borderId="0" xfId="0" applyFont="1" applyFill="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3" fontId="0" fillId="4" borderId="0" xfId="0" applyNumberFormat="1" applyFill="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74" fillId="4" borderId="0" xfId="0" applyFont="1" applyFill="1" applyAlignment="1">
      <alignment wrapText="1"/>
    </xf>
    <xf numFmtId="0" fontId="74" fillId="4" borderId="0" xfId="0" applyFont="1" applyFill="1"/>
    <xf numFmtId="0" fontId="74" fillId="4" borderId="4" xfId="0" applyFont="1" applyFill="1" applyBorder="1"/>
    <xf numFmtId="170" fontId="0" fillId="4" borderId="0" xfId="3" applyNumberFormat="1" applyFont="1" applyFill="1" applyBorder="1" applyAlignment="1">
      <alignment horizontal="center"/>
    </xf>
    <xf numFmtId="3" fontId="0" fillId="4" borderId="4" xfId="0" applyNumberFormat="1" applyFill="1" applyBorder="1" applyAlignment="1">
      <alignment horizontal="center"/>
    </xf>
    <xf numFmtId="0" fontId="62" fillId="4" borderId="12" xfId="0" applyFont="1" applyFill="1" applyBorder="1" applyAlignment="1">
      <alignment vertical="center" wrapText="1"/>
    </xf>
    <xf numFmtId="0" fontId="85" fillId="9" borderId="0" xfId="0" applyFont="1" applyFill="1" applyAlignment="1">
      <alignment horizontal="center" vertical="center"/>
    </xf>
    <xf numFmtId="0" fontId="86" fillId="9" borderId="0" xfId="0" applyFont="1" applyFill="1" applyAlignment="1">
      <alignment horizontal="left" vertical="center"/>
    </xf>
    <xf numFmtId="0" fontId="86" fillId="9" borderId="0" xfId="0" applyFont="1" applyFill="1" applyAlignment="1">
      <alignment vertical="center"/>
    </xf>
    <xf numFmtId="0" fontId="87" fillId="10" borderId="0" xfId="10" applyFont="1" applyFill="1" applyBorder="1" applyAlignment="1" applyProtection="1">
      <alignment horizontal="right"/>
    </xf>
    <xf numFmtId="0" fontId="88" fillId="10" borderId="0" xfId="0" applyFont="1" applyFill="1"/>
    <xf numFmtId="0" fontId="88" fillId="10" borderId="37" xfId="0" applyFont="1" applyFill="1" applyBorder="1"/>
    <xf numFmtId="0" fontId="56" fillId="0" borderId="38" xfId="10" applyBorder="1" applyAlignment="1" applyProtection="1"/>
    <xf numFmtId="0" fontId="89" fillId="10" borderId="39" xfId="0" applyFont="1" applyFill="1" applyBorder="1" applyAlignment="1">
      <alignment vertical="top" wrapText="1"/>
    </xf>
    <xf numFmtId="0" fontId="88" fillId="11" borderId="0" xfId="0" applyFont="1" applyFill="1"/>
    <xf numFmtId="0" fontId="90" fillId="12" borderId="40" xfId="0" applyFont="1" applyFill="1" applyBorder="1" applyAlignment="1">
      <alignment horizontal="left" vertical="center" wrapText="1" indent="1"/>
    </xf>
    <xf numFmtId="0" fontId="89" fillId="10" borderId="0" xfId="0" applyFont="1" applyFill="1" applyAlignment="1">
      <alignment vertical="center" wrapText="1"/>
    </xf>
    <xf numFmtId="0" fontId="88" fillId="10" borderId="0" xfId="0" applyFont="1" applyFill="1" applyAlignment="1">
      <alignment vertical="center"/>
    </xf>
    <xf numFmtId="0" fontId="88" fillId="10" borderId="41" xfId="0" applyFont="1" applyFill="1" applyBorder="1" applyAlignment="1">
      <alignment vertical="center"/>
    </xf>
    <xf numFmtId="0" fontId="90" fillId="12" borderId="42" xfId="0" applyFont="1" applyFill="1" applyBorder="1" applyAlignment="1">
      <alignment horizontal="left" vertical="center" wrapText="1" indent="1"/>
    </xf>
    <xf numFmtId="0" fontId="88" fillId="10" borderId="45" xfId="0" applyFont="1" applyFill="1" applyBorder="1"/>
    <xf numFmtId="0" fontId="88" fillId="10" borderId="47" xfId="0" applyFont="1" applyFill="1" applyBorder="1"/>
    <xf numFmtId="0" fontId="88" fillId="10" borderId="51" xfId="0" applyFont="1" applyFill="1" applyBorder="1"/>
    <xf numFmtId="0" fontId="89" fillId="12" borderId="5" xfId="0" applyFont="1" applyFill="1" applyBorder="1" applyAlignment="1">
      <alignment horizontal="justify" vertical="center" wrapText="1"/>
    </xf>
    <xf numFmtId="0" fontId="90" fillId="12" borderId="0" xfId="0" applyFont="1" applyFill="1" applyAlignment="1">
      <alignment vertical="center" wrapText="1"/>
    </xf>
    <xf numFmtId="0" fontId="89" fillId="12" borderId="37" xfId="0" applyFont="1" applyFill="1" applyBorder="1" applyAlignment="1">
      <alignment horizontal="justify" vertical="center" wrapText="1"/>
    </xf>
    <xf numFmtId="0" fontId="90" fillId="12" borderId="39" xfId="0" applyFont="1" applyFill="1" applyBorder="1" applyAlignment="1">
      <alignment vertical="center" wrapText="1"/>
    </xf>
    <xf numFmtId="0" fontId="90" fillId="12" borderId="39" xfId="0" applyFont="1" applyFill="1" applyBorder="1" applyAlignment="1">
      <alignment horizontal="left" vertical="center" wrapText="1" indent="1"/>
    </xf>
    <xf numFmtId="0" fontId="88" fillId="10" borderId="47" xfId="0" applyFont="1" applyFill="1" applyBorder="1" applyAlignment="1">
      <alignment vertical="center"/>
    </xf>
    <xf numFmtId="0" fontId="88" fillId="10" borderId="54" xfId="0" applyFont="1" applyFill="1" applyBorder="1" applyAlignment="1">
      <alignment vertical="center"/>
    </xf>
    <xf numFmtId="0" fontId="88" fillId="10" borderId="55" xfId="0" applyFont="1" applyFill="1" applyBorder="1" applyAlignment="1">
      <alignment vertical="center" wrapText="1"/>
    </xf>
    <xf numFmtId="0" fontId="89" fillId="10" borderId="0" xfId="0" applyFont="1" applyFill="1" applyAlignment="1">
      <alignment horizontal="left" vertical="center" wrapText="1" indent="5"/>
    </xf>
    <xf numFmtId="0" fontId="88" fillId="10" borderId="45" xfId="0" applyFont="1" applyFill="1" applyBorder="1" applyAlignment="1">
      <alignment vertical="center"/>
    </xf>
    <xf numFmtId="0" fontId="88" fillId="10" borderId="51" xfId="0" applyFont="1" applyFill="1" applyBorder="1" applyAlignment="1">
      <alignment vertical="center" wrapText="1"/>
    </xf>
    <xf numFmtId="0" fontId="89" fillId="10" borderId="0" xfId="0" applyFont="1" applyFill="1" applyAlignment="1">
      <alignment vertical="center"/>
    </xf>
    <xf numFmtId="0" fontId="89" fillId="10" borderId="43" xfId="0" applyFont="1" applyFill="1" applyBorder="1" applyAlignment="1">
      <alignment vertical="center" wrapText="1"/>
    </xf>
    <xf numFmtId="0" fontId="89" fillId="10" borderId="56" xfId="0" applyFont="1" applyFill="1" applyBorder="1" applyAlignment="1">
      <alignment vertical="center" wrapText="1"/>
    </xf>
    <xf numFmtId="0" fontId="89" fillId="10" borderId="49" xfId="0" applyFont="1" applyFill="1" applyBorder="1" applyAlignment="1">
      <alignment vertical="center" wrapText="1"/>
    </xf>
    <xf numFmtId="0" fontId="89" fillId="10" borderId="57" xfId="0" applyFont="1" applyFill="1" applyBorder="1" applyAlignment="1">
      <alignment vertical="center" wrapText="1"/>
    </xf>
    <xf numFmtId="0" fontId="88" fillId="10" borderId="51" xfId="0" applyFont="1" applyFill="1" applyBorder="1" applyAlignment="1">
      <alignment vertical="center"/>
    </xf>
    <xf numFmtId="0" fontId="89" fillId="12" borderId="58" xfId="0" applyFont="1" applyFill="1" applyBorder="1" applyAlignment="1">
      <alignment vertical="center" wrapText="1"/>
    </xf>
    <xf numFmtId="0" fontId="90" fillId="12" borderId="6" xfId="0" applyFont="1" applyFill="1" applyBorder="1" applyAlignment="1">
      <alignment vertical="center" wrapText="1"/>
    </xf>
    <xf numFmtId="0" fontId="90" fillId="12" borderId="59" xfId="0" applyFont="1" applyFill="1" applyBorder="1" applyAlignment="1">
      <alignment vertical="center" wrapText="1"/>
    </xf>
    <xf numFmtId="0" fontId="90" fillId="12" borderId="1" xfId="0" applyFont="1" applyFill="1" applyBorder="1" applyAlignment="1">
      <alignment vertical="center" wrapText="1"/>
    </xf>
    <xf numFmtId="0" fontId="88" fillId="10" borderId="0" xfId="0" applyFont="1" applyFill="1" applyAlignment="1">
      <alignment vertical="center" wrapText="1"/>
    </xf>
    <xf numFmtId="0" fontId="89" fillId="10" borderId="0" xfId="0" applyFont="1" applyFill="1" applyAlignment="1">
      <alignment horizontal="justify" vertical="center" wrapText="1"/>
    </xf>
    <xf numFmtId="0" fontId="89" fillId="10" borderId="45" xfId="0" applyFont="1" applyFill="1" applyBorder="1" applyAlignment="1">
      <alignment vertical="center"/>
    </xf>
    <xf numFmtId="0" fontId="89" fillId="10" borderId="47" xfId="0" applyFont="1" applyFill="1" applyBorder="1" applyAlignment="1">
      <alignment vertical="center"/>
    </xf>
    <xf numFmtId="0" fontId="89" fillId="10" borderId="47" xfId="0" applyFont="1" applyFill="1" applyBorder="1" applyAlignment="1">
      <alignment vertical="center" wrapText="1"/>
    </xf>
    <xf numFmtId="0" fontId="89" fillId="10" borderId="51" xfId="0" applyFont="1" applyFill="1" applyBorder="1" applyAlignment="1">
      <alignment vertical="center"/>
    </xf>
    <xf numFmtId="0" fontId="89" fillId="10" borderId="0" xfId="0" applyFont="1" applyFill="1" applyAlignment="1">
      <alignment horizontal="left" vertical="top" wrapText="1"/>
    </xf>
    <xf numFmtId="0" fontId="89" fillId="10" borderId="0" xfId="0" applyFont="1" applyFill="1" applyAlignment="1">
      <alignment horizontal="left" vertical="top" wrapText="1" indent="5"/>
    </xf>
    <xf numFmtId="0" fontId="88" fillId="10" borderId="0" xfId="0" applyFont="1" applyFill="1" applyAlignment="1">
      <alignment vertical="top" wrapText="1"/>
    </xf>
    <xf numFmtId="0" fontId="89" fillId="10" borderId="45" xfId="0" applyFont="1" applyFill="1" applyBorder="1" applyAlignment="1">
      <alignment vertical="center" wrapText="1"/>
    </xf>
    <xf numFmtId="0" fontId="89" fillId="10" borderId="47" xfId="0" applyFont="1" applyFill="1" applyBorder="1" applyAlignment="1">
      <alignment horizontal="justify" vertical="center" wrapText="1"/>
    </xf>
    <xf numFmtId="0" fontId="88" fillId="10" borderId="47" xfId="0" applyFont="1" applyFill="1" applyBorder="1" applyAlignment="1">
      <alignment vertical="center" wrapText="1"/>
    </xf>
    <xf numFmtId="0" fontId="89" fillId="10" borderId="51" xfId="0" applyFont="1" applyFill="1" applyBorder="1" applyAlignment="1">
      <alignment vertical="center" wrapText="1"/>
    </xf>
    <xf numFmtId="0" fontId="91" fillId="10" borderId="0" xfId="0" applyFont="1" applyFill="1"/>
    <xf numFmtId="167" fontId="2" fillId="4" borderId="0" xfId="0" applyNumberFormat="1" applyFont="1" applyFill="1" applyAlignment="1">
      <alignment horizontal="right" vertical="center"/>
    </xf>
    <xf numFmtId="171" fontId="23" fillId="4" borderId="12" xfId="3" applyNumberFormat="1" applyFont="1" applyFill="1" applyBorder="1" applyAlignment="1">
      <alignment horizontal="right"/>
    </xf>
    <xf numFmtId="171" fontId="2" fillId="4" borderId="12" xfId="3"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61" fillId="4" borderId="0" xfId="0" applyFont="1" applyFill="1" applyAlignment="1">
      <alignment horizontal="left" wrapText="1"/>
    </xf>
    <xf numFmtId="0" fontId="53" fillId="4" borderId="0" xfId="0" applyFont="1" applyFill="1" applyAlignment="1">
      <alignment horizontal="center" vertical="center" wrapText="1"/>
    </xf>
    <xf numFmtId="0" fontId="66" fillId="4" borderId="0" xfId="0" applyFont="1" applyFill="1" applyAlignment="1">
      <alignment horizontal="center" vertical="center" wrapText="1"/>
    </xf>
    <xf numFmtId="0" fontId="53"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3" fillId="4" borderId="0" xfId="0" applyFont="1" applyFill="1" applyAlignment="1">
      <alignment vertical="center"/>
    </xf>
    <xf numFmtId="0" fontId="63" fillId="9" borderId="0" xfId="0" applyFont="1" applyFill="1" applyAlignment="1">
      <alignment horizontal="center" vertical="center" wrapText="1"/>
    </xf>
    <xf numFmtId="0" fontId="53"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4" fillId="4" borderId="0" xfId="0" applyFont="1" applyFill="1" applyAlignment="1">
      <alignment horizontal="center" wrapText="1"/>
    </xf>
    <xf numFmtId="0" fontId="56" fillId="4" borderId="12" xfId="10" applyFill="1" applyBorder="1" applyAlignment="1" applyProtection="1">
      <alignment horizontal="left" vertical="center" wrapText="1"/>
    </xf>
    <xf numFmtId="0" fontId="86" fillId="9" borderId="0" xfId="0" applyFont="1" applyFill="1" applyAlignment="1">
      <alignment horizontal="center" vertical="center" wrapText="1"/>
    </xf>
    <xf numFmtId="0" fontId="85"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0" fillId="4" borderId="36" xfId="0" applyFill="1" applyBorder="1" applyAlignment="1">
      <alignment horizontal="left" vertical="top" wrapText="1"/>
    </xf>
    <xf numFmtId="0" fontId="0" fillId="4" borderId="34" xfId="0" applyFill="1" applyBorder="1" applyAlignment="1">
      <alignment horizontal="left" vertical="top" wrapText="1"/>
    </xf>
    <xf numFmtId="0" fontId="0" fillId="4" borderId="35" xfId="0" applyFill="1" applyBorder="1" applyAlignment="1">
      <alignment horizontal="left" vertical="top" wrapText="1"/>
    </xf>
    <xf numFmtId="0" fontId="90" fillId="12" borderId="39" xfId="0" applyFont="1" applyFill="1" applyBorder="1" applyAlignment="1">
      <alignment horizontal="left" vertical="center" wrapText="1"/>
    </xf>
    <xf numFmtId="0" fontId="90" fillId="12" borderId="37" xfId="0" applyFont="1" applyFill="1" applyBorder="1" applyAlignment="1">
      <alignment horizontal="left" vertical="center" wrapText="1"/>
    </xf>
    <xf numFmtId="0" fontId="89" fillId="10" borderId="44" xfId="0" applyFont="1" applyFill="1" applyBorder="1" applyAlignment="1">
      <alignment horizontal="left" vertical="center" wrapText="1"/>
    </xf>
    <xf numFmtId="0" fontId="89" fillId="10" borderId="43" xfId="0" applyFont="1" applyFill="1" applyBorder="1" applyAlignment="1">
      <alignment horizontal="left" vertical="center" wrapText="1"/>
    </xf>
    <xf numFmtId="0" fontId="90" fillId="12" borderId="1" xfId="0" applyFont="1" applyFill="1" applyBorder="1" applyAlignment="1">
      <alignment horizontal="left" vertical="center" wrapText="1"/>
    </xf>
    <xf numFmtId="0" fontId="90" fillId="12" borderId="3" xfId="0" applyFont="1" applyFill="1" applyBorder="1" applyAlignment="1">
      <alignment horizontal="left" vertical="center" wrapText="1"/>
    </xf>
    <xf numFmtId="0" fontId="90" fillId="12" borderId="4" xfId="0" applyFont="1" applyFill="1" applyBorder="1" applyAlignment="1">
      <alignment horizontal="left" vertical="center" wrapText="1"/>
    </xf>
    <xf numFmtId="0" fontId="90" fillId="12" borderId="5" xfId="0" applyFont="1" applyFill="1" applyBorder="1" applyAlignment="1">
      <alignment horizontal="left" vertical="center" wrapText="1"/>
    </xf>
    <xf numFmtId="0" fontId="89" fillId="10" borderId="38" xfId="0" applyFont="1" applyFill="1" applyBorder="1" applyAlignment="1">
      <alignment horizontal="left" vertical="center" wrapText="1"/>
    </xf>
    <xf numFmtId="0" fontId="89" fillId="10" borderId="37" xfId="0" applyFont="1" applyFill="1" applyBorder="1" applyAlignment="1">
      <alignment horizontal="left" vertical="center" wrapText="1"/>
    </xf>
    <xf numFmtId="0" fontId="89" fillId="10" borderId="10" xfId="0" applyFont="1" applyFill="1" applyBorder="1" applyAlignment="1">
      <alignment horizontal="left" vertical="center" wrapText="1"/>
    </xf>
    <xf numFmtId="0" fontId="89" fillId="10" borderId="48" xfId="0" applyFont="1" applyFill="1" applyBorder="1" applyAlignment="1">
      <alignment horizontal="left" vertical="center" wrapText="1"/>
    </xf>
    <xf numFmtId="0" fontId="89" fillId="10" borderId="13" xfId="0" applyFont="1" applyFill="1" applyBorder="1" applyAlignment="1">
      <alignment horizontal="left" vertical="center" wrapText="1"/>
    </xf>
    <xf numFmtId="0" fontId="89" fillId="10" borderId="46" xfId="0" applyFont="1" applyFill="1" applyBorder="1" applyAlignment="1">
      <alignment horizontal="left" vertical="center" wrapText="1"/>
    </xf>
    <xf numFmtId="0" fontId="89" fillId="10" borderId="53" xfId="0" applyFont="1" applyFill="1" applyBorder="1" applyAlignment="1">
      <alignment horizontal="left" vertical="center" wrapText="1"/>
    </xf>
    <xf numFmtId="0" fontId="89" fillId="10" borderId="52" xfId="0" applyFont="1" applyFill="1" applyBorder="1" applyAlignment="1">
      <alignment horizontal="left" vertical="center" wrapText="1"/>
    </xf>
    <xf numFmtId="0" fontId="89" fillId="10" borderId="50" xfId="0" applyFont="1" applyFill="1" applyBorder="1" applyAlignment="1">
      <alignment horizontal="left" vertical="center" wrapText="1"/>
    </xf>
    <xf numFmtId="0" fontId="89" fillId="10" borderId="49" xfId="0" applyFont="1" applyFill="1" applyBorder="1" applyAlignment="1">
      <alignment horizontal="left" vertical="center" wrapText="1"/>
    </xf>
    <xf numFmtId="0" fontId="89" fillId="11" borderId="13" xfId="0" applyFont="1" applyFill="1" applyBorder="1" applyAlignment="1">
      <alignment horizontal="left" vertical="top" wrapText="1"/>
    </xf>
    <xf numFmtId="0" fontId="89" fillId="11" borderId="46" xfId="0" applyFont="1" applyFill="1" applyBorder="1" applyAlignment="1">
      <alignment horizontal="left" vertical="top" wrapText="1"/>
    </xf>
    <xf numFmtId="0" fontId="90" fillId="12" borderId="6" xfId="0" applyFont="1" applyFill="1" applyBorder="1" applyAlignment="1">
      <alignment horizontal="left" vertical="center" wrapText="1"/>
    </xf>
    <xf numFmtId="0" fontId="90" fillId="12" borderId="8" xfId="0" applyFont="1" applyFill="1" applyBorder="1" applyAlignment="1">
      <alignment horizontal="left" vertical="center" wrapText="1"/>
    </xf>
    <xf numFmtId="0" fontId="89" fillId="11" borderId="44" xfId="0" applyFont="1" applyFill="1" applyBorder="1" applyAlignment="1">
      <alignment horizontal="left" vertical="top"/>
    </xf>
    <xf numFmtId="0" fontId="89" fillId="11" borderId="43" xfId="0" applyFont="1" applyFill="1" applyBorder="1" applyAlignment="1">
      <alignment horizontal="left" vertical="top"/>
    </xf>
    <xf numFmtId="0" fontId="90" fillId="12" borderId="1" xfId="0" applyFont="1" applyFill="1" applyBorder="1" applyAlignment="1">
      <alignment horizontal="left" vertical="top" wrapText="1"/>
    </xf>
    <xf numFmtId="0" fontId="90" fillId="12" borderId="3" xfId="0" applyFont="1" applyFill="1" applyBorder="1" applyAlignment="1">
      <alignment horizontal="left" vertical="top" wrapText="1"/>
    </xf>
    <xf numFmtId="0" fontId="90" fillId="12" borderId="4" xfId="0" applyFont="1" applyFill="1" applyBorder="1" applyAlignment="1">
      <alignment horizontal="left" vertical="top" wrapText="1"/>
    </xf>
    <xf numFmtId="0" fontId="90" fillId="12" borderId="5" xfId="0" applyFont="1" applyFill="1" applyBorder="1" applyAlignment="1">
      <alignment horizontal="left" vertical="top" wrapText="1"/>
    </xf>
    <xf numFmtId="0" fontId="89" fillId="11" borderId="57" xfId="0" applyFont="1" applyFill="1" applyBorder="1" applyAlignment="1">
      <alignment horizontal="left" vertical="top" wrapText="1"/>
    </xf>
    <xf numFmtId="0" fontId="89" fillId="11" borderId="60" xfId="0" applyFont="1" applyFill="1" applyBorder="1" applyAlignment="1">
      <alignment horizontal="left" vertical="top" wrapText="1"/>
    </xf>
    <xf numFmtId="0" fontId="89" fillId="11" borderId="10" xfId="0" applyFont="1" applyFill="1" applyBorder="1" applyAlignment="1">
      <alignment horizontal="left" vertical="top" wrapText="1"/>
    </xf>
    <xf numFmtId="0" fontId="89" fillId="11" borderId="48" xfId="0" applyFont="1" applyFill="1" applyBorder="1" applyAlignment="1">
      <alignment horizontal="left" vertical="top" wrapText="1"/>
    </xf>
    <xf numFmtId="0" fontId="89" fillId="11" borderId="13" xfId="0" applyFont="1" applyFill="1" applyBorder="1" applyAlignment="1">
      <alignment horizontal="left" vertical="top"/>
    </xf>
    <xf numFmtId="0" fontId="89" fillId="11" borderId="46" xfId="0" applyFont="1" applyFill="1" applyBorder="1" applyAlignment="1">
      <alignment horizontal="left" vertical="top"/>
    </xf>
    <xf numFmtId="0" fontId="89" fillId="11" borderId="44" xfId="0" applyFont="1" applyFill="1" applyBorder="1" applyAlignment="1">
      <alignment horizontal="left" vertical="top" wrapText="1"/>
    </xf>
    <xf numFmtId="0" fontId="89" fillId="11" borderId="43" xfId="0" applyFont="1" applyFill="1" applyBorder="1" applyAlignment="1">
      <alignment horizontal="left" vertical="top" wrapText="1"/>
    </xf>
    <xf numFmtId="0" fontId="89" fillId="11" borderId="57" xfId="0" applyFont="1" applyFill="1" applyBorder="1" applyAlignment="1">
      <alignment horizontal="left" vertical="top"/>
    </xf>
    <xf numFmtId="0" fontId="89" fillId="11" borderId="60" xfId="0" applyFont="1" applyFill="1" applyBorder="1" applyAlignment="1">
      <alignment horizontal="left" vertical="top"/>
    </xf>
    <xf numFmtId="0" fontId="89" fillId="11" borderId="10" xfId="0" applyFont="1" applyFill="1" applyBorder="1" applyAlignment="1">
      <alignment horizontal="left" vertical="top"/>
    </xf>
    <xf numFmtId="0" fontId="89" fillId="11" borderId="48" xfId="0" applyFont="1" applyFill="1" applyBorder="1" applyAlignment="1">
      <alignment horizontal="left" vertical="top"/>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D7E0ABA2-3439-45E4-A3C9-B81ABCCDB67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2C16A1DC-4ACB-4BD9-865F-2AD8476E8553}"/>
    <cellStyle name="Percent" xfId="1" builtinId="5"/>
    <cellStyle name="Standard 3" xfId="8" xr:uid="{00000000-0005-0000-0000-000008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952499</xdr:colOff>
      <xdr:row>0</xdr:row>
      <xdr:rowOff>11206</xdr:rowOff>
    </xdr:from>
    <xdr:ext cx="2582396" cy="806823"/>
    <xdr:pic>
      <xdr:nvPicPr>
        <xdr:cNvPr id="2" name="Picture 1">
          <a:extLst>
            <a:ext uri="{FF2B5EF4-FFF2-40B4-BE49-F238E27FC236}">
              <a16:creationId xmlns:a16="http://schemas.microsoft.com/office/drawing/2014/main" id="{6D3D8BDE-5EE7-4FC8-B0E9-5B63FDE79A09}"/>
            </a:ext>
          </a:extLst>
        </xdr:cNvPr>
        <xdr:cNvPicPr>
          <a:picLocks noChangeAspect="1"/>
        </xdr:cNvPicPr>
      </xdr:nvPicPr>
      <xdr:blipFill>
        <a:blip xmlns:r="http://schemas.openxmlformats.org/officeDocument/2006/relationships" r:embed="rId1"/>
        <a:stretch>
          <a:fillRect/>
        </a:stretch>
      </xdr:blipFill>
      <xdr:spPr>
        <a:xfrm>
          <a:off x="6705599" y="11206"/>
          <a:ext cx="2582396" cy="80682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1042148</xdr:colOff>
      <xdr:row>0</xdr:row>
      <xdr:rowOff>33618</xdr:rowOff>
    </xdr:from>
    <xdr:ext cx="2582396" cy="806823"/>
    <xdr:pic>
      <xdr:nvPicPr>
        <xdr:cNvPr id="2" name="Picture 1">
          <a:extLst>
            <a:ext uri="{FF2B5EF4-FFF2-40B4-BE49-F238E27FC236}">
              <a16:creationId xmlns:a16="http://schemas.microsoft.com/office/drawing/2014/main" id="{EB7AF5D4-A106-4B27-A407-801A114DD608}"/>
            </a:ext>
          </a:extLst>
        </xdr:cNvPr>
        <xdr:cNvPicPr>
          <a:picLocks noChangeAspect="1"/>
        </xdr:cNvPicPr>
      </xdr:nvPicPr>
      <xdr:blipFill>
        <a:blip xmlns:r="http://schemas.openxmlformats.org/officeDocument/2006/relationships" r:embed="rId1"/>
        <a:stretch>
          <a:fillRect/>
        </a:stretch>
      </xdr:blipFill>
      <xdr:spPr>
        <a:xfrm>
          <a:off x="6709523" y="33618"/>
          <a:ext cx="2582396" cy="80682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xdr:col>
      <xdr:colOff>2779059</xdr:colOff>
      <xdr:row>0</xdr:row>
      <xdr:rowOff>33617</xdr:rowOff>
    </xdr:from>
    <xdr:ext cx="2582396" cy="806823"/>
    <xdr:pic>
      <xdr:nvPicPr>
        <xdr:cNvPr id="2" name="Picture 1">
          <a:extLst>
            <a:ext uri="{FF2B5EF4-FFF2-40B4-BE49-F238E27FC236}">
              <a16:creationId xmlns:a16="http://schemas.microsoft.com/office/drawing/2014/main" id="{3335F02E-64E2-4F5D-9C7F-AF09768D2FDF}"/>
            </a:ext>
          </a:extLst>
        </xdr:cNvPr>
        <xdr:cNvPicPr>
          <a:picLocks noChangeAspect="1"/>
        </xdr:cNvPicPr>
      </xdr:nvPicPr>
      <xdr:blipFill>
        <a:blip xmlns:r="http://schemas.openxmlformats.org/officeDocument/2006/relationships" r:embed="rId1"/>
        <a:stretch>
          <a:fillRect/>
        </a:stretch>
      </xdr:blipFill>
      <xdr:spPr>
        <a:xfrm>
          <a:off x="2436159" y="33617"/>
          <a:ext cx="2582396" cy="80682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493058</xdr:colOff>
      <xdr:row>0</xdr:row>
      <xdr:rowOff>0</xdr:rowOff>
    </xdr:from>
    <xdr:ext cx="2582396" cy="806823"/>
    <xdr:pic>
      <xdr:nvPicPr>
        <xdr:cNvPr id="2" name="Picture 1">
          <a:extLst>
            <a:ext uri="{FF2B5EF4-FFF2-40B4-BE49-F238E27FC236}">
              <a16:creationId xmlns:a16="http://schemas.microsoft.com/office/drawing/2014/main" id="{2C1CE2AA-D5DF-4BB1-B1BA-876DE3FB4FA6}"/>
            </a:ext>
          </a:extLst>
        </xdr:cNvPr>
        <xdr:cNvPicPr>
          <a:picLocks noChangeAspect="1"/>
        </xdr:cNvPicPr>
      </xdr:nvPicPr>
      <xdr:blipFill>
        <a:blip xmlns:r="http://schemas.openxmlformats.org/officeDocument/2006/relationships" r:embed="rId1"/>
        <a:stretch>
          <a:fillRect/>
        </a:stretch>
      </xdr:blipFill>
      <xdr:spPr>
        <a:xfrm>
          <a:off x="6589058" y="0"/>
          <a:ext cx="2582396" cy="80682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xdr:col>
      <xdr:colOff>2812677</xdr:colOff>
      <xdr:row>0</xdr:row>
      <xdr:rowOff>33618</xdr:rowOff>
    </xdr:from>
    <xdr:ext cx="2582396" cy="806823"/>
    <xdr:pic>
      <xdr:nvPicPr>
        <xdr:cNvPr id="2" name="Picture 1">
          <a:extLst>
            <a:ext uri="{FF2B5EF4-FFF2-40B4-BE49-F238E27FC236}">
              <a16:creationId xmlns:a16="http://schemas.microsoft.com/office/drawing/2014/main" id="{6CB61C0D-0D1D-44CA-A8B6-3DCD64A91D8E}"/>
            </a:ext>
          </a:extLst>
        </xdr:cNvPr>
        <xdr:cNvPicPr>
          <a:picLocks noChangeAspect="1"/>
        </xdr:cNvPicPr>
      </xdr:nvPicPr>
      <xdr:blipFill>
        <a:blip xmlns:r="http://schemas.openxmlformats.org/officeDocument/2006/relationships" r:embed="rId1"/>
        <a:stretch>
          <a:fillRect/>
        </a:stretch>
      </xdr:blipFill>
      <xdr:spPr>
        <a:xfrm>
          <a:off x="2441202" y="33618"/>
          <a:ext cx="2582396" cy="80682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3A52896-7DB5-47AF-846F-EB3B27B656D4}"/>
            </a:ext>
          </a:extLst>
        </xdr:cNvPr>
        <xdr:cNvSpPr txBox="1"/>
      </xdr:nvSpPr>
      <xdr:spPr>
        <a:xfrm>
          <a:off x="2276475" y="952501"/>
          <a:ext cx="8953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xdr:txBody>
    </xdr:sp>
    <xdr:clientData/>
  </xdr:twoCellAnchor>
  <xdr:twoCellAnchor>
    <xdr:from>
      <xdr:col>1</xdr:col>
      <xdr:colOff>22410</xdr:colOff>
      <xdr:row>20</xdr:row>
      <xdr:rowOff>76200</xdr:rowOff>
    </xdr:from>
    <xdr:to>
      <xdr:col>2</xdr:col>
      <xdr:colOff>5514109</xdr:colOff>
      <xdr:row>34</xdr:row>
      <xdr:rowOff>152400</xdr:rowOff>
    </xdr:to>
    <xdr:sp macro="" textlink="">
      <xdr:nvSpPr>
        <xdr:cNvPr id="3" name="Tekstboks 4">
          <a:extLst>
            <a:ext uri="{FF2B5EF4-FFF2-40B4-BE49-F238E27FC236}">
              <a16:creationId xmlns:a16="http://schemas.microsoft.com/office/drawing/2014/main" id="{E547069D-0940-419A-8FBC-7596E0C9AE0D}"/>
            </a:ext>
          </a:extLst>
        </xdr:cNvPr>
        <xdr:cNvSpPr txBox="1"/>
      </xdr:nvSpPr>
      <xdr:spPr>
        <a:xfrm>
          <a:off x="257937" y="9829800"/>
          <a:ext cx="6766317" cy="2597727"/>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2022-02-04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2021-12-30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64686C21-9C32-4A6A-8D13-8D7048D721B7}"/>
            </a:ext>
          </a:extLst>
        </xdr:cNvPr>
        <xdr:cNvSpPr txBox="1"/>
      </xdr:nvSpPr>
      <xdr:spPr>
        <a:xfrm>
          <a:off x="134472" y="9256057"/>
          <a:ext cx="6206937" cy="340658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oneCellAnchor>
    <xdr:from>
      <xdr:col>4</xdr:col>
      <xdr:colOff>0</xdr:colOff>
      <xdr:row>3</xdr:row>
      <xdr:rowOff>0</xdr:rowOff>
    </xdr:from>
    <xdr:ext cx="2582396" cy="806823"/>
    <xdr:pic>
      <xdr:nvPicPr>
        <xdr:cNvPr id="3" name="Picture 2">
          <a:extLst>
            <a:ext uri="{FF2B5EF4-FFF2-40B4-BE49-F238E27FC236}">
              <a16:creationId xmlns:a16="http://schemas.microsoft.com/office/drawing/2014/main" id="{F3D40A43-08BA-4270-9B1C-C07F54B3419B}"/>
            </a:ext>
          </a:extLst>
        </xdr:cNvPr>
        <xdr:cNvPicPr>
          <a:picLocks noChangeAspect="1"/>
        </xdr:cNvPicPr>
      </xdr:nvPicPr>
      <xdr:blipFill>
        <a:blip xmlns:r="http://schemas.openxmlformats.org/officeDocument/2006/relationships" r:embed="rId1"/>
        <a:stretch>
          <a:fillRect/>
        </a:stretch>
      </xdr:blipFill>
      <xdr:spPr>
        <a:xfrm>
          <a:off x="4229100" y="571500"/>
          <a:ext cx="2582396" cy="80682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582706</xdr:colOff>
      <xdr:row>0</xdr:row>
      <xdr:rowOff>33618</xdr:rowOff>
    </xdr:from>
    <xdr:ext cx="2582396" cy="806823"/>
    <xdr:pic>
      <xdr:nvPicPr>
        <xdr:cNvPr id="2" name="Picture 1">
          <a:extLst>
            <a:ext uri="{FF2B5EF4-FFF2-40B4-BE49-F238E27FC236}">
              <a16:creationId xmlns:a16="http://schemas.microsoft.com/office/drawing/2014/main" id="{978FB605-65D5-4AD5-A7EC-FCA7C1F7E35A}"/>
            </a:ext>
          </a:extLst>
        </xdr:cNvPr>
        <xdr:cNvPicPr>
          <a:picLocks noChangeAspect="1"/>
        </xdr:cNvPicPr>
      </xdr:nvPicPr>
      <xdr:blipFill>
        <a:blip xmlns:r="http://schemas.openxmlformats.org/officeDocument/2006/relationships" r:embed="rId1"/>
        <a:stretch>
          <a:fillRect/>
        </a:stretch>
      </xdr:blipFill>
      <xdr:spPr>
        <a:xfrm>
          <a:off x="3754531" y="33618"/>
          <a:ext cx="2582396" cy="80682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291353</xdr:colOff>
      <xdr:row>0</xdr:row>
      <xdr:rowOff>44823</xdr:rowOff>
    </xdr:from>
    <xdr:ext cx="2582396" cy="721098"/>
    <xdr:pic>
      <xdr:nvPicPr>
        <xdr:cNvPr id="2" name="Picture 1">
          <a:extLst>
            <a:ext uri="{FF2B5EF4-FFF2-40B4-BE49-F238E27FC236}">
              <a16:creationId xmlns:a16="http://schemas.microsoft.com/office/drawing/2014/main" id="{9B2C7420-D8AA-490B-9FB2-6FFE1B1EFFBB}"/>
            </a:ext>
          </a:extLst>
        </xdr:cNvPr>
        <xdr:cNvPicPr>
          <a:picLocks noChangeAspect="1"/>
        </xdr:cNvPicPr>
      </xdr:nvPicPr>
      <xdr:blipFill>
        <a:blip xmlns:r="http://schemas.openxmlformats.org/officeDocument/2006/relationships" r:embed="rId1"/>
        <a:stretch>
          <a:fillRect/>
        </a:stretch>
      </xdr:blipFill>
      <xdr:spPr>
        <a:xfrm>
          <a:off x="3339353" y="44823"/>
          <a:ext cx="2582396" cy="72109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582706</xdr:colOff>
      <xdr:row>0</xdr:row>
      <xdr:rowOff>44824</xdr:rowOff>
    </xdr:from>
    <xdr:ext cx="2582396" cy="806823"/>
    <xdr:pic>
      <xdr:nvPicPr>
        <xdr:cNvPr id="2" name="Picture 1">
          <a:extLst>
            <a:ext uri="{FF2B5EF4-FFF2-40B4-BE49-F238E27FC236}">
              <a16:creationId xmlns:a16="http://schemas.microsoft.com/office/drawing/2014/main" id="{4778385E-B2C7-472F-AA6C-4C7EE327D928}"/>
            </a:ext>
          </a:extLst>
        </xdr:cNvPr>
        <xdr:cNvPicPr>
          <a:picLocks noChangeAspect="1"/>
        </xdr:cNvPicPr>
      </xdr:nvPicPr>
      <xdr:blipFill>
        <a:blip xmlns:r="http://schemas.openxmlformats.org/officeDocument/2006/relationships" r:embed="rId1"/>
        <a:stretch>
          <a:fillRect/>
        </a:stretch>
      </xdr:blipFill>
      <xdr:spPr>
        <a:xfrm>
          <a:off x="6678706" y="44824"/>
          <a:ext cx="2582396" cy="80682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616324</xdr:colOff>
      <xdr:row>0</xdr:row>
      <xdr:rowOff>33618</xdr:rowOff>
    </xdr:from>
    <xdr:ext cx="2582396" cy="806823"/>
    <xdr:pic>
      <xdr:nvPicPr>
        <xdr:cNvPr id="2" name="Picture 1">
          <a:extLst>
            <a:ext uri="{FF2B5EF4-FFF2-40B4-BE49-F238E27FC236}">
              <a16:creationId xmlns:a16="http://schemas.microsoft.com/office/drawing/2014/main" id="{4472CF86-4034-4369-8488-7E9CFF3A342C}"/>
            </a:ext>
          </a:extLst>
        </xdr:cNvPr>
        <xdr:cNvPicPr>
          <a:picLocks noChangeAspect="1"/>
        </xdr:cNvPicPr>
      </xdr:nvPicPr>
      <xdr:blipFill>
        <a:blip xmlns:r="http://schemas.openxmlformats.org/officeDocument/2006/relationships" r:embed="rId1"/>
        <a:stretch>
          <a:fillRect/>
        </a:stretch>
      </xdr:blipFill>
      <xdr:spPr>
        <a:xfrm>
          <a:off x="6093199" y="33618"/>
          <a:ext cx="2582396" cy="80682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851647</xdr:colOff>
      <xdr:row>0</xdr:row>
      <xdr:rowOff>44823</xdr:rowOff>
    </xdr:from>
    <xdr:ext cx="2582396" cy="806823"/>
    <xdr:pic>
      <xdr:nvPicPr>
        <xdr:cNvPr id="2" name="Picture 1">
          <a:extLst>
            <a:ext uri="{FF2B5EF4-FFF2-40B4-BE49-F238E27FC236}">
              <a16:creationId xmlns:a16="http://schemas.microsoft.com/office/drawing/2014/main" id="{9217A069-146A-427F-B17A-8AD01C031EFD}"/>
            </a:ext>
          </a:extLst>
        </xdr:cNvPr>
        <xdr:cNvPicPr>
          <a:picLocks noChangeAspect="1"/>
        </xdr:cNvPicPr>
      </xdr:nvPicPr>
      <xdr:blipFill>
        <a:blip xmlns:r="http://schemas.openxmlformats.org/officeDocument/2006/relationships" r:embed="rId1"/>
        <a:stretch>
          <a:fillRect/>
        </a:stretch>
      </xdr:blipFill>
      <xdr:spPr>
        <a:xfrm>
          <a:off x="4880722" y="44823"/>
          <a:ext cx="2582396" cy="80682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FCAAD-2BF5-4F05-B741-20BC2D6002C3}">
  <sheetPr>
    <pageSetUpPr fitToPage="1"/>
  </sheetPr>
  <dimension ref="B1:D37"/>
  <sheetViews>
    <sheetView zoomScale="55" zoomScaleNormal="55" zoomScaleSheetLayoutView="90" workbookViewId="0"/>
  </sheetViews>
  <sheetFormatPr defaultColWidth="15.88671875" defaultRowHeight="14.4" x14ac:dyDescent="0.3"/>
  <cols>
    <col min="1" max="1" width="3.44140625" style="363" customWidth="1"/>
    <col min="2" max="2" width="18.6640625" style="363" customWidth="1"/>
    <col min="3" max="3" width="95.5546875" style="363" customWidth="1"/>
    <col min="4" max="4" width="15.109375" style="363" customWidth="1"/>
    <col min="5" max="5" width="2.88671875" style="363" customWidth="1"/>
    <col min="6" max="6" width="1.88671875" style="363" customWidth="1"/>
    <col min="7" max="256" width="15.88671875" style="363"/>
    <col min="257" max="257" width="3.44140625" style="363" customWidth="1"/>
    <col min="258" max="258" width="18.6640625" style="363" customWidth="1"/>
    <col min="259" max="259" width="95.5546875" style="363" customWidth="1"/>
    <col min="260" max="260" width="15.109375" style="363" customWidth="1"/>
    <col min="261" max="261" width="2.88671875" style="363" customWidth="1"/>
    <col min="262" max="262" width="1.88671875" style="363" customWidth="1"/>
    <col min="263" max="512" width="15.88671875" style="363"/>
    <col min="513" max="513" width="3.44140625" style="363" customWidth="1"/>
    <col min="514" max="514" width="18.6640625" style="363" customWidth="1"/>
    <col min="515" max="515" width="95.5546875" style="363" customWidth="1"/>
    <col min="516" max="516" width="15.109375" style="363" customWidth="1"/>
    <col min="517" max="517" width="2.88671875" style="363" customWidth="1"/>
    <col min="518" max="518" width="1.88671875" style="363" customWidth="1"/>
    <col min="519" max="768" width="15.88671875" style="363"/>
    <col min="769" max="769" width="3.44140625" style="363" customWidth="1"/>
    <col min="770" max="770" width="18.6640625" style="363" customWidth="1"/>
    <col min="771" max="771" width="95.5546875" style="363" customWidth="1"/>
    <col min="772" max="772" width="15.109375" style="363" customWidth="1"/>
    <col min="773" max="773" width="2.88671875" style="363" customWidth="1"/>
    <col min="774" max="774" width="1.88671875" style="363" customWidth="1"/>
    <col min="775" max="1024" width="15.88671875" style="363"/>
    <col min="1025" max="1025" width="3.44140625" style="363" customWidth="1"/>
    <col min="1026" max="1026" width="18.6640625" style="363" customWidth="1"/>
    <col min="1027" max="1027" width="95.5546875" style="363" customWidth="1"/>
    <col min="1028" max="1028" width="15.109375" style="363" customWidth="1"/>
    <col min="1029" max="1029" width="2.88671875" style="363" customWidth="1"/>
    <col min="1030" max="1030" width="1.88671875" style="363" customWidth="1"/>
    <col min="1031" max="1280" width="15.88671875" style="363"/>
    <col min="1281" max="1281" width="3.44140625" style="363" customWidth="1"/>
    <col min="1282" max="1282" width="18.6640625" style="363" customWidth="1"/>
    <col min="1283" max="1283" width="95.5546875" style="363" customWidth="1"/>
    <col min="1284" max="1284" width="15.109375" style="363" customWidth="1"/>
    <col min="1285" max="1285" width="2.88671875" style="363" customWidth="1"/>
    <col min="1286" max="1286" width="1.88671875" style="363" customWidth="1"/>
    <col min="1287" max="1536" width="15.88671875" style="363"/>
    <col min="1537" max="1537" width="3.44140625" style="363" customWidth="1"/>
    <col min="1538" max="1538" width="18.6640625" style="363" customWidth="1"/>
    <col min="1539" max="1539" width="95.5546875" style="363" customWidth="1"/>
    <col min="1540" max="1540" width="15.109375" style="363" customWidth="1"/>
    <col min="1541" max="1541" width="2.88671875" style="363" customWidth="1"/>
    <col min="1542" max="1542" width="1.88671875" style="363" customWidth="1"/>
    <col min="1543" max="1792" width="15.88671875" style="363"/>
    <col min="1793" max="1793" width="3.44140625" style="363" customWidth="1"/>
    <col min="1794" max="1794" width="18.6640625" style="363" customWidth="1"/>
    <col min="1795" max="1795" width="95.5546875" style="363" customWidth="1"/>
    <col min="1796" max="1796" width="15.109375" style="363" customWidth="1"/>
    <col min="1797" max="1797" width="2.88671875" style="363" customWidth="1"/>
    <col min="1798" max="1798" width="1.88671875" style="363" customWidth="1"/>
    <col min="1799" max="2048" width="15.88671875" style="363"/>
    <col min="2049" max="2049" width="3.44140625" style="363" customWidth="1"/>
    <col min="2050" max="2050" width="18.6640625" style="363" customWidth="1"/>
    <col min="2051" max="2051" width="95.5546875" style="363" customWidth="1"/>
    <col min="2052" max="2052" width="15.109375" style="363" customWidth="1"/>
    <col min="2053" max="2053" width="2.88671875" style="363" customWidth="1"/>
    <col min="2054" max="2054" width="1.88671875" style="363" customWidth="1"/>
    <col min="2055" max="2304" width="15.88671875" style="363"/>
    <col min="2305" max="2305" width="3.44140625" style="363" customWidth="1"/>
    <col min="2306" max="2306" width="18.6640625" style="363" customWidth="1"/>
    <col min="2307" max="2307" width="95.5546875" style="363" customWidth="1"/>
    <col min="2308" max="2308" width="15.109375" style="363" customWidth="1"/>
    <col min="2309" max="2309" width="2.88671875" style="363" customWidth="1"/>
    <col min="2310" max="2310" width="1.88671875" style="363" customWidth="1"/>
    <col min="2311" max="2560" width="15.88671875" style="363"/>
    <col min="2561" max="2561" width="3.44140625" style="363" customWidth="1"/>
    <col min="2562" max="2562" width="18.6640625" style="363" customWidth="1"/>
    <col min="2563" max="2563" width="95.5546875" style="363" customWidth="1"/>
    <col min="2564" max="2564" width="15.109375" style="363" customWidth="1"/>
    <col min="2565" max="2565" width="2.88671875" style="363" customWidth="1"/>
    <col min="2566" max="2566" width="1.88671875" style="363" customWidth="1"/>
    <col min="2567" max="2816" width="15.88671875" style="363"/>
    <col min="2817" max="2817" width="3.44140625" style="363" customWidth="1"/>
    <col min="2818" max="2818" width="18.6640625" style="363" customWidth="1"/>
    <col min="2819" max="2819" width="95.5546875" style="363" customWidth="1"/>
    <col min="2820" max="2820" width="15.109375" style="363" customWidth="1"/>
    <col min="2821" max="2821" width="2.88671875" style="363" customWidth="1"/>
    <col min="2822" max="2822" width="1.88671875" style="363" customWidth="1"/>
    <col min="2823" max="3072" width="15.88671875" style="363"/>
    <col min="3073" max="3073" width="3.44140625" style="363" customWidth="1"/>
    <col min="3074" max="3074" width="18.6640625" style="363" customWidth="1"/>
    <col min="3075" max="3075" width="95.5546875" style="363" customWidth="1"/>
    <col min="3076" max="3076" width="15.109375" style="363" customWidth="1"/>
    <col min="3077" max="3077" width="2.88671875" style="363" customWidth="1"/>
    <col min="3078" max="3078" width="1.88671875" style="363" customWidth="1"/>
    <col min="3079" max="3328" width="15.88671875" style="363"/>
    <col min="3329" max="3329" width="3.44140625" style="363" customWidth="1"/>
    <col min="3330" max="3330" width="18.6640625" style="363" customWidth="1"/>
    <col min="3331" max="3331" width="95.5546875" style="363" customWidth="1"/>
    <col min="3332" max="3332" width="15.109375" style="363" customWidth="1"/>
    <col min="3333" max="3333" width="2.88671875" style="363" customWidth="1"/>
    <col min="3334" max="3334" width="1.88671875" style="363" customWidth="1"/>
    <col min="3335" max="3584" width="15.88671875" style="363"/>
    <col min="3585" max="3585" width="3.44140625" style="363" customWidth="1"/>
    <col min="3586" max="3586" width="18.6640625" style="363" customWidth="1"/>
    <col min="3587" max="3587" width="95.5546875" style="363" customWidth="1"/>
    <col min="3588" max="3588" width="15.109375" style="363" customWidth="1"/>
    <col min="3589" max="3589" width="2.88671875" style="363" customWidth="1"/>
    <col min="3590" max="3590" width="1.88671875" style="363" customWidth="1"/>
    <col min="3591" max="3840" width="15.88671875" style="363"/>
    <col min="3841" max="3841" width="3.44140625" style="363" customWidth="1"/>
    <col min="3842" max="3842" width="18.6640625" style="363" customWidth="1"/>
    <col min="3843" max="3843" width="95.5546875" style="363" customWidth="1"/>
    <col min="3844" max="3844" width="15.109375" style="363" customWidth="1"/>
    <col min="3845" max="3845" width="2.88671875" style="363" customWidth="1"/>
    <col min="3846" max="3846" width="1.88671875" style="363" customWidth="1"/>
    <col min="3847" max="4096" width="15.88671875" style="363"/>
    <col min="4097" max="4097" width="3.44140625" style="363" customWidth="1"/>
    <col min="4098" max="4098" width="18.6640625" style="363" customWidth="1"/>
    <col min="4099" max="4099" width="95.5546875" style="363" customWidth="1"/>
    <col min="4100" max="4100" width="15.109375" style="363" customWidth="1"/>
    <col min="4101" max="4101" width="2.88671875" style="363" customWidth="1"/>
    <col min="4102" max="4102" width="1.88671875" style="363" customWidth="1"/>
    <col min="4103" max="4352" width="15.88671875" style="363"/>
    <col min="4353" max="4353" width="3.44140625" style="363" customWidth="1"/>
    <col min="4354" max="4354" width="18.6640625" style="363" customWidth="1"/>
    <col min="4355" max="4355" width="95.5546875" style="363" customWidth="1"/>
    <col min="4356" max="4356" width="15.109375" style="363" customWidth="1"/>
    <col min="4357" max="4357" width="2.88671875" style="363" customWidth="1"/>
    <col min="4358" max="4358" width="1.88671875" style="363" customWidth="1"/>
    <col min="4359" max="4608" width="15.88671875" style="363"/>
    <col min="4609" max="4609" width="3.44140625" style="363" customWidth="1"/>
    <col min="4610" max="4610" width="18.6640625" style="363" customWidth="1"/>
    <col min="4611" max="4611" width="95.5546875" style="363" customWidth="1"/>
    <col min="4612" max="4612" width="15.109375" style="363" customWidth="1"/>
    <col min="4613" max="4613" width="2.88671875" style="363" customWidth="1"/>
    <col min="4614" max="4614" width="1.88671875" style="363" customWidth="1"/>
    <col min="4615" max="4864" width="15.88671875" style="363"/>
    <col min="4865" max="4865" width="3.44140625" style="363" customWidth="1"/>
    <col min="4866" max="4866" width="18.6640625" style="363" customWidth="1"/>
    <col min="4867" max="4867" width="95.5546875" style="363" customWidth="1"/>
    <col min="4868" max="4868" width="15.109375" style="363" customWidth="1"/>
    <col min="4869" max="4869" width="2.88671875" style="363" customWidth="1"/>
    <col min="4870" max="4870" width="1.88671875" style="363" customWidth="1"/>
    <col min="4871" max="5120" width="15.88671875" style="363"/>
    <col min="5121" max="5121" width="3.44140625" style="363" customWidth="1"/>
    <col min="5122" max="5122" width="18.6640625" style="363" customWidth="1"/>
    <col min="5123" max="5123" width="95.5546875" style="363" customWidth="1"/>
    <col min="5124" max="5124" width="15.109375" style="363" customWidth="1"/>
    <col min="5125" max="5125" width="2.88671875" style="363" customWidth="1"/>
    <col min="5126" max="5126" width="1.88671875" style="363" customWidth="1"/>
    <col min="5127" max="5376" width="15.88671875" style="363"/>
    <col min="5377" max="5377" width="3.44140625" style="363" customWidth="1"/>
    <col min="5378" max="5378" width="18.6640625" style="363" customWidth="1"/>
    <col min="5379" max="5379" width="95.5546875" style="363" customWidth="1"/>
    <col min="5380" max="5380" width="15.109375" style="363" customWidth="1"/>
    <col min="5381" max="5381" width="2.88671875" style="363" customWidth="1"/>
    <col min="5382" max="5382" width="1.88671875" style="363" customWidth="1"/>
    <col min="5383" max="5632" width="15.88671875" style="363"/>
    <col min="5633" max="5633" width="3.44140625" style="363" customWidth="1"/>
    <col min="5634" max="5634" width="18.6640625" style="363" customWidth="1"/>
    <col min="5635" max="5635" width="95.5546875" style="363" customWidth="1"/>
    <col min="5636" max="5636" width="15.109375" style="363" customWidth="1"/>
    <col min="5637" max="5637" width="2.88671875" style="363" customWidth="1"/>
    <col min="5638" max="5638" width="1.88671875" style="363" customWidth="1"/>
    <col min="5639" max="5888" width="15.88671875" style="363"/>
    <col min="5889" max="5889" width="3.44140625" style="363" customWidth="1"/>
    <col min="5890" max="5890" width="18.6640625" style="363" customWidth="1"/>
    <col min="5891" max="5891" width="95.5546875" style="363" customWidth="1"/>
    <col min="5892" max="5892" width="15.109375" style="363" customWidth="1"/>
    <col min="5893" max="5893" width="2.88671875" style="363" customWidth="1"/>
    <col min="5894" max="5894" width="1.88671875" style="363" customWidth="1"/>
    <col min="5895" max="6144" width="15.88671875" style="363"/>
    <col min="6145" max="6145" width="3.44140625" style="363" customWidth="1"/>
    <col min="6146" max="6146" width="18.6640625" style="363" customWidth="1"/>
    <col min="6147" max="6147" width="95.5546875" style="363" customWidth="1"/>
    <col min="6148" max="6148" width="15.109375" style="363" customWidth="1"/>
    <col min="6149" max="6149" width="2.88671875" style="363" customWidth="1"/>
    <col min="6150" max="6150" width="1.88671875" style="363" customWidth="1"/>
    <col min="6151" max="6400" width="15.88671875" style="363"/>
    <col min="6401" max="6401" width="3.44140625" style="363" customWidth="1"/>
    <col min="6402" max="6402" width="18.6640625" style="363" customWidth="1"/>
    <col min="6403" max="6403" width="95.5546875" style="363" customWidth="1"/>
    <col min="6404" max="6404" width="15.109375" style="363" customWidth="1"/>
    <col min="6405" max="6405" width="2.88671875" style="363" customWidth="1"/>
    <col min="6406" max="6406" width="1.88671875" style="363" customWidth="1"/>
    <col min="6407" max="6656" width="15.88671875" style="363"/>
    <col min="6657" max="6657" width="3.44140625" style="363" customWidth="1"/>
    <col min="6658" max="6658" width="18.6640625" style="363" customWidth="1"/>
    <col min="6659" max="6659" width="95.5546875" style="363" customWidth="1"/>
    <col min="6660" max="6660" width="15.109375" style="363" customWidth="1"/>
    <col min="6661" max="6661" width="2.88671875" style="363" customWidth="1"/>
    <col min="6662" max="6662" width="1.88671875" style="363" customWidth="1"/>
    <col min="6663" max="6912" width="15.88671875" style="363"/>
    <col min="6913" max="6913" width="3.44140625" style="363" customWidth="1"/>
    <col min="6914" max="6914" width="18.6640625" style="363" customWidth="1"/>
    <col min="6915" max="6915" width="95.5546875" style="363" customWidth="1"/>
    <col min="6916" max="6916" width="15.109375" style="363" customWidth="1"/>
    <col min="6917" max="6917" width="2.88671875" style="363" customWidth="1"/>
    <col min="6918" max="6918" width="1.88671875" style="363" customWidth="1"/>
    <col min="6919" max="7168" width="15.88671875" style="363"/>
    <col min="7169" max="7169" width="3.44140625" style="363" customWidth="1"/>
    <col min="7170" max="7170" width="18.6640625" style="363" customWidth="1"/>
    <col min="7171" max="7171" width="95.5546875" style="363" customWidth="1"/>
    <col min="7172" max="7172" width="15.109375" style="363" customWidth="1"/>
    <col min="7173" max="7173" width="2.88671875" style="363" customWidth="1"/>
    <col min="7174" max="7174" width="1.88671875" style="363" customWidth="1"/>
    <col min="7175" max="7424" width="15.88671875" style="363"/>
    <col min="7425" max="7425" width="3.44140625" style="363" customWidth="1"/>
    <col min="7426" max="7426" width="18.6640625" style="363" customWidth="1"/>
    <col min="7427" max="7427" width="95.5546875" style="363" customWidth="1"/>
    <col min="7428" max="7428" width="15.109375" style="363" customWidth="1"/>
    <col min="7429" max="7429" width="2.88671875" style="363" customWidth="1"/>
    <col min="7430" max="7430" width="1.88671875" style="363" customWidth="1"/>
    <col min="7431" max="7680" width="15.88671875" style="363"/>
    <col min="7681" max="7681" width="3.44140625" style="363" customWidth="1"/>
    <col min="7682" max="7682" width="18.6640625" style="363" customWidth="1"/>
    <col min="7683" max="7683" width="95.5546875" style="363" customWidth="1"/>
    <col min="7684" max="7684" width="15.109375" style="363" customWidth="1"/>
    <col min="7685" max="7685" width="2.88671875" style="363" customWidth="1"/>
    <col min="7686" max="7686" width="1.88671875" style="363" customWidth="1"/>
    <col min="7687" max="7936" width="15.88671875" style="363"/>
    <col min="7937" max="7937" width="3.44140625" style="363" customWidth="1"/>
    <col min="7938" max="7938" width="18.6640625" style="363" customWidth="1"/>
    <col min="7939" max="7939" width="95.5546875" style="363" customWidth="1"/>
    <col min="7940" max="7940" width="15.109375" style="363" customWidth="1"/>
    <col min="7941" max="7941" width="2.88671875" style="363" customWidth="1"/>
    <col min="7942" max="7942" width="1.88671875" style="363" customWidth="1"/>
    <col min="7943" max="8192" width="15.88671875" style="363"/>
    <col min="8193" max="8193" width="3.44140625" style="363" customWidth="1"/>
    <col min="8194" max="8194" width="18.6640625" style="363" customWidth="1"/>
    <col min="8195" max="8195" width="95.5546875" style="363" customWidth="1"/>
    <col min="8196" max="8196" width="15.109375" style="363" customWidth="1"/>
    <col min="8197" max="8197" width="2.88671875" style="363" customWidth="1"/>
    <col min="8198" max="8198" width="1.88671875" style="363" customWidth="1"/>
    <col min="8199" max="8448" width="15.88671875" style="363"/>
    <col min="8449" max="8449" width="3.44140625" style="363" customWidth="1"/>
    <col min="8450" max="8450" width="18.6640625" style="363" customWidth="1"/>
    <col min="8451" max="8451" width="95.5546875" style="363" customWidth="1"/>
    <col min="8452" max="8452" width="15.109375" style="363" customWidth="1"/>
    <col min="8453" max="8453" width="2.88671875" style="363" customWidth="1"/>
    <col min="8454" max="8454" width="1.88671875" style="363" customWidth="1"/>
    <col min="8455" max="8704" width="15.88671875" style="363"/>
    <col min="8705" max="8705" width="3.44140625" style="363" customWidth="1"/>
    <col min="8706" max="8706" width="18.6640625" style="363" customWidth="1"/>
    <col min="8707" max="8707" width="95.5546875" style="363" customWidth="1"/>
    <col min="8708" max="8708" width="15.109375" style="363" customWidth="1"/>
    <col min="8709" max="8709" width="2.88671875" style="363" customWidth="1"/>
    <col min="8710" max="8710" width="1.88671875" style="363" customWidth="1"/>
    <col min="8711" max="8960" width="15.88671875" style="363"/>
    <col min="8961" max="8961" width="3.44140625" style="363" customWidth="1"/>
    <col min="8962" max="8962" width="18.6640625" style="363" customWidth="1"/>
    <col min="8963" max="8963" width="95.5546875" style="363" customWidth="1"/>
    <col min="8964" max="8964" width="15.109375" style="363" customWidth="1"/>
    <col min="8965" max="8965" width="2.88671875" style="363" customWidth="1"/>
    <col min="8966" max="8966" width="1.88671875" style="363" customWidth="1"/>
    <col min="8967" max="9216" width="15.88671875" style="363"/>
    <col min="9217" max="9217" width="3.44140625" style="363" customWidth="1"/>
    <col min="9218" max="9218" width="18.6640625" style="363" customWidth="1"/>
    <col min="9219" max="9219" width="95.5546875" style="363" customWidth="1"/>
    <col min="9220" max="9220" width="15.109375" style="363" customWidth="1"/>
    <col min="9221" max="9221" width="2.88671875" style="363" customWidth="1"/>
    <col min="9222" max="9222" width="1.88671875" style="363" customWidth="1"/>
    <col min="9223" max="9472" width="15.88671875" style="363"/>
    <col min="9473" max="9473" width="3.44140625" style="363" customWidth="1"/>
    <col min="9474" max="9474" width="18.6640625" style="363" customWidth="1"/>
    <col min="9475" max="9475" width="95.5546875" style="363" customWidth="1"/>
    <col min="9476" max="9476" width="15.109375" style="363" customWidth="1"/>
    <col min="9477" max="9477" width="2.88671875" style="363" customWidth="1"/>
    <col min="9478" max="9478" width="1.88671875" style="363" customWidth="1"/>
    <col min="9479" max="9728" width="15.88671875" style="363"/>
    <col min="9729" max="9729" width="3.44140625" style="363" customWidth="1"/>
    <col min="9730" max="9730" width="18.6640625" style="363" customWidth="1"/>
    <col min="9731" max="9731" width="95.5546875" style="363" customWidth="1"/>
    <col min="9732" max="9732" width="15.109375" style="363" customWidth="1"/>
    <col min="9733" max="9733" width="2.88671875" style="363" customWidth="1"/>
    <col min="9734" max="9734" width="1.88671875" style="363" customWidth="1"/>
    <col min="9735" max="9984" width="15.88671875" style="363"/>
    <col min="9985" max="9985" width="3.44140625" style="363" customWidth="1"/>
    <col min="9986" max="9986" width="18.6640625" style="363" customWidth="1"/>
    <col min="9987" max="9987" width="95.5546875" style="363" customWidth="1"/>
    <col min="9988" max="9988" width="15.109375" style="363" customWidth="1"/>
    <col min="9989" max="9989" width="2.88671875" style="363" customWidth="1"/>
    <col min="9990" max="9990" width="1.88671875" style="363" customWidth="1"/>
    <col min="9991" max="10240" width="15.88671875" style="363"/>
    <col min="10241" max="10241" width="3.44140625" style="363" customWidth="1"/>
    <col min="10242" max="10242" width="18.6640625" style="363" customWidth="1"/>
    <col min="10243" max="10243" width="95.5546875" style="363" customWidth="1"/>
    <col min="10244" max="10244" width="15.109375" style="363" customWidth="1"/>
    <col min="10245" max="10245" width="2.88671875" style="363" customWidth="1"/>
    <col min="10246" max="10246" width="1.88671875" style="363" customWidth="1"/>
    <col min="10247" max="10496" width="15.88671875" style="363"/>
    <col min="10497" max="10497" width="3.44140625" style="363" customWidth="1"/>
    <col min="10498" max="10498" width="18.6640625" style="363" customWidth="1"/>
    <col min="10499" max="10499" width="95.5546875" style="363" customWidth="1"/>
    <col min="10500" max="10500" width="15.109375" style="363" customWidth="1"/>
    <col min="10501" max="10501" width="2.88671875" style="363" customWidth="1"/>
    <col min="10502" max="10502" width="1.88671875" style="363" customWidth="1"/>
    <col min="10503" max="10752" width="15.88671875" style="363"/>
    <col min="10753" max="10753" width="3.44140625" style="363" customWidth="1"/>
    <col min="10754" max="10754" width="18.6640625" style="363" customWidth="1"/>
    <col min="10755" max="10755" width="95.5546875" style="363" customWidth="1"/>
    <col min="10756" max="10756" width="15.109375" style="363" customWidth="1"/>
    <col min="10757" max="10757" width="2.88671875" style="363" customWidth="1"/>
    <col min="10758" max="10758" width="1.88671875" style="363" customWidth="1"/>
    <col min="10759" max="11008" width="15.88671875" style="363"/>
    <col min="11009" max="11009" width="3.44140625" style="363" customWidth="1"/>
    <col min="11010" max="11010" width="18.6640625" style="363" customWidth="1"/>
    <col min="11011" max="11011" width="95.5546875" style="363" customWidth="1"/>
    <col min="11012" max="11012" width="15.109375" style="363" customWidth="1"/>
    <col min="11013" max="11013" width="2.88671875" style="363" customWidth="1"/>
    <col min="11014" max="11014" width="1.88671875" style="363" customWidth="1"/>
    <col min="11015" max="11264" width="15.88671875" style="363"/>
    <col min="11265" max="11265" width="3.44140625" style="363" customWidth="1"/>
    <col min="11266" max="11266" width="18.6640625" style="363" customWidth="1"/>
    <col min="11267" max="11267" width="95.5546875" style="363" customWidth="1"/>
    <col min="11268" max="11268" width="15.109375" style="363" customWidth="1"/>
    <col min="11269" max="11269" width="2.88671875" style="363" customWidth="1"/>
    <col min="11270" max="11270" width="1.88671875" style="363" customWidth="1"/>
    <col min="11271" max="11520" width="15.88671875" style="363"/>
    <col min="11521" max="11521" width="3.44140625" style="363" customWidth="1"/>
    <col min="11522" max="11522" width="18.6640625" style="363" customWidth="1"/>
    <col min="11523" max="11523" width="95.5546875" style="363" customWidth="1"/>
    <col min="11524" max="11524" width="15.109375" style="363" customWidth="1"/>
    <col min="11525" max="11525" width="2.88671875" style="363" customWidth="1"/>
    <col min="11526" max="11526" width="1.88671875" style="363" customWidth="1"/>
    <col min="11527" max="11776" width="15.88671875" style="363"/>
    <col min="11777" max="11777" width="3.44140625" style="363" customWidth="1"/>
    <col min="11778" max="11778" width="18.6640625" style="363" customWidth="1"/>
    <col min="11779" max="11779" width="95.5546875" style="363" customWidth="1"/>
    <col min="11780" max="11780" width="15.109375" style="363" customWidth="1"/>
    <col min="11781" max="11781" width="2.88671875" style="363" customWidth="1"/>
    <col min="11782" max="11782" width="1.88671875" style="363" customWidth="1"/>
    <col min="11783" max="12032" width="15.88671875" style="363"/>
    <col min="12033" max="12033" width="3.44140625" style="363" customWidth="1"/>
    <col min="12034" max="12034" width="18.6640625" style="363" customWidth="1"/>
    <col min="12035" max="12035" width="95.5546875" style="363" customWidth="1"/>
    <col min="12036" max="12036" width="15.109375" style="363" customWidth="1"/>
    <col min="12037" max="12037" width="2.88671875" style="363" customWidth="1"/>
    <col min="12038" max="12038" width="1.88671875" style="363" customWidth="1"/>
    <col min="12039" max="12288" width="15.88671875" style="363"/>
    <col min="12289" max="12289" width="3.44140625" style="363" customWidth="1"/>
    <col min="12290" max="12290" width="18.6640625" style="363" customWidth="1"/>
    <col min="12291" max="12291" width="95.5546875" style="363" customWidth="1"/>
    <col min="12292" max="12292" width="15.109375" style="363" customWidth="1"/>
    <col min="12293" max="12293" width="2.88671875" style="363" customWidth="1"/>
    <col min="12294" max="12294" width="1.88671875" style="363" customWidth="1"/>
    <col min="12295" max="12544" width="15.88671875" style="363"/>
    <col min="12545" max="12545" width="3.44140625" style="363" customWidth="1"/>
    <col min="12546" max="12546" width="18.6640625" style="363" customWidth="1"/>
    <col min="12547" max="12547" width="95.5546875" style="363" customWidth="1"/>
    <col min="12548" max="12548" width="15.109375" style="363" customWidth="1"/>
    <col min="12549" max="12549" width="2.88671875" style="363" customWidth="1"/>
    <col min="12550" max="12550" width="1.88671875" style="363" customWidth="1"/>
    <col min="12551" max="12800" width="15.88671875" style="363"/>
    <col min="12801" max="12801" width="3.44140625" style="363" customWidth="1"/>
    <col min="12802" max="12802" width="18.6640625" style="363" customWidth="1"/>
    <col min="12803" max="12803" width="95.5546875" style="363" customWidth="1"/>
    <col min="12804" max="12804" width="15.109375" style="363" customWidth="1"/>
    <col min="12805" max="12805" width="2.88671875" style="363" customWidth="1"/>
    <col min="12806" max="12806" width="1.88671875" style="363" customWidth="1"/>
    <col min="12807" max="13056" width="15.88671875" style="363"/>
    <col min="13057" max="13057" width="3.44140625" style="363" customWidth="1"/>
    <col min="13058" max="13058" width="18.6640625" style="363" customWidth="1"/>
    <col min="13059" max="13059" width="95.5546875" style="363" customWidth="1"/>
    <col min="13060" max="13060" width="15.109375" style="363" customWidth="1"/>
    <col min="13061" max="13061" width="2.88671875" style="363" customWidth="1"/>
    <col min="13062" max="13062" width="1.88671875" style="363" customWidth="1"/>
    <col min="13063" max="13312" width="15.88671875" style="363"/>
    <col min="13313" max="13313" width="3.44140625" style="363" customWidth="1"/>
    <col min="13314" max="13314" width="18.6640625" style="363" customWidth="1"/>
    <col min="13315" max="13315" width="95.5546875" style="363" customWidth="1"/>
    <col min="13316" max="13316" width="15.109375" style="363" customWidth="1"/>
    <col min="13317" max="13317" width="2.88671875" style="363" customWidth="1"/>
    <col min="13318" max="13318" width="1.88671875" style="363" customWidth="1"/>
    <col min="13319" max="13568" width="15.88671875" style="363"/>
    <col min="13569" max="13569" width="3.44140625" style="363" customWidth="1"/>
    <col min="13570" max="13570" width="18.6640625" style="363" customWidth="1"/>
    <col min="13571" max="13571" width="95.5546875" style="363" customWidth="1"/>
    <col min="13572" max="13572" width="15.109375" style="363" customWidth="1"/>
    <col min="13573" max="13573" width="2.88671875" style="363" customWidth="1"/>
    <col min="13574" max="13574" width="1.88671875" style="363" customWidth="1"/>
    <col min="13575" max="13824" width="15.88671875" style="363"/>
    <col min="13825" max="13825" width="3.44140625" style="363" customWidth="1"/>
    <col min="13826" max="13826" width="18.6640625" style="363" customWidth="1"/>
    <col min="13827" max="13827" width="95.5546875" style="363" customWidth="1"/>
    <col min="13828" max="13828" width="15.109375" style="363" customWidth="1"/>
    <col min="13829" max="13829" width="2.88671875" style="363" customWidth="1"/>
    <col min="13830" max="13830" width="1.88671875" style="363" customWidth="1"/>
    <col min="13831" max="14080" width="15.88671875" style="363"/>
    <col min="14081" max="14081" width="3.44140625" style="363" customWidth="1"/>
    <col min="14082" max="14082" width="18.6640625" style="363" customWidth="1"/>
    <col min="14083" max="14083" width="95.5546875" style="363" customWidth="1"/>
    <col min="14084" max="14084" width="15.109375" style="363" customWidth="1"/>
    <col min="14085" max="14085" width="2.88671875" style="363" customWidth="1"/>
    <col min="14086" max="14086" width="1.88671875" style="363" customWidth="1"/>
    <col min="14087" max="14336" width="15.88671875" style="363"/>
    <col min="14337" max="14337" width="3.44140625" style="363" customWidth="1"/>
    <col min="14338" max="14338" width="18.6640625" style="363" customWidth="1"/>
    <col min="14339" max="14339" width="95.5546875" style="363" customWidth="1"/>
    <col min="14340" max="14340" width="15.109375" style="363" customWidth="1"/>
    <col min="14341" max="14341" width="2.88671875" style="363" customWidth="1"/>
    <col min="14342" max="14342" width="1.88671875" style="363" customWidth="1"/>
    <col min="14343" max="14592" width="15.88671875" style="363"/>
    <col min="14593" max="14593" width="3.44140625" style="363" customWidth="1"/>
    <col min="14594" max="14594" width="18.6640625" style="363" customWidth="1"/>
    <col min="14595" max="14595" width="95.5546875" style="363" customWidth="1"/>
    <col min="14596" max="14596" width="15.109375" style="363" customWidth="1"/>
    <col min="14597" max="14597" width="2.88671875" style="363" customWidth="1"/>
    <col min="14598" max="14598" width="1.88671875" style="363" customWidth="1"/>
    <col min="14599" max="14848" width="15.88671875" style="363"/>
    <col min="14849" max="14849" width="3.44140625" style="363" customWidth="1"/>
    <col min="14850" max="14850" width="18.6640625" style="363" customWidth="1"/>
    <col min="14851" max="14851" width="95.5546875" style="363" customWidth="1"/>
    <col min="14852" max="14852" width="15.109375" style="363" customWidth="1"/>
    <col min="14853" max="14853" width="2.88671875" style="363" customWidth="1"/>
    <col min="14854" max="14854" width="1.88671875" style="363" customWidth="1"/>
    <col min="14855" max="15104" width="15.88671875" style="363"/>
    <col min="15105" max="15105" width="3.44140625" style="363" customWidth="1"/>
    <col min="15106" max="15106" width="18.6640625" style="363" customWidth="1"/>
    <col min="15107" max="15107" width="95.5546875" style="363" customWidth="1"/>
    <col min="15108" max="15108" width="15.109375" style="363" customWidth="1"/>
    <col min="15109" max="15109" width="2.88671875" style="363" customWidth="1"/>
    <col min="15110" max="15110" width="1.88671875" style="363" customWidth="1"/>
    <col min="15111" max="15360" width="15.88671875" style="363"/>
    <col min="15361" max="15361" width="3.44140625" style="363" customWidth="1"/>
    <col min="15362" max="15362" width="18.6640625" style="363" customWidth="1"/>
    <col min="15363" max="15363" width="95.5546875" style="363" customWidth="1"/>
    <col min="15364" max="15364" width="15.109375" style="363" customWidth="1"/>
    <col min="15365" max="15365" width="2.88671875" style="363" customWidth="1"/>
    <col min="15366" max="15366" width="1.88671875" style="363" customWidth="1"/>
    <col min="15367" max="15616" width="15.88671875" style="363"/>
    <col min="15617" max="15617" width="3.44140625" style="363" customWidth="1"/>
    <col min="15618" max="15618" width="18.6640625" style="363" customWidth="1"/>
    <col min="15619" max="15619" width="95.5546875" style="363" customWidth="1"/>
    <col min="15620" max="15620" width="15.109375" style="363" customWidth="1"/>
    <col min="15621" max="15621" width="2.88671875" style="363" customWidth="1"/>
    <col min="15622" max="15622" width="1.88671875" style="363" customWidth="1"/>
    <col min="15623" max="15872" width="15.88671875" style="363"/>
    <col min="15873" max="15873" width="3.44140625" style="363" customWidth="1"/>
    <col min="15874" max="15874" width="18.6640625" style="363" customWidth="1"/>
    <col min="15875" max="15875" width="95.5546875" style="363" customWidth="1"/>
    <col min="15876" max="15876" width="15.109375" style="363" customWidth="1"/>
    <col min="15877" max="15877" width="2.88671875" style="363" customWidth="1"/>
    <col min="15878" max="15878" width="1.88671875" style="363" customWidth="1"/>
    <col min="15879" max="16128" width="15.88671875" style="363"/>
    <col min="16129" max="16129" width="3.44140625" style="363" customWidth="1"/>
    <col min="16130" max="16130" width="18.6640625" style="363" customWidth="1"/>
    <col min="16131" max="16131" width="95.5546875" style="363" customWidth="1"/>
    <col min="16132" max="16132" width="15.109375" style="363" customWidth="1"/>
    <col min="16133" max="16133" width="2.88671875" style="363" customWidth="1"/>
    <col min="16134" max="16134" width="1.88671875" style="363" customWidth="1"/>
    <col min="16135" max="16384" width="15.88671875" style="363"/>
  </cols>
  <sheetData>
    <row r="1" spans="2:4" ht="12" customHeight="1" x14ac:dyDescent="0.3"/>
    <row r="2" spans="2:4" ht="12" customHeight="1" x14ac:dyDescent="0.3"/>
    <row r="3" spans="2:4" ht="12" customHeight="1" x14ac:dyDescent="0.3"/>
    <row r="4" spans="2:4" ht="15.75" customHeight="1" x14ac:dyDescent="0.3">
      <c r="B4" s="370"/>
      <c r="C4" s="369"/>
    </row>
    <row r="5" spans="2:4" ht="191.25" customHeight="1" x14ac:dyDescent="0.3">
      <c r="B5" s="368"/>
      <c r="C5" s="632"/>
      <c r="D5" s="632"/>
    </row>
    <row r="6" spans="2:4" ht="191.25" customHeight="1" x14ac:dyDescent="0.3">
      <c r="B6" s="368"/>
      <c r="C6" s="367"/>
      <c r="D6" s="367"/>
    </row>
    <row r="7" spans="2:4" ht="124.5" customHeight="1" x14ac:dyDescent="0.3">
      <c r="C7" s="366"/>
    </row>
    <row r="8" spans="2:4" ht="27.75" customHeight="1" x14ac:dyDescent="0.3">
      <c r="B8" s="365"/>
      <c r="C8" s="364"/>
    </row>
    <row r="9" spans="2:4" ht="27.75" customHeight="1" x14ac:dyDescent="0.3">
      <c r="C9" s="364"/>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DB72-85EA-40D5-8D16-90C1B56DDF21}">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363" customWidth="1"/>
    <col min="2" max="2" width="33.6640625" style="371" bestFit="1" customWidth="1"/>
    <col min="3" max="3" width="1.5546875" style="372" customWidth="1"/>
    <col min="4" max="4" width="71" style="371" customWidth="1"/>
    <col min="5" max="6" width="23.5546875" style="371" customWidth="1"/>
    <col min="7" max="7" width="1.88671875" style="371" customWidth="1"/>
    <col min="8" max="8" width="15.88671875" style="371"/>
    <col min="9" max="9" width="6.109375" style="371" customWidth="1"/>
    <col min="10" max="16384" width="15.88671875" style="371"/>
  </cols>
  <sheetData>
    <row r="1" spans="2:4" s="363" customFormat="1" ht="12" customHeight="1" x14ac:dyDescent="0.3">
      <c r="C1" s="380"/>
    </row>
    <row r="2" spans="2:4" s="363" customFormat="1" ht="12" customHeight="1" x14ac:dyDescent="0.3">
      <c r="C2" s="380"/>
    </row>
    <row r="3" spans="2:4" s="363" customFormat="1" ht="12" customHeight="1" x14ac:dyDescent="0.3">
      <c r="C3" s="380"/>
    </row>
    <row r="4" spans="2:4" s="363" customFormat="1" ht="15.75" customHeight="1" x14ac:dyDescent="0.3">
      <c r="C4" s="380"/>
    </row>
    <row r="5" spans="2:4" s="363" customFormat="1" ht="24" customHeight="1" x14ac:dyDescent="0.4">
      <c r="B5" s="633" t="s">
        <v>2757</v>
      </c>
      <c r="C5" s="633"/>
      <c r="D5" s="633"/>
    </row>
    <row r="6" spans="2:4" s="363" customFormat="1" ht="6" customHeight="1" x14ac:dyDescent="0.3">
      <c r="C6" s="380"/>
    </row>
    <row r="7" spans="2:4" s="363" customFormat="1" ht="15.75" customHeight="1" x14ac:dyDescent="0.3">
      <c r="B7" s="379" t="s">
        <v>2756</v>
      </c>
      <c r="C7" s="378"/>
      <c r="D7" s="377" t="s">
        <v>2755</v>
      </c>
    </row>
    <row r="8" spans="2:4" ht="11.25" customHeight="1" x14ac:dyDescent="0.3"/>
    <row r="10" spans="2:4" x14ac:dyDescent="0.3">
      <c r="B10" s="375" t="s">
        <v>2754</v>
      </c>
    </row>
    <row r="11" spans="2:4" x14ac:dyDescent="0.3">
      <c r="B11" s="372" t="s">
        <v>2752</v>
      </c>
      <c r="D11" s="372"/>
    </row>
    <row r="12" spans="2:4" x14ac:dyDescent="0.3">
      <c r="B12" s="374" t="s">
        <v>2753</v>
      </c>
      <c r="D12" s="373" t="s">
        <v>2752</v>
      </c>
    </row>
    <row r="13" spans="2:4" x14ac:dyDescent="0.3">
      <c r="B13" s="374"/>
    </row>
    <row r="14" spans="2:4" x14ac:dyDescent="0.3">
      <c r="B14" s="372" t="s">
        <v>2751</v>
      </c>
    </row>
    <row r="15" spans="2:4" x14ac:dyDescent="0.3">
      <c r="B15" s="374" t="s">
        <v>2750</v>
      </c>
      <c r="D15" s="373" t="s">
        <v>2749</v>
      </c>
    </row>
    <row r="16" spans="2:4" x14ac:dyDescent="0.3">
      <c r="B16" s="374" t="s">
        <v>2748</v>
      </c>
      <c r="D16" s="373" t="s">
        <v>2747</v>
      </c>
    </row>
    <row r="17" spans="2:4" x14ac:dyDescent="0.3">
      <c r="B17" s="374" t="s">
        <v>2746</v>
      </c>
      <c r="D17" s="373" t="s">
        <v>2745</v>
      </c>
    </row>
    <row r="18" spans="2:4" x14ac:dyDescent="0.3">
      <c r="B18" s="374" t="s">
        <v>2744</v>
      </c>
      <c r="D18" s="373" t="s">
        <v>2743</v>
      </c>
    </row>
    <row r="19" spans="2:4" x14ac:dyDescent="0.3">
      <c r="B19" s="374" t="s">
        <v>2742</v>
      </c>
      <c r="D19" s="373" t="s">
        <v>2741</v>
      </c>
    </row>
    <row r="20" spans="2:4" x14ac:dyDescent="0.3">
      <c r="B20" s="374" t="s">
        <v>2740</v>
      </c>
      <c r="D20" s="373" t="s">
        <v>2739</v>
      </c>
    </row>
    <row r="21" spans="2:4" x14ac:dyDescent="0.3">
      <c r="B21" s="374"/>
    </row>
    <row r="22" spans="2:4" x14ac:dyDescent="0.3">
      <c r="B22" s="374" t="s">
        <v>2738</v>
      </c>
      <c r="D22" s="373" t="s">
        <v>2737</v>
      </c>
    </row>
    <row r="23" spans="2:4" x14ac:dyDescent="0.3">
      <c r="B23" s="374" t="s">
        <v>2736</v>
      </c>
      <c r="D23" s="373" t="s">
        <v>2735</v>
      </c>
    </row>
    <row r="24" spans="2:4" x14ac:dyDescent="0.3">
      <c r="B24" s="374" t="s">
        <v>2734</v>
      </c>
      <c r="D24" s="373" t="s">
        <v>2733</v>
      </c>
    </row>
    <row r="25" spans="2:4" x14ac:dyDescent="0.3">
      <c r="B25" s="374" t="s">
        <v>2732</v>
      </c>
      <c r="D25" s="373" t="s">
        <v>2731</v>
      </c>
    </row>
    <row r="26" spans="2:4" x14ac:dyDescent="0.3">
      <c r="B26" s="374" t="s">
        <v>2730</v>
      </c>
      <c r="D26" s="373" t="s">
        <v>2729</v>
      </c>
    </row>
    <row r="27" spans="2:4" x14ac:dyDescent="0.3">
      <c r="B27" s="374" t="s">
        <v>2728</v>
      </c>
      <c r="D27" s="373" t="s">
        <v>2727</v>
      </c>
    </row>
    <row r="28" spans="2:4" x14ac:dyDescent="0.3">
      <c r="B28" s="374" t="s">
        <v>2726</v>
      </c>
      <c r="D28" s="373" t="s">
        <v>2725</v>
      </c>
    </row>
    <row r="29" spans="2:4" x14ac:dyDescent="0.3">
      <c r="B29" s="374" t="s">
        <v>2724</v>
      </c>
      <c r="D29" s="373" t="s">
        <v>2723</v>
      </c>
    </row>
    <row r="30" spans="2:4" x14ac:dyDescent="0.3">
      <c r="B30" s="374" t="s">
        <v>2722</v>
      </c>
      <c r="D30" s="373" t="s">
        <v>2721</v>
      </c>
    </row>
    <row r="31" spans="2:4" x14ac:dyDescent="0.3">
      <c r="B31" s="374" t="s">
        <v>2720</v>
      </c>
      <c r="D31" s="373" t="s">
        <v>2719</v>
      </c>
    </row>
    <row r="32" spans="2:4" x14ac:dyDescent="0.3">
      <c r="B32" s="374" t="s">
        <v>2718</v>
      </c>
      <c r="D32" s="373" t="s">
        <v>2717</v>
      </c>
    </row>
    <row r="33" spans="2:5" x14ac:dyDescent="0.3">
      <c r="B33" s="374" t="s">
        <v>2716</v>
      </c>
      <c r="D33" s="373" t="s">
        <v>2715</v>
      </c>
    </row>
    <row r="34" spans="2:5" x14ac:dyDescent="0.3">
      <c r="B34" s="374" t="s">
        <v>2714</v>
      </c>
      <c r="D34" s="373" t="s">
        <v>2713</v>
      </c>
    </row>
    <row r="35" spans="2:5" x14ac:dyDescent="0.3">
      <c r="B35" s="374" t="s">
        <v>2712</v>
      </c>
      <c r="D35" s="373" t="s">
        <v>2711</v>
      </c>
    </row>
    <row r="36" spans="2:5" x14ac:dyDescent="0.3">
      <c r="B36" s="374" t="s">
        <v>2710</v>
      </c>
      <c r="D36" s="373" t="s">
        <v>2709</v>
      </c>
    </row>
    <row r="37" spans="2:5" x14ac:dyDescent="0.3">
      <c r="B37" s="374" t="s">
        <v>2708</v>
      </c>
      <c r="D37" s="373" t="s">
        <v>2707</v>
      </c>
    </row>
    <row r="38" spans="2:5" x14ac:dyDescent="0.3">
      <c r="B38" s="374" t="s">
        <v>2706</v>
      </c>
      <c r="D38" s="373" t="s">
        <v>2705</v>
      </c>
    </row>
    <row r="39" spans="2:5" x14ac:dyDescent="0.3">
      <c r="B39" s="374" t="s">
        <v>2704</v>
      </c>
      <c r="D39" s="373" t="s">
        <v>2703</v>
      </c>
    </row>
    <row r="40" spans="2:5" x14ac:dyDescent="0.3">
      <c r="B40" s="374"/>
      <c r="D40" s="373"/>
    </row>
    <row r="41" spans="2:5" x14ac:dyDescent="0.3">
      <c r="B41" s="374"/>
      <c r="D41" s="376"/>
    </row>
    <row r="42" spans="2:5" x14ac:dyDescent="0.3">
      <c r="E42" s="372"/>
    </row>
    <row r="43" spans="2:5" x14ac:dyDescent="0.3">
      <c r="B43" s="375" t="s">
        <v>2702</v>
      </c>
      <c r="E43" s="372"/>
    </row>
    <row r="44" spans="2:5" x14ac:dyDescent="0.3">
      <c r="B44" s="374" t="s">
        <v>2701</v>
      </c>
      <c r="D44" s="373" t="s">
        <v>2699</v>
      </c>
      <c r="E44" s="372"/>
    </row>
    <row r="45" spans="2:5" x14ac:dyDescent="0.3">
      <c r="B45" s="374" t="s">
        <v>2700</v>
      </c>
      <c r="D45" s="373" t="s">
        <v>2699</v>
      </c>
      <c r="E45" s="372"/>
    </row>
    <row r="46" spans="2:5" x14ac:dyDescent="0.3">
      <c r="B46" s="374" t="s">
        <v>2698</v>
      </c>
      <c r="D46" s="373" t="s">
        <v>2697</v>
      </c>
    </row>
  </sheetData>
  <mergeCells count="1">
    <mergeCell ref="B5:D5"/>
  </mergeCells>
  <hyperlinks>
    <hyperlink ref="D12" location="'Tabel A - General Issuer Detail'!A1" display="General Issuer Detail" xr:uid="{B5C9A583-9666-40B5-A9CE-CDB96AE78A3C}"/>
    <hyperlink ref="D15" location="'G1-G4 - Cover pool inform.'!A1" display="General cover pool information " xr:uid="{07D998B5-DFBA-40B9-B762-11B8CBA32A3B}"/>
    <hyperlink ref="D16" location="'G1-G4 - Cover pool inform.'!B25" display="Outstanding CBs" xr:uid="{76FA1C5E-40F9-4C7E-B329-1DEE151A8569}"/>
    <hyperlink ref="D19" location="'G1-G4 - Cover pool inform.'!B61" display="Legal ALM (balance principle) adherence" xr:uid="{0E9FF239-24C9-41FD-9488-46414C1D40DB}"/>
    <hyperlink ref="D20" location="'G1-G4 - Cover pool inform.'!B70" display="Additional characteristics of ALM business model for issued CBs" xr:uid="{A18C68B6-E69A-46C0-8CC2-AFB25A0B4B0A}"/>
    <hyperlink ref="D22" location="'Table 1-3 - Lending'!B7" display="Number of loans by property category" xr:uid="{42BA18B8-1949-4F03-B5AB-B21F5D186A51}"/>
    <hyperlink ref="D23" location="'Table 1-3 - Lending'!B16" display="Lending by property category, DKKbn" xr:uid="{6C3EB0F5-77D5-413A-B343-1A4BADD42545}"/>
    <hyperlink ref="D24" location="'Table 1-3 - Lending'!B23" display="Lending, by loan size, DKKbn" xr:uid="{2E354A8D-569F-47F3-ADD0-6FFBC6CBD9DB}"/>
    <hyperlink ref="D25" location="'Table 4 - LTV'!B7" display="Lending, by-loan to-value (LTV), current property value, DKKbn" xr:uid="{1A8B6A9A-B639-4C4D-94EF-571D8924C430}"/>
    <hyperlink ref="D26" location="'Table 4 - LTV'!B29" display="Lending, by-loan to-value (LTV), current property value, Per cent" xr:uid="{F182A1BD-8123-4178-B888-31D377117453}"/>
    <hyperlink ref="D27" location="'Table 4 - LTV'!B51" display="Lending, by-loan to-value (LTV), current property value, DKKbn (&quot;Sidste krone&quot;)" xr:uid="{2014EE0F-82B5-4848-B4C0-0326C0C27AD8}"/>
    <hyperlink ref="D28" location="'Table 4 - LTV'!B73" display="Lending, by-loan to-value (LTV), current property value, Per cent (&quot;Sidste krone&quot;)" xr:uid="{57800952-BC6F-47F0-BC40-BE21A88C48B0}"/>
    <hyperlink ref="D29" location="'Table 5 - Lending by region'!B7" display="Lending by region, DKKbn" xr:uid="{B64EDFE4-5913-4564-AF6B-D1AC9F16B7D4}"/>
    <hyperlink ref="D30" location="'Table 6-8 - Lending by loantype'!B6" display="Lending by loan type - IO Loans, DKKbn" xr:uid="{F7C2D3FF-821F-40BE-85ED-06D8AE716468}"/>
    <hyperlink ref="D31" location="'Table 6-8 - Lending by loantype'!B23" display="Lending by loan type - Repayment Loans / Amortizing Loans, DKKbn" xr:uid="{18F30C8F-98FE-419C-8691-D8F9E570C1DA}"/>
    <hyperlink ref="D32" location="'Table 6-8 - Lending by loantype'!B40" display="Lending by loan type - All loans, DKKbn" xr:uid="{C9705971-9358-494D-886D-AE6907F23107}"/>
    <hyperlink ref="D34" location="'Table 9-12 - Lending'!B20" display="Lending by remaining maturity, DKKbn" xr:uid="{6CF55D64-9F92-4F2B-B431-2FE2309ED0F8}"/>
    <hyperlink ref="D35" location="'Table 9-12 - Lending'!B35" display="90 day Non-performing loans by property type, as percentage of instalments payments, %" xr:uid="{D202324F-444C-4B5D-8BB2-69EB0FB5086F}"/>
    <hyperlink ref="D36" location="'Table 9-12 - Lending'!B45" display="90 day Non-performing loans by property type, as percentage of lending, %" xr:uid="{4F06C756-A47C-4A1F-9C66-73FEA8B4B089}"/>
    <hyperlink ref="D37" location="'Table 9-12 - Lending'!B55" display="90 day Non-performing loans by property type, as percentage of lending, by continous LTV bracket, %" xr:uid="{AF691BC6-A310-4749-B724-D080FECDD780}"/>
    <hyperlink ref="D38" location="'Table 9-12 - Lending'!B69" display="Realised losses (DKKm)" xr:uid="{9ED829B5-293D-4FED-A382-EB0CCAF31D6D}"/>
    <hyperlink ref="D39" location="'Table 9-12 - Lending'!B78" display="Realised losses (%)" xr:uid="{262BF919-A546-44E7-A60F-316EDA8D647A}"/>
    <hyperlink ref="D44" location="'X1 Key Concepts'!B8" display="Key Concepts Explanation" xr:uid="{E8675EB4-DE89-4461-9203-CBD7D148649D}"/>
    <hyperlink ref="D46" location="'X3 - General explanation'!B7" display="General explanation" xr:uid="{36EC4FB6-54CA-426F-8559-9A34CB1F2C1F}"/>
    <hyperlink ref="D17" location="'G1-G4 - Cover pool inform.'!A1" display="Cover assets and maturity structure" xr:uid="{E325EE94-03F3-4F4E-9D25-8F2AEAE8D63B}"/>
    <hyperlink ref="D45" location="'X2 Key Concepts'!A1" display="Key Concepts Explanation" xr:uid="{949E1F59-68CB-4A8D-9C12-A5A1BD72F6EE}"/>
    <hyperlink ref="D18" location="'G1-G4 - Cover pool inform.'!A1" display="Interest and currency risk" xr:uid="{6CF61294-EB10-49AE-BF6C-5BB63DFD002B}"/>
    <hyperlink ref="D33" location="'Table 9-12 - Lending'!B6" display="Lending by Seasoning, DKKbn (Seasoning defined by duration of customer relationship)" xr:uid="{FA7E48D9-B281-4639-92F8-ACE41E717680}"/>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701B-B717-488D-BB6B-584F9D92F7D9}">
  <sheetPr>
    <pageSetUpPr fitToPage="1"/>
  </sheetPr>
  <dimension ref="B1:F46"/>
  <sheetViews>
    <sheetView zoomScale="85" zoomScaleNormal="85" workbookViewId="0"/>
  </sheetViews>
  <sheetFormatPr defaultColWidth="15.88671875" defaultRowHeight="14.4" x14ac:dyDescent="0.3"/>
  <cols>
    <col min="1" max="1" width="3.44140625" style="363" customWidth="1"/>
    <col min="2" max="2" width="68.44140625" style="363" bestFit="1" customWidth="1"/>
    <col min="3" max="6" width="15.6640625" style="363" bestFit="1" customWidth="1"/>
    <col min="7" max="7" width="5.109375" style="363" customWidth="1"/>
    <col min="8" max="16384" width="15.88671875" style="363"/>
  </cols>
  <sheetData>
    <row r="1" spans="2:6" ht="12" customHeight="1" x14ac:dyDescent="0.3"/>
    <row r="2" spans="2:6" ht="12" customHeight="1" x14ac:dyDescent="0.3"/>
    <row r="3" spans="2:6" ht="12" customHeight="1" x14ac:dyDescent="0.3"/>
    <row r="4" spans="2:6" ht="36" customHeight="1" x14ac:dyDescent="0.3">
      <c r="B4" s="414" t="s">
        <v>2795</v>
      </c>
      <c r="C4" s="634"/>
      <c r="D4" s="634"/>
    </row>
    <row r="5" spans="2:6" ht="15.6" x14ac:dyDescent="0.3">
      <c r="B5" s="413" t="s">
        <v>2794</v>
      </c>
      <c r="C5" s="412"/>
      <c r="D5" s="412"/>
      <c r="E5" s="412"/>
      <c r="F5" s="412"/>
    </row>
    <row r="6" spans="2:6" ht="3.75" customHeight="1" x14ac:dyDescent="0.3">
      <c r="B6" s="401"/>
      <c r="C6" s="399"/>
      <c r="D6" s="399"/>
      <c r="E6" s="399"/>
      <c r="F6" s="399"/>
    </row>
    <row r="7" spans="2:6" ht="3" customHeight="1" x14ac:dyDescent="0.3">
      <c r="B7" s="401"/>
    </row>
    <row r="8" spans="2:6" ht="3.75" customHeight="1" x14ac:dyDescent="0.3"/>
    <row r="9" spans="2:6" x14ac:dyDescent="0.3">
      <c r="B9" s="411" t="s">
        <v>2793</v>
      </c>
      <c r="C9" s="410" t="s">
        <v>2792</v>
      </c>
      <c r="D9" s="410" t="s">
        <v>2791</v>
      </c>
      <c r="E9" s="410" t="s">
        <v>2790</v>
      </c>
      <c r="F9" s="410" t="s">
        <v>2789</v>
      </c>
    </row>
    <row r="10" spans="2:6" x14ac:dyDescent="0.3">
      <c r="B10" s="386" t="s">
        <v>2788</v>
      </c>
      <c r="C10" s="402">
        <v>481</v>
      </c>
      <c r="D10" s="402">
        <v>475.6</v>
      </c>
      <c r="E10" s="402">
        <v>467.4</v>
      </c>
      <c r="F10" s="402">
        <v>476.6</v>
      </c>
    </row>
    <row r="11" spans="2:6" x14ac:dyDescent="0.3">
      <c r="B11" s="386" t="s">
        <v>2787</v>
      </c>
      <c r="C11" s="402">
        <v>432.70600000000002</v>
      </c>
      <c r="D11" s="402">
        <v>424.92200000000003</v>
      </c>
      <c r="E11" s="402">
        <v>420.149</v>
      </c>
      <c r="F11" s="402">
        <v>420.43900000000002</v>
      </c>
    </row>
    <row r="12" spans="2:6" x14ac:dyDescent="0.3">
      <c r="B12" s="388" t="s">
        <v>2786</v>
      </c>
      <c r="C12" s="409">
        <v>432.70600000000002</v>
      </c>
      <c r="D12" s="409">
        <v>424.92200000000003</v>
      </c>
      <c r="E12" s="409">
        <v>420.149</v>
      </c>
      <c r="F12" s="409">
        <v>420.43900000000002</v>
      </c>
    </row>
    <row r="13" spans="2:6" x14ac:dyDescent="0.3">
      <c r="B13" s="408" t="s">
        <v>2785</v>
      </c>
      <c r="C13" s="407">
        <v>0.247</v>
      </c>
      <c r="D13" s="407">
        <v>0.252</v>
      </c>
      <c r="E13" s="407">
        <v>0.25</v>
      </c>
      <c r="F13" s="407">
        <v>0.246</v>
      </c>
    </row>
    <row r="14" spans="2:6" x14ac:dyDescent="0.3">
      <c r="B14" s="386" t="s">
        <v>2784</v>
      </c>
      <c r="C14" s="406">
        <v>0.26600000000000001</v>
      </c>
      <c r="D14" s="406">
        <v>0.27100000000000002</v>
      </c>
      <c r="E14" s="406">
        <v>0.29599999999999999</v>
      </c>
      <c r="F14" s="406">
        <v>0.29099999999999998</v>
      </c>
    </row>
    <row r="15" spans="2:6" x14ac:dyDescent="0.3">
      <c r="B15" s="386" t="s">
        <v>2783</v>
      </c>
      <c r="C15" s="402">
        <v>446.036</v>
      </c>
      <c r="D15" s="402">
        <v>444.89400000000001</v>
      </c>
      <c r="E15" s="402">
        <v>443.73</v>
      </c>
      <c r="F15" s="402">
        <v>443.87099999999998</v>
      </c>
    </row>
    <row r="16" spans="2:6" x14ac:dyDescent="0.3">
      <c r="B16" s="386" t="s">
        <v>2782</v>
      </c>
      <c r="C16" s="402">
        <v>8.1</v>
      </c>
      <c r="D16" s="402">
        <v>2.5</v>
      </c>
      <c r="E16" s="402">
        <v>0.4</v>
      </c>
      <c r="F16" s="402">
        <v>2.1</v>
      </c>
    </row>
    <row r="17" spans="2:6" x14ac:dyDescent="0.3">
      <c r="B17" s="383" t="s">
        <v>2781</v>
      </c>
      <c r="C17" s="402"/>
      <c r="D17" s="402"/>
      <c r="E17" s="402"/>
      <c r="F17" s="402"/>
    </row>
    <row r="18" spans="2:6" x14ac:dyDescent="0.3">
      <c r="B18" s="405" t="s">
        <v>2780</v>
      </c>
      <c r="C18" s="403">
        <v>129.232</v>
      </c>
      <c r="D18" s="403">
        <v>133.22</v>
      </c>
      <c r="E18" s="403">
        <v>124.411</v>
      </c>
      <c r="F18" s="403">
        <v>127.83199999999999</v>
      </c>
    </row>
    <row r="19" spans="2:6" x14ac:dyDescent="0.3">
      <c r="B19" s="404" t="s">
        <v>2779</v>
      </c>
      <c r="C19" s="403">
        <v>0</v>
      </c>
      <c r="D19" s="403">
        <v>0</v>
      </c>
      <c r="E19" s="403">
        <v>-0.1</v>
      </c>
      <c r="F19" s="403">
        <v>0</v>
      </c>
    </row>
    <row r="20" spans="2:6" x14ac:dyDescent="0.3">
      <c r="B20" s="386" t="s">
        <v>2778</v>
      </c>
      <c r="C20" s="402">
        <v>0</v>
      </c>
      <c r="D20" s="402">
        <v>0</v>
      </c>
      <c r="E20" s="402">
        <v>0</v>
      </c>
      <c r="F20" s="402">
        <v>5.0000000000000001E-3</v>
      </c>
    </row>
    <row r="21" spans="2:6" ht="9.75" customHeight="1" x14ac:dyDescent="0.3">
      <c r="B21" s="401"/>
      <c r="C21" s="399"/>
      <c r="D21" s="399"/>
      <c r="E21" s="399"/>
      <c r="F21" s="399"/>
    </row>
    <row r="22" spans="2:6" ht="15.6" x14ac:dyDescent="0.3">
      <c r="B22" s="400"/>
      <c r="C22" s="399"/>
      <c r="D22" s="399"/>
      <c r="E22" s="399"/>
      <c r="F22" s="399"/>
    </row>
    <row r="23" spans="2:6" x14ac:dyDescent="0.3">
      <c r="B23" s="396" t="s">
        <v>2777</v>
      </c>
      <c r="C23" s="394"/>
      <c r="D23" s="394"/>
      <c r="E23" s="394"/>
      <c r="F23" s="394"/>
    </row>
    <row r="24" spans="2:6" x14ac:dyDescent="0.3">
      <c r="B24" s="398" t="s">
        <v>2776</v>
      </c>
      <c r="C24" s="397">
        <v>432.70600000000002</v>
      </c>
      <c r="D24" s="397">
        <v>424.92200000000003</v>
      </c>
      <c r="E24" s="397">
        <v>420.149</v>
      </c>
      <c r="F24" s="397">
        <v>420.43900000000002</v>
      </c>
    </row>
    <row r="25" spans="2:6" x14ac:dyDescent="0.3">
      <c r="B25" s="396" t="s">
        <v>2775</v>
      </c>
      <c r="C25" s="394"/>
      <c r="D25" s="394"/>
      <c r="E25" s="394"/>
      <c r="F25" s="394"/>
    </row>
    <row r="26" spans="2:6" ht="3" customHeight="1" x14ac:dyDescent="0.3">
      <c r="B26" s="395"/>
      <c r="C26" s="394"/>
      <c r="D26" s="394"/>
      <c r="E26" s="394"/>
      <c r="F26" s="394"/>
    </row>
    <row r="27" spans="2:6" x14ac:dyDescent="0.3">
      <c r="B27" s="388" t="s">
        <v>2774</v>
      </c>
      <c r="C27" s="383"/>
      <c r="D27" s="383"/>
      <c r="E27" s="383"/>
      <c r="F27" s="383"/>
    </row>
    <row r="28" spans="2:6" x14ac:dyDescent="0.3">
      <c r="B28" s="390" t="s">
        <v>2773</v>
      </c>
      <c r="C28" s="389">
        <v>8.3000000000000004E-2</v>
      </c>
      <c r="D28" s="393">
        <v>0.40100000000000002</v>
      </c>
      <c r="E28" s="393">
        <v>0.434</v>
      </c>
      <c r="F28" s="389">
        <v>0.72499999999999998</v>
      </c>
    </row>
    <row r="29" spans="2:6" x14ac:dyDescent="0.3">
      <c r="B29" s="390" t="s">
        <v>2772</v>
      </c>
      <c r="C29" s="389">
        <v>2.3879999999999999</v>
      </c>
      <c r="D29" s="389">
        <v>2.5539999999999998</v>
      </c>
      <c r="E29" s="389">
        <v>2.649</v>
      </c>
      <c r="F29" s="389">
        <v>2.831</v>
      </c>
    </row>
    <row r="30" spans="2:6" x14ac:dyDescent="0.3">
      <c r="B30" s="390" t="s">
        <v>2771</v>
      </c>
      <c r="C30" s="389">
        <v>430.23500000000001</v>
      </c>
      <c r="D30" s="389">
        <v>421.96600000000001</v>
      </c>
      <c r="E30" s="389">
        <v>417.06599999999997</v>
      </c>
      <c r="F30" s="389">
        <v>416.88299999999998</v>
      </c>
    </row>
    <row r="31" spans="2:6" x14ac:dyDescent="0.3">
      <c r="B31" s="388" t="s">
        <v>2770</v>
      </c>
      <c r="C31" s="391"/>
      <c r="D31" s="391"/>
      <c r="E31" s="391"/>
      <c r="F31" s="391"/>
    </row>
    <row r="32" spans="2:6" x14ac:dyDescent="0.3">
      <c r="B32" s="390" t="s">
        <v>2769</v>
      </c>
      <c r="C32" s="389">
        <v>428.791</v>
      </c>
      <c r="D32" s="389">
        <v>420.69499999999999</v>
      </c>
      <c r="E32" s="389">
        <v>415.68099999999998</v>
      </c>
      <c r="F32" s="389">
        <v>415.726</v>
      </c>
    </row>
    <row r="33" spans="2:6" x14ac:dyDescent="0.3">
      <c r="B33" s="390" t="s">
        <v>2768</v>
      </c>
      <c r="C33" s="389">
        <v>3.915</v>
      </c>
      <c r="D33" s="389">
        <v>4.226</v>
      </c>
      <c r="E33" s="389">
        <v>4.468</v>
      </c>
      <c r="F33" s="389">
        <v>4.7130000000000001</v>
      </c>
    </row>
    <row r="34" spans="2:6" x14ac:dyDescent="0.3">
      <c r="B34" s="390" t="s">
        <v>2767</v>
      </c>
      <c r="C34" s="392">
        <v>0</v>
      </c>
      <c r="D34" s="392">
        <v>0</v>
      </c>
      <c r="E34" s="392">
        <v>0</v>
      </c>
      <c r="F34" s="392">
        <v>0</v>
      </c>
    </row>
    <row r="35" spans="2:6" x14ac:dyDescent="0.3">
      <c r="B35" s="390" t="s">
        <v>2766</v>
      </c>
      <c r="C35" s="392">
        <v>0</v>
      </c>
      <c r="D35" s="392">
        <v>0</v>
      </c>
      <c r="E35" s="392">
        <v>0</v>
      </c>
      <c r="F35" s="392">
        <v>0</v>
      </c>
    </row>
    <row r="36" spans="2:6" x14ac:dyDescent="0.3">
      <c r="B36" s="388" t="s">
        <v>2765</v>
      </c>
      <c r="C36" s="391"/>
      <c r="D36" s="391"/>
      <c r="E36" s="391"/>
      <c r="F36" s="391"/>
    </row>
    <row r="37" spans="2:6" ht="28.8" x14ac:dyDescent="0.3">
      <c r="B37" s="390" t="s">
        <v>2764</v>
      </c>
      <c r="C37" s="389">
        <v>350.48399999999998</v>
      </c>
      <c r="D37" s="389">
        <v>341.19</v>
      </c>
      <c r="E37" s="389">
        <v>338.49200000000002</v>
      </c>
      <c r="F37" s="389">
        <v>335.904</v>
      </c>
    </row>
    <row r="38" spans="2:6" ht="28.8" x14ac:dyDescent="0.3">
      <c r="B38" s="390" t="s">
        <v>2763</v>
      </c>
      <c r="C38" s="389">
        <v>82.096000000000004</v>
      </c>
      <c r="D38" s="389">
        <v>83.603999999999999</v>
      </c>
      <c r="E38" s="389">
        <v>81.525999999999996</v>
      </c>
      <c r="F38" s="389">
        <v>84.399000000000001</v>
      </c>
    </row>
    <row r="39" spans="2:6" x14ac:dyDescent="0.3">
      <c r="B39" s="390" t="s">
        <v>2762</v>
      </c>
      <c r="C39" s="389">
        <v>0.126</v>
      </c>
      <c r="D39" s="389">
        <v>0.127</v>
      </c>
      <c r="E39" s="389">
        <v>0.13100000000000001</v>
      </c>
      <c r="F39" s="389">
        <v>0.13600000000000001</v>
      </c>
    </row>
    <row r="40" spans="2:6" x14ac:dyDescent="0.3">
      <c r="B40" s="388" t="s">
        <v>2761</v>
      </c>
      <c r="C40" s="387"/>
      <c r="D40" s="387"/>
      <c r="E40" s="387"/>
      <c r="F40" s="387"/>
    </row>
    <row r="41" spans="2:6" x14ac:dyDescent="0.3">
      <c r="B41" s="386" t="s">
        <v>2760</v>
      </c>
      <c r="C41" s="385">
        <v>0.12</v>
      </c>
      <c r="D41" s="385">
        <v>0.12</v>
      </c>
      <c r="E41" s="385">
        <v>0.13</v>
      </c>
      <c r="F41" s="384">
        <v>0.27</v>
      </c>
    </row>
    <row r="42" spans="2:6" ht="28.8" x14ac:dyDescent="0.3">
      <c r="B42" s="383" t="s">
        <v>2759</v>
      </c>
      <c r="C42" s="382"/>
      <c r="D42" s="382"/>
      <c r="E42" s="382"/>
      <c r="F42" s="382"/>
    </row>
    <row r="46" spans="2:6" x14ac:dyDescent="0.3">
      <c r="F46" s="381" t="s">
        <v>2758</v>
      </c>
    </row>
  </sheetData>
  <mergeCells count="1">
    <mergeCell ref="C4:D4"/>
  </mergeCells>
  <hyperlinks>
    <hyperlink ref="F46" location="Contents!A1" display="To Contents" xr:uid="{20C064F2-CE12-424C-9092-642D30EED89D}"/>
  </hyperlinks>
  <pageMargins left="0.70866141732283472" right="0.70866141732283472" top="0.74803149606299213" bottom="0.74803149606299213" header="0.31496062992125984" footer="0.31496062992125984"/>
  <pageSetup paperSize="9" scale="64"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357E0-3FF0-4411-BC13-9928C16A155D}">
  <sheetPr>
    <pageSetUpPr fitToPage="1"/>
  </sheetPr>
  <dimension ref="A3:K131"/>
  <sheetViews>
    <sheetView topLeftCell="A60" zoomScale="85" zoomScaleNormal="85" workbookViewId="0"/>
  </sheetViews>
  <sheetFormatPr defaultColWidth="9.109375" defaultRowHeight="14.4" x14ac:dyDescent="0.3"/>
  <cols>
    <col min="1" max="1" width="3.33203125" style="363" customWidth="1"/>
    <col min="2" max="2" width="89" style="363" bestFit="1" customWidth="1"/>
    <col min="3" max="3" width="26.88671875" style="363" customWidth="1"/>
    <col min="4" max="4" width="12.33203125" style="363" bestFit="1" customWidth="1"/>
    <col min="5" max="6" width="16.44140625" style="363" bestFit="1" customWidth="1"/>
    <col min="7" max="8" width="9" style="363" bestFit="1" customWidth="1"/>
    <col min="9" max="9" width="11.6640625" style="363" bestFit="1" customWidth="1"/>
    <col min="10" max="10" width="4.88671875" style="363" bestFit="1" customWidth="1"/>
    <col min="11" max="11" width="16.44140625" style="363" bestFit="1" customWidth="1"/>
    <col min="12" max="12" width="8.88671875" style="363" customWidth="1"/>
    <col min="13" max="16384" width="9.109375" style="363"/>
  </cols>
  <sheetData>
    <row r="3" spans="2:9" ht="12" customHeight="1" x14ac:dyDescent="0.3"/>
    <row r="4" spans="2:9" ht="17.399999999999999" x14ac:dyDescent="0.3">
      <c r="B4" s="414" t="s">
        <v>2893</v>
      </c>
      <c r="C4" s="414"/>
      <c r="D4" s="414"/>
      <c r="E4" s="414"/>
      <c r="F4" s="414"/>
      <c r="G4" s="414"/>
      <c r="H4" s="414"/>
      <c r="I4" s="414"/>
    </row>
    <row r="5" spans="2:9" ht="4.5" customHeight="1" x14ac:dyDescent="0.3">
      <c r="B5" s="639"/>
      <c r="C5" s="639"/>
      <c r="D5" s="639"/>
      <c r="E5" s="639"/>
      <c r="F5" s="639"/>
      <c r="G5" s="639"/>
      <c r="H5" s="639"/>
      <c r="I5" s="639"/>
    </row>
    <row r="6" spans="2:9" ht="5.25" customHeight="1" x14ac:dyDescent="0.3">
      <c r="B6" s="460"/>
      <c r="C6" s="460"/>
      <c r="D6" s="460"/>
      <c r="E6" s="460"/>
      <c r="F6" s="460"/>
      <c r="G6" s="460"/>
      <c r="H6" s="460"/>
      <c r="I6" s="460"/>
    </row>
    <row r="7" spans="2:9" x14ac:dyDescent="0.3">
      <c r="B7" s="459" t="s">
        <v>2879</v>
      </c>
      <c r="C7" s="458"/>
      <c r="D7" s="458"/>
      <c r="E7" s="458"/>
      <c r="F7" s="458" t="s">
        <v>2792</v>
      </c>
      <c r="G7" s="458" t="s">
        <v>2791</v>
      </c>
      <c r="H7" s="458" t="s">
        <v>2790</v>
      </c>
      <c r="I7" s="458" t="s">
        <v>2789</v>
      </c>
    </row>
    <row r="8" spans="2:9" x14ac:dyDescent="0.3">
      <c r="B8" s="445" t="s">
        <v>2892</v>
      </c>
      <c r="F8" s="467">
        <v>2.8045437994200002</v>
      </c>
      <c r="G8" s="402">
        <v>2.9</v>
      </c>
      <c r="H8" s="402">
        <v>3.0524832515299996</v>
      </c>
      <c r="I8" s="467">
        <v>3.1640000000000001</v>
      </c>
    </row>
    <row r="9" spans="2:9" x14ac:dyDescent="0.3">
      <c r="B9" s="445" t="s">
        <v>2891</v>
      </c>
      <c r="F9" s="467">
        <v>0.1</v>
      </c>
      <c r="G9" s="402">
        <v>0.1</v>
      </c>
      <c r="H9" s="402">
        <v>0.1</v>
      </c>
      <c r="I9" s="467">
        <v>0.1</v>
      </c>
    </row>
    <row r="10" spans="2:9" x14ac:dyDescent="0.3">
      <c r="B10" s="445" t="s">
        <v>2890</v>
      </c>
      <c r="F10" s="467">
        <v>1.26574922242</v>
      </c>
      <c r="G10" s="473">
        <v>1.3</v>
      </c>
      <c r="H10" s="473">
        <v>1.2777108753899993</v>
      </c>
      <c r="I10" s="472">
        <v>1.2549999999999999</v>
      </c>
    </row>
    <row r="11" spans="2:9" x14ac:dyDescent="0.3">
      <c r="B11" s="445" t="s">
        <v>2889</v>
      </c>
      <c r="C11" s="445" t="s">
        <v>148</v>
      </c>
      <c r="D11" s="445"/>
      <c r="E11" s="445"/>
      <c r="F11" s="472">
        <v>82.255893108726497</v>
      </c>
      <c r="G11" s="472">
        <v>76.8</v>
      </c>
      <c r="H11" s="472">
        <v>71.992943577864708</v>
      </c>
      <c r="I11" s="472">
        <v>65.8</v>
      </c>
    </row>
    <row r="12" spans="2:9" x14ac:dyDescent="0.3">
      <c r="B12" s="471"/>
      <c r="C12" s="470" t="s">
        <v>3103</v>
      </c>
      <c r="D12" s="470"/>
      <c r="E12" s="470"/>
      <c r="F12" s="469">
        <v>0.08</v>
      </c>
      <c r="G12" s="469">
        <v>0.08</v>
      </c>
      <c r="H12" s="469">
        <v>0.08</v>
      </c>
      <c r="I12" s="469">
        <v>0.08</v>
      </c>
    </row>
    <row r="13" spans="2:9" x14ac:dyDescent="0.3">
      <c r="B13" s="445" t="s">
        <v>2878</v>
      </c>
      <c r="F13" s="467">
        <v>1.5389999999999999</v>
      </c>
      <c r="G13" s="467">
        <v>1.645</v>
      </c>
      <c r="H13" s="467">
        <v>1.7749999999999999</v>
      </c>
      <c r="I13" s="467">
        <v>1.909</v>
      </c>
    </row>
    <row r="14" spans="2:9" x14ac:dyDescent="0.3">
      <c r="C14" s="445" t="s">
        <v>2888</v>
      </c>
      <c r="D14" s="445"/>
      <c r="E14" s="445"/>
      <c r="F14" s="468">
        <v>0</v>
      </c>
      <c r="G14" s="467">
        <v>0</v>
      </c>
      <c r="H14" s="467">
        <v>0</v>
      </c>
      <c r="I14" s="467">
        <v>0</v>
      </c>
    </row>
    <row r="15" spans="2:9" x14ac:dyDescent="0.3">
      <c r="B15" s="445" t="s">
        <v>2887</v>
      </c>
      <c r="F15" s="467"/>
      <c r="G15" s="467"/>
      <c r="H15" s="467"/>
      <c r="I15" s="467"/>
    </row>
    <row r="16" spans="2:9" x14ac:dyDescent="0.3">
      <c r="B16" s="445" t="s">
        <v>2886</v>
      </c>
      <c r="F16" s="467">
        <v>0</v>
      </c>
      <c r="G16" s="467">
        <v>0</v>
      </c>
      <c r="H16" s="467">
        <v>0</v>
      </c>
      <c r="I16" s="467">
        <v>0</v>
      </c>
    </row>
    <row r="17" spans="1:9" x14ac:dyDescent="0.3">
      <c r="A17" s="431"/>
      <c r="B17" s="446" t="s">
        <v>2885</v>
      </c>
      <c r="C17" s="431"/>
      <c r="F17" s="620">
        <v>0</v>
      </c>
      <c r="G17" s="620">
        <v>0</v>
      </c>
      <c r="H17" s="620">
        <v>0</v>
      </c>
      <c r="I17" s="620">
        <v>0</v>
      </c>
    </row>
    <row r="18" spans="1:9" x14ac:dyDescent="0.3">
      <c r="A18" s="431"/>
      <c r="B18" s="446" t="s">
        <v>2884</v>
      </c>
      <c r="C18" s="431"/>
      <c r="D18" s="465"/>
      <c r="E18" s="465"/>
      <c r="F18" s="620"/>
      <c r="G18" s="620"/>
      <c r="H18" s="620"/>
      <c r="I18" s="620"/>
    </row>
    <row r="19" spans="1:9" x14ac:dyDescent="0.3">
      <c r="A19" s="431"/>
      <c r="B19" s="446" t="s">
        <v>2883</v>
      </c>
      <c r="C19" s="431"/>
      <c r="D19" s="465"/>
      <c r="E19" s="465"/>
      <c r="F19" s="620">
        <v>1.3</v>
      </c>
      <c r="G19" s="620">
        <v>1.3</v>
      </c>
      <c r="H19" s="620">
        <v>1.3</v>
      </c>
      <c r="I19" s="620">
        <v>1.3</v>
      </c>
    </row>
    <row r="20" spans="1:9" x14ac:dyDescent="0.3">
      <c r="A20" s="431"/>
      <c r="B20" s="446" t="s">
        <v>2882</v>
      </c>
      <c r="C20" s="431"/>
      <c r="D20" s="465"/>
      <c r="E20" s="465"/>
      <c r="F20" s="620">
        <v>1.3</v>
      </c>
      <c r="G20" s="620">
        <v>1.3</v>
      </c>
      <c r="H20" s="620">
        <v>1.3</v>
      </c>
      <c r="I20" s="620">
        <v>1.3</v>
      </c>
    </row>
    <row r="21" spans="1:9" x14ac:dyDescent="0.3">
      <c r="A21" s="431"/>
      <c r="B21" s="466"/>
      <c r="C21" s="431"/>
      <c r="D21" s="465"/>
      <c r="E21" s="465"/>
    </row>
    <row r="22" spans="1:9" x14ac:dyDescent="0.3">
      <c r="A22" s="431"/>
      <c r="B22" s="464" t="s">
        <v>2881</v>
      </c>
      <c r="C22" s="463"/>
      <c r="D22" s="462"/>
      <c r="E22" s="462"/>
      <c r="F22" s="461"/>
      <c r="G22" s="461"/>
      <c r="H22" s="461"/>
      <c r="I22" s="461"/>
    </row>
    <row r="23" spans="1:9" ht="7.5" customHeight="1" x14ac:dyDescent="0.3"/>
    <row r="24" spans="1:9" ht="17.399999999999999" x14ac:dyDescent="0.3">
      <c r="B24" s="414" t="s">
        <v>2880</v>
      </c>
      <c r="C24" s="414"/>
      <c r="D24" s="414"/>
      <c r="E24" s="414"/>
      <c r="F24" s="414"/>
      <c r="G24" s="414"/>
      <c r="H24" s="414"/>
      <c r="I24" s="414"/>
    </row>
    <row r="25" spans="1:9" ht="5.25" customHeight="1" x14ac:dyDescent="0.3">
      <c r="B25" s="460"/>
      <c r="C25" s="460"/>
      <c r="D25" s="460"/>
      <c r="E25" s="460"/>
      <c r="F25" s="460"/>
      <c r="G25" s="460"/>
      <c r="H25" s="460"/>
      <c r="I25" s="460"/>
    </row>
    <row r="26" spans="1:9" x14ac:dyDescent="0.3">
      <c r="B26" s="459" t="s">
        <v>2879</v>
      </c>
      <c r="C26" s="458"/>
      <c r="D26" s="458"/>
      <c r="E26" s="458"/>
      <c r="F26" s="458" t="str">
        <f>+F7</f>
        <v>Q4 2021</v>
      </c>
      <c r="G26" s="458" t="str">
        <f>+G7</f>
        <v>Q3 2021</v>
      </c>
      <c r="H26" s="458" t="str">
        <f>+H7</f>
        <v>Q2 2021</v>
      </c>
      <c r="I26" s="458" t="str">
        <f>+I7</f>
        <v>Q1 2021</v>
      </c>
    </row>
    <row r="27" spans="1:9" x14ac:dyDescent="0.3">
      <c r="B27" s="445" t="s">
        <v>2878</v>
      </c>
      <c r="F27" s="446">
        <v>1.5389999999999999</v>
      </c>
      <c r="G27" s="457">
        <v>1.645</v>
      </c>
      <c r="H27" s="457">
        <v>1.7749999999999999</v>
      </c>
      <c r="I27" s="446">
        <v>1.909</v>
      </c>
    </row>
    <row r="28" spans="1:9" x14ac:dyDescent="0.3">
      <c r="B28" s="445" t="s">
        <v>2877</v>
      </c>
      <c r="F28" s="446">
        <v>1.7250000000000001</v>
      </c>
      <c r="G28" s="457">
        <v>1.8440000000000001</v>
      </c>
      <c r="H28" s="457">
        <v>1.9850000000000001</v>
      </c>
      <c r="I28" s="446">
        <v>2.133</v>
      </c>
    </row>
    <row r="29" spans="1:9" x14ac:dyDescent="0.3">
      <c r="B29" s="446" t="s">
        <v>2876</v>
      </c>
      <c r="C29" s="446" t="s">
        <v>2875</v>
      </c>
      <c r="D29" s="446"/>
      <c r="E29" s="446"/>
      <c r="F29" s="456">
        <v>0</v>
      </c>
      <c r="G29" s="456">
        <v>0</v>
      </c>
      <c r="H29" s="456">
        <v>0</v>
      </c>
      <c r="I29" s="455">
        <v>0</v>
      </c>
    </row>
    <row r="30" spans="1:9" x14ac:dyDescent="0.3">
      <c r="B30" s="431"/>
      <c r="C30" s="446" t="s">
        <v>2874</v>
      </c>
      <c r="D30" s="446"/>
      <c r="E30" s="446"/>
      <c r="F30" s="453">
        <v>1E-3</v>
      </c>
      <c r="G30" s="453">
        <v>0</v>
      </c>
      <c r="H30" s="453">
        <v>0</v>
      </c>
      <c r="I30" s="453">
        <v>0</v>
      </c>
    </row>
    <row r="31" spans="1:9" x14ac:dyDescent="0.3">
      <c r="B31" s="431"/>
      <c r="C31" s="446" t="s">
        <v>2873</v>
      </c>
      <c r="D31" s="446"/>
      <c r="E31" s="446"/>
      <c r="F31" s="454">
        <v>0</v>
      </c>
      <c r="G31" s="454">
        <v>1E-3</v>
      </c>
      <c r="H31" s="454">
        <v>0</v>
      </c>
      <c r="I31" s="454">
        <v>0</v>
      </c>
    </row>
    <row r="32" spans="1:9" x14ac:dyDescent="0.3">
      <c r="B32" s="431"/>
      <c r="C32" s="446" t="s">
        <v>2872</v>
      </c>
      <c r="D32" s="446"/>
      <c r="E32" s="446"/>
      <c r="F32" s="454">
        <v>0</v>
      </c>
      <c r="G32" s="454">
        <v>1E-3</v>
      </c>
      <c r="H32" s="454">
        <v>1E-3</v>
      </c>
      <c r="I32" s="454">
        <v>2E-3</v>
      </c>
    </row>
    <row r="33" spans="2:9" x14ac:dyDescent="0.3">
      <c r="B33" s="431"/>
      <c r="C33" s="446" t="s">
        <v>2871</v>
      </c>
      <c r="D33" s="446"/>
      <c r="E33" s="446"/>
      <c r="F33" s="454">
        <v>0</v>
      </c>
      <c r="G33" s="454">
        <v>0</v>
      </c>
      <c r="H33" s="454">
        <v>1E-3</v>
      </c>
      <c r="I33" s="454">
        <v>2E-3</v>
      </c>
    </row>
    <row r="34" spans="2:9" x14ac:dyDescent="0.3">
      <c r="B34" s="431"/>
      <c r="C34" s="446" t="s">
        <v>2870</v>
      </c>
      <c r="D34" s="446"/>
      <c r="E34" s="446"/>
      <c r="F34" s="454">
        <v>4.9000000000000002E-2</v>
      </c>
      <c r="G34" s="454">
        <v>5.6000000000000001E-2</v>
      </c>
      <c r="H34" s="454">
        <v>0</v>
      </c>
      <c r="I34" s="454">
        <v>0</v>
      </c>
    </row>
    <row r="35" spans="2:9" x14ac:dyDescent="0.3">
      <c r="B35" s="431"/>
      <c r="C35" s="446" t="s">
        <v>2869</v>
      </c>
      <c r="D35" s="446"/>
      <c r="E35" s="446"/>
      <c r="F35" s="454">
        <v>2E-3</v>
      </c>
      <c r="G35" s="454">
        <v>3.0000000000000001E-3</v>
      </c>
      <c r="H35" s="454">
        <v>6.7000000000000004E-2</v>
      </c>
      <c r="I35" s="454">
        <v>7.4999999999999997E-2</v>
      </c>
    </row>
    <row r="36" spans="2:9" x14ac:dyDescent="0.3">
      <c r="B36" s="431"/>
      <c r="C36" s="446" t="s">
        <v>2868</v>
      </c>
      <c r="D36" s="446"/>
      <c r="E36" s="446"/>
      <c r="F36" s="453">
        <v>5.7000000000000002E-2</v>
      </c>
      <c r="G36" s="453">
        <v>6.2E-2</v>
      </c>
      <c r="H36" s="453">
        <v>6.8000000000000005E-2</v>
      </c>
      <c r="I36" s="453">
        <v>7.9000000000000001E-2</v>
      </c>
    </row>
    <row r="37" spans="2:9" x14ac:dyDescent="0.3">
      <c r="B37" s="431"/>
      <c r="C37" s="446" t="s">
        <v>2867</v>
      </c>
      <c r="D37" s="446"/>
      <c r="E37" s="446"/>
      <c r="F37" s="453">
        <v>1.43</v>
      </c>
      <c r="G37" s="453">
        <v>1.5229999999999999</v>
      </c>
      <c r="H37" s="453">
        <v>1.637</v>
      </c>
      <c r="I37" s="453">
        <v>1.7509999999999999</v>
      </c>
    </row>
    <row r="38" spans="2:9" x14ac:dyDescent="0.3">
      <c r="B38" s="431"/>
      <c r="C38" s="446" t="s">
        <v>2866</v>
      </c>
      <c r="D38" s="446"/>
      <c r="E38" s="446"/>
      <c r="F38" s="453">
        <v>0</v>
      </c>
      <c r="G38" s="453">
        <v>0</v>
      </c>
      <c r="H38" s="453">
        <v>0</v>
      </c>
      <c r="I38" s="453">
        <v>0</v>
      </c>
    </row>
    <row r="39" spans="2:9" x14ac:dyDescent="0.3">
      <c r="B39" s="446" t="s">
        <v>2865</v>
      </c>
      <c r="C39" s="446" t="s">
        <v>2864</v>
      </c>
      <c r="D39" s="446"/>
      <c r="E39" s="446"/>
      <c r="F39" s="451">
        <v>0</v>
      </c>
      <c r="G39" s="451">
        <v>0</v>
      </c>
      <c r="H39" s="451">
        <v>0</v>
      </c>
      <c r="I39" s="451">
        <v>0</v>
      </c>
    </row>
    <row r="40" spans="2:9" x14ac:dyDescent="0.3">
      <c r="B40" s="431"/>
      <c r="C40" s="446" t="s">
        <v>2863</v>
      </c>
      <c r="D40" s="446"/>
      <c r="E40" s="446"/>
      <c r="F40" s="451">
        <v>1</v>
      </c>
      <c r="G40" s="451">
        <v>1</v>
      </c>
      <c r="H40" s="451">
        <v>1</v>
      </c>
      <c r="I40" s="451">
        <v>1</v>
      </c>
    </row>
    <row r="41" spans="2:9" x14ac:dyDescent="0.3">
      <c r="B41" s="431"/>
      <c r="C41" s="446" t="s">
        <v>2862</v>
      </c>
      <c r="D41" s="446"/>
      <c r="E41" s="446"/>
      <c r="F41" s="452">
        <v>0</v>
      </c>
      <c r="G41" s="452">
        <v>0</v>
      </c>
      <c r="H41" s="452">
        <v>0</v>
      </c>
      <c r="I41" s="452">
        <v>0</v>
      </c>
    </row>
    <row r="42" spans="2:9" x14ac:dyDescent="0.3">
      <c r="B42" s="446" t="s">
        <v>2861</v>
      </c>
      <c r="C42" s="446" t="s">
        <v>2860</v>
      </c>
      <c r="D42" s="446"/>
      <c r="E42" s="446"/>
      <c r="F42" s="451">
        <v>0.62939999999999996</v>
      </c>
      <c r="G42" s="451">
        <v>0.63117999999999996</v>
      </c>
      <c r="H42" s="451">
        <v>0.63122</v>
      </c>
      <c r="I42" s="451">
        <v>0.63839000000000001</v>
      </c>
    </row>
    <row r="43" spans="2:9" x14ac:dyDescent="0.3">
      <c r="B43" s="431"/>
      <c r="C43" s="446" t="s">
        <v>2859</v>
      </c>
      <c r="D43" s="446"/>
      <c r="E43" s="446"/>
      <c r="F43" s="451">
        <v>0</v>
      </c>
      <c r="G43" s="451">
        <v>0</v>
      </c>
      <c r="H43" s="451">
        <v>0</v>
      </c>
      <c r="I43" s="451">
        <v>0</v>
      </c>
    </row>
    <row r="44" spans="2:9" x14ac:dyDescent="0.3">
      <c r="B44" s="431"/>
      <c r="C44" s="446" t="s">
        <v>2858</v>
      </c>
      <c r="D44" s="446"/>
      <c r="E44" s="446"/>
      <c r="F44" s="450">
        <v>0.37059999999999998</v>
      </c>
      <c r="G44" s="450">
        <v>0.36881999999999998</v>
      </c>
      <c r="H44" s="450">
        <v>0.36878</v>
      </c>
      <c r="I44" s="450">
        <v>0.36160999999999999</v>
      </c>
    </row>
    <row r="45" spans="2:9" x14ac:dyDescent="0.3">
      <c r="B45" s="446" t="s">
        <v>2857</v>
      </c>
      <c r="C45" s="446" t="s">
        <v>226</v>
      </c>
      <c r="D45" s="446"/>
      <c r="E45" s="446"/>
      <c r="F45" s="449">
        <v>1.5389999999999999</v>
      </c>
      <c r="G45" s="449">
        <v>1.645</v>
      </c>
      <c r="H45" s="449">
        <v>1.7749999999999999</v>
      </c>
      <c r="I45" s="449">
        <v>1.909</v>
      </c>
    </row>
    <row r="46" spans="2:9" x14ac:dyDescent="0.3">
      <c r="B46" s="431"/>
      <c r="C46" s="446" t="s">
        <v>213</v>
      </c>
      <c r="D46" s="446"/>
      <c r="E46" s="446"/>
      <c r="F46" s="449">
        <v>0</v>
      </c>
      <c r="G46" s="449">
        <v>0</v>
      </c>
      <c r="H46" s="449">
        <v>0</v>
      </c>
      <c r="I46" s="449">
        <v>0</v>
      </c>
    </row>
    <row r="47" spans="2:9" x14ac:dyDescent="0.3">
      <c r="B47" s="431"/>
      <c r="C47" s="446" t="s">
        <v>232</v>
      </c>
      <c r="D47" s="446"/>
      <c r="E47" s="446"/>
      <c r="F47" s="448">
        <v>0</v>
      </c>
      <c r="G47" s="448">
        <v>0</v>
      </c>
      <c r="H47" s="448">
        <v>0</v>
      </c>
      <c r="I47" s="448">
        <v>0</v>
      </c>
    </row>
    <row r="48" spans="2:9" x14ac:dyDescent="0.3">
      <c r="B48" s="431"/>
      <c r="C48" s="446" t="s">
        <v>1602</v>
      </c>
      <c r="D48" s="446"/>
      <c r="E48" s="446"/>
      <c r="F48" s="448">
        <v>0</v>
      </c>
      <c r="G48" s="448">
        <v>0</v>
      </c>
      <c r="H48" s="448">
        <v>0</v>
      </c>
      <c r="I48" s="448">
        <v>0</v>
      </c>
    </row>
    <row r="49" spans="2:11" x14ac:dyDescent="0.3">
      <c r="B49" s="431"/>
      <c r="C49" s="446" t="s">
        <v>217</v>
      </c>
      <c r="D49" s="446"/>
      <c r="E49" s="446"/>
      <c r="F49" s="448">
        <v>0</v>
      </c>
      <c r="G49" s="448">
        <v>0</v>
      </c>
      <c r="H49" s="448">
        <v>0</v>
      </c>
      <c r="I49" s="448">
        <v>0</v>
      </c>
    </row>
    <row r="50" spans="2:11" x14ac:dyDescent="0.3">
      <c r="B50" s="431"/>
      <c r="C50" s="446" t="s">
        <v>1604</v>
      </c>
      <c r="D50" s="446"/>
      <c r="E50" s="446"/>
      <c r="F50" s="448">
        <v>0</v>
      </c>
      <c r="G50" s="448">
        <v>0</v>
      </c>
      <c r="H50" s="448">
        <v>0</v>
      </c>
      <c r="I50" s="448">
        <v>0</v>
      </c>
    </row>
    <row r="51" spans="2:11" x14ac:dyDescent="0.3">
      <c r="B51" s="431"/>
      <c r="C51" s="446" t="s">
        <v>146</v>
      </c>
      <c r="D51" s="446"/>
      <c r="E51" s="446"/>
      <c r="F51" s="448">
        <v>0</v>
      </c>
      <c r="G51" s="448">
        <v>0</v>
      </c>
      <c r="H51" s="448">
        <v>0</v>
      </c>
      <c r="I51" s="448">
        <v>0</v>
      </c>
    </row>
    <row r="52" spans="2:11" x14ac:dyDescent="0.3">
      <c r="B52" s="446" t="s">
        <v>2856</v>
      </c>
      <c r="C52" s="431"/>
      <c r="D52" s="431"/>
      <c r="E52" s="431"/>
      <c r="F52" s="447" t="s">
        <v>2802</v>
      </c>
      <c r="G52" s="447" t="s">
        <v>2802</v>
      </c>
      <c r="H52" s="447" t="s">
        <v>2802</v>
      </c>
      <c r="I52" s="447" t="s">
        <v>2802</v>
      </c>
    </row>
    <row r="53" spans="2:11" x14ac:dyDescent="0.3">
      <c r="B53" s="446" t="s">
        <v>2855</v>
      </c>
      <c r="C53" s="431"/>
      <c r="D53" s="431"/>
      <c r="E53" s="431"/>
      <c r="F53" s="447" t="s">
        <v>2802</v>
      </c>
      <c r="G53" s="447" t="s">
        <v>2802</v>
      </c>
      <c r="H53" s="447" t="s">
        <v>2802</v>
      </c>
      <c r="I53" s="447" t="s">
        <v>2802</v>
      </c>
    </row>
    <row r="54" spans="2:11" x14ac:dyDescent="0.3">
      <c r="B54" s="446" t="s">
        <v>2854</v>
      </c>
      <c r="C54" s="431"/>
      <c r="D54" s="431"/>
      <c r="E54" s="431"/>
      <c r="F54" s="447" t="s">
        <v>2802</v>
      </c>
      <c r="G54" s="447" t="s">
        <v>2802</v>
      </c>
      <c r="H54" s="447" t="s">
        <v>2802</v>
      </c>
      <c r="I54" s="447" t="s">
        <v>2802</v>
      </c>
    </row>
    <row r="55" spans="2:11" x14ac:dyDescent="0.3">
      <c r="B55" s="446" t="s">
        <v>2853</v>
      </c>
      <c r="C55" s="446" t="s">
        <v>2852</v>
      </c>
      <c r="D55" s="446"/>
      <c r="E55" s="446"/>
      <c r="F55" s="443"/>
      <c r="G55" s="443"/>
      <c r="H55" s="443"/>
      <c r="I55" s="443"/>
    </row>
    <row r="56" spans="2:11" x14ac:dyDescent="0.3">
      <c r="B56" s="431"/>
      <c r="C56" s="446" t="s">
        <v>2851</v>
      </c>
      <c r="D56" s="446"/>
      <c r="E56" s="446"/>
      <c r="F56" s="443" t="s">
        <v>2843</v>
      </c>
      <c r="G56" s="443" t="s">
        <v>2843</v>
      </c>
      <c r="H56" s="443" t="s">
        <v>2843</v>
      </c>
      <c r="I56" s="443" t="s">
        <v>2843</v>
      </c>
    </row>
    <row r="57" spans="2:11" x14ac:dyDescent="0.3">
      <c r="C57" s="445" t="s">
        <v>2850</v>
      </c>
      <c r="D57" s="445"/>
      <c r="E57" s="445"/>
      <c r="F57" s="443"/>
      <c r="G57" s="444"/>
      <c r="H57" s="444"/>
      <c r="I57" s="443"/>
    </row>
    <row r="58" spans="2:11" x14ac:dyDescent="0.3">
      <c r="C58" s="445"/>
      <c r="D58" s="445"/>
      <c r="E58" s="445"/>
      <c r="F58" s="443"/>
      <c r="G58" s="444"/>
      <c r="H58" s="444"/>
      <c r="I58" s="443"/>
    </row>
    <row r="59" spans="2:11" ht="27" customHeight="1" x14ac:dyDescent="0.3">
      <c r="B59" s="641" t="s">
        <v>2849</v>
      </c>
      <c r="C59" s="641"/>
      <c r="D59" s="641"/>
      <c r="E59" s="445"/>
      <c r="F59" s="443"/>
      <c r="G59" s="444"/>
      <c r="H59" s="444"/>
      <c r="I59" s="443"/>
      <c r="J59" s="268"/>
    </row>
    <row r="60" spans="2:11" ht="17.25" customHeight="1" x14ac:dyDescent="0.3">
      <c r="B60" s="420"/>
      <c r="C60" s="420"/>
      <c r="D60" s="420"/>
      <c r="E60" s="420"/>
      <c r="F60" s="420"/>
      <c r="G60" s="420"/>
      <c r="H60" s="420"/>
      <c r="I60" s="420"/>
      <c r="J60" s="420"/>
      <c r="K60" s="420"/>
    </row>
    <row r="61" spans="2:11" x14ac:dyDescent="0.3">
      <c r="B61" s="380" t="s">
        <v>2848</v>
      </c>
      <c r="K61" s="268"/>
    </row>
    <row r="62" spans="2:11" x14ac:dyDescent="0.3">
      <c r="B62" s="441" t="s">
        <v>2847</v>
      </c>
      <c r="C62" s="440" t="s">
        <v>2843</v>
      </c>
      <c r="D62" s="440" t="s">
        <v>2842</v>
      </c>
      <c r="E62" s="440" t="s">
        <v>2841</v>
      </c>
      <c r="F62" s="440" t="s">
        <v>2840</v>
      </c>
      <c r="G62" s="440" t="s">
        <v>2839</v>
      </c>
      <c r="H62" s="440" t="s">
        <v>2838</v>
      </c>
      <c r="I62" s="440" t="s">
        <v>2837</v>
      </c>
      <c r="J62" s="440" t="s">
        <v>2836</v>
      </c>
      <c r="K62" s="440" t="s">
        <v>2835</v>
      </c>
    </row>
    <row r="63" spans="2:11" x14ac:dyDescent="0.3">
      <c r="B63" s="440" t="s">
        <v>2846</v>
      </c>
      <c r="C63" s="439">
        <v>0</v>
      </c>
      <c r="D63" s="439">
        <v>0</v>
      </c>
      <c r="E63" s="439">
        <v>0</v>
      </c>
      <c r="F63" s="439">
        <v>0</v>
      </c>
      <c r="G63" s="439">
        <v>0</v>
      </c>
      <c r="H63" s="439">
        <v>0</v>
      </c>
      <c r="I63" s="439">
        <v>0</v>
      </c>
      <c r="J63" s="439">
        <v>0</v>
      </c>
      <c r="K63" s="439">
        <v>0</v>
      </c>
    </row>
    <row r="64" spans="2:11" x14ac:dyDescent="0.3">
      <c r="B64" s="440" t="s">
        <v>2832</v>
      </c>
      <c r="C64" s="439">
        <v>0</v>
      </c>
      <c r="D64" s="439">
        <v>0</v>
      </c>
      <c r="E64" s="439">
        <v>0</v>
      </c>
      <c r="F64" s="439">
        <v>0</v>
      </c>
      <c r="G64" s="439">
        <v>0</v>
      </c>
      <c r="H64" s="439">
        <v>0</v>
      </c>
      <c r="I64" s="439">
        <v>0</v>
      </c>
      <c r="J64" s="439">
        <v>0</v>
      </c>
      <c r="K64" s="439">
        <v>52536494.170000002</v>
      </c>
    </row>
    <row r="65" spans="2:11" x14ac:dyDescent="0.3">
      <c r="B65" s="440" t="s">
        <v>2831</v>
      </c>
      <c r="C65" s="439">
        <v>0</v>
      </c>
      <c r="D65" s="439">
        <v>0</v>
      </c>
      <c r="E65" s="439">
        <v>0</v>
      </c>
      <c r="F65" s="439">
        <v>0</v>
      </c>
      <c r="G65" s="439">
        <v>0</v>
      </c>
      <c r="H65" s="439">
        <v>0</v>
      </c>
      <c r="I65" s="439">
        <v>0</v>
      </c>
      <c r="J65" s="439">
        <v>0</v>
      </c>
      <c r="K65" s="439">
        <v>0</v>
      </c>
    </row>
    <row r="66" spans="2:11" x14ac:dyDescent="0.3">
      <c r="B66" s="440" t="s">
        <v>2820</v>
      </c>
      <c r="C66" s="439">
        <v>0</v>
      </c>
      <c r="D66" s="439">
        <v>0</v>
      </c>
      <c r="E66" s="439">
        <v>0</v>
      </c>
      <c r="F66" s="439">
        <v>0</v>
      </c>
      <c r="G66" s="439">
        <v>0</v>
      </c>
      <c r="H66" s="439">
        <v>0</v>
      </c>
      <c r="I66" s="439">
        <v>0</v>
      </c>
      <c r="J66" s="439">
        <v>0</v>
      </c>
      <c r="K66" s="439">
        <v>1322999997.9400001</v>
      </c>
    </row>
    <row r="67" spans="2:11" x14ac:dyDescent="0.3">
      <c r="B67" s="440" t="s">
        <v>148</v>
      </c>
      <c r="C67" s="439">
        <v>0</v>
      </c>
      <c r="D67" s="439">
        <v>0</v>
      </c>
      <c r="E67" s="439">
        <v>0</v>
      </c>
      <c r="F67" s="439">
        <v>0</v>
      </c>
      <c r="G67" s="439">
        <v>0</v>
      </c>
      <c r="H67" s="439">
        <v>0</v>
      </c>
      <c r="I67" s="439">
        <v>0</v>
      </c>
      <c r="J67" s="439"/>
      <c r="K67" s="439">
        <v>1375536492.1100001</v>
      </c>
    </row>
    <row r="68" spans="2:11" x14ac:dyDescent="0.3">
      <c r="C68" s="442"/>
    </row>
    <row r="69" spans="2:11" x14ac:dyDescent="0.3">
      <c r="B69" s="380" t="s">
        <v>2845</v>
      </c>
    </row>
    <row r="70" spans="2:11" x14ac:dyDescent="0.3">
      <c r="B70" s="441" t="s">
        <v>2844</v>
      </c>
      <c r="C70" s="440" t="s">
        <v>2843</v>
      </c>
      <c r="D70" s="440" t="s">
        <v>2842</v>
      </c>
      <c r="E70" s="440" t="s">
        <v>2841</v>
      </c>
      <c r="F70" s="440" t="s">
        <v>2840</v>
      </c>
      <c r="G70" s="440" t="s">
        <v>2839</v>
      </c>
      <c r="H70" s="440" t="s">
        <v>2838</v>
      </c>
      <c r="I70" s="440" t="s">
        <v>2837</v>
      </c>
      <c r="J70" s="440" t="s">
        <v>2836</v>
      </c>
      <c r="K70" s="440" t="s">
        <v>2835</v>
      </c>
    </row>
    <row r="71" spans="2:11" x14ac:dyDescent="0.3">
      <c r="B71" s="440" t="s">
        <v>2830</v>
      </c>
      <c r="C71" s="439">
        <v>0</v>
      </c>
      <c r="D71" s="439">
        <v>0</v>
      </c>
      <c r="E71" s="439">
        <v>0</v>
      </c>
      <c r="F71" s="439">
        <v>0</v>
      </c>
      <c r="G71" s="439">
        <v>0</v>
      </c>
      <c r="H71" s="439">
        <v>0</v>
      </c>
      <c r="I71" s="439">
        <v>0</v>
      </c>
      <c r="J71" s="439">
        <v>0</v>
      </c>
      <c r="K71" s="439">
        <v>1323086885.1800001</v>
      </c>
    </row>
    <row r="72" spans="2:11" x14ac:dyDescent="0.3">
      <c r="B72" s="440" t="s">
        <v>2829</v>
      </c>
      <c r="C72" s="439">
        <v>0</v>
      </c>
      <c r="D72" s="439">
        <v>0</v>
      </c>
      <c r="E72" s="439">
        <v>0</v>
      </c>
      <c r="F72" s="439">
        <v>0</v>
      </c>
      <c r="G72" s="439">
        <v>0</v>
      </c>
      <c r="H72" s="439">
        <v>0</v>
      </c>
      <c r="I72" s="439">
        <v>0</v>
      </c>
      <c r="J72" s="439">
        <v>0</v>
      </c>
      <c r="K72" s="439">
        <v>0</v>
      </c>
    </row>
    <row r="73" spans="2:11" x14ac:dyDescent="0.3">
      <c r="B73" s="440" t="s">
        <v>2828</v>
      </c>
      <c r="C73" s="439">
        <v>0</v>
      </c>
      <c r="D73" s="439">
        <v>0</v>
      </c>
      <c r="E73" s="439">
        <v>0</v>
      </c>
      <c r="F73" s="439">
        <v>0</v>
      </c>
      <c r="G73" s="439">
        <v>0</v>
      </c>
      <c r="H73" s="439">
        <v>0</v>
      </c>
      <c r="I73" s="439">
        <v>0</v>
      </c>
      <c r="J73" s="439">
        <v>0</v>
      </c>
      <c r="K73" s="439">
        <v>52449606.93</v>
      </c>
    </row>
    <row r="74" spans="2:11" x14ac:dyDescent="0.3">
      <c r="B74" s="434" t="s">
        <v>2827</v>
      </c>
      <c r="C74" s="439">
        <v>0</v>
      </c>
      <c r="D74" s="439">
        <v>0</v>
      </c>
      <c r="E74" s="439">
        <v>0</v>
      </c>
      <c r="F74" s="439">
        <v>0</v>
      </c>
      <c r="G74" s="439">
        <v>0</v>
      </c>
      <c r="H74" s="439">
        <v>0</v>
      </c>
      <c r="I74" s="439">
        <v>0</v>
      </c>
      <c r="J74" s="439">
        <v>0</v>
      </c>
      <c r="K74" s="439">
        <v>0</v>
      </c>
    </row>
    <row r="75" spans="2:11" x14ac:dyDescent="0.3">
      <c r="B75" s="440" t="s">
        <v>148</v>
      </c>
      <c r="C75" s="439">
        <v>0</v>
      </c>
      <c r="D75" s="439">
        <v>0</v>
      </c>
      <c r="E75" s="439">
        <v>0</v>
      </c>
      <c r="F75" s="439">
        <v>0</v>
      </c>
      <c r="G75" s="439">
        <v>0</v>
      </c>
      <c r="H75" s="439">
        <v>0</v>
      </c>
      <c r="I75" s="439">
        <v>0</v>
      </c>
      <c r="J75" s="439"/>
      <c r="K75" s="439">
        <v>1375536492.1100001</v>
      </c>
    </row>
    <row r="76" spans="2:11" x14ac:dyDescent="0.3">
      <c r="C76" s="437"/>
    </row>
    <row r="77" spans="2:11" x14ac:dyDescent="0.3">
      <c r="B77" s="380" t="s">
        <v>2834</v>
      </c>
    </row>
    <row r="78" spans="2:11" x14ac:dyDescent="0.3">
      <c r="B78" s="441" t="s">
        <v>2833</v>
      </c>
      <c r="C78" s="440" t="s">
        <v>2832</v>
      </c>
      <c r="D78" s="440" t="s">
        <v>2831</v>
      </c>
      <c r="E78" s="440" t="s">
        <v>2820</v>
      </c>
      <c r="F78" s="440" t="s">
        <v>148</v>
      </c>
    </row>
    <row r="79" spans="2:11" x14ac:dyDescent="0.3">
      <c r="B79" s="440" t="s">
        <v>2830</v>
      </c>
      <c r="C79" s="439">
        <v>86887.24</v>
      </c>
      <c r="D79" s="439">
        <v>0</v>
      </c>
      <c r="E79" s="439">
        <v>1322999997.9400001</v>
      </c>
      <c r="F79" s="439">
        <v>1323086885.1800001</v>
      </c>
    </row>
    <row r="80" spans="2:11" x14ac:dyDescent="0.3">
      <c r="B80" s="440" t="s">
        <v>2829</v>
      </c>
      <c r="C80" s="439">
        <v>0</v>
      </c>
      <c r="D80" s="439">
        <v>0</v>
      </c>
      <c r="E80" s="439">
        <v>0</v>
      </c>
      <c r="F80" s="439">
        <v>0</v>
      </c>
    </row>
    <row r="81" spans="2:11" x14ac:dyDescent="0.3">
      <c r="B81" s="440" t="s">
        <v>2828</v>
      </c>
      <c r="C81" s="439">
        <v>52449606.93</v>
      </c>
      <c r="D81" s="439">
        <v>0</v>
      </c>
      <c r="E81" s="439">
        <v>0</v>
      </c>
      <c r="F81" s="439">
        <v>52449606.93</v>
      </c>
    </row>
    <row r="82" spans="2:11" ht="15" customHeight="1" x14ac:dyDescent="0.3">
      <c r="B82" s="434" t="s">
        <v>2827</v>
      </c>
      <c r="C82" s="439">
        <v>0</v>
      </c>
      <c r="D82" s="439">
        <v>0</v>
      </c>
      <c r="E82" s="439">
        <v>0</v>
      </c>
      <c r="F82" s="439">
        <v>0</v>
      </c>
    </row>
    <row r="83" spans="2:11" x14ac:dyDescent="0.3">
      <c r="B83" s="440" t="s">
        <v>148</v>
      </c>
      <c r="C83" s="439">
        <v>52536494.170000002</v>
      </c>
      <c r="D83" s="439">
        <v>0</v>
      </c>
      <c r="E83" s="439">
        <v>1322999997.9400001</v>
      </c>
      <c r="F83" s="439">
        <v>1375536492.1100001</v>
      </c>
    </row>
    <row r="84" spans="2:11" x14ac:dyDescent="0.3">
      <c r="C84" s="437"/>
    </row>
    <row r="85" spans="2:11" s="422" customFormat="1" x14ac:dyDescent="0.3">
      <c r="B85" s="380" t="s">
        <v>2826</v>
      </c>
      <c r="C85" s="363"/>
      <c r="D85" s="363"/>
      <c r="E85" s="363"/>
      <c r="F85" s="363"/>
      <c r="G85" s="363"/>
      <c r="H85" s="363"/>
      <c r="I85" s="363"/>
      <c r="J85" s="363"/>
      <c r="K85" s="363"/>
    </row>
    <row r="86" spans="2:11" x14ac:dyDescent="0.3">
      <c r="B86" s="642" t="s">
        <v>2825</v>
      </c>
      <c r="C86" s="643"/>
      <c r="D86" s="643"/>
      <c r="E86" s="644"/>
      <c r="F86" s="439"/>
    </row>
    <row r="87" spans="2:11" x14ac:dyDescent="0.3">
      <c r="B87" s="438"/>
      <c r="C87" s="438"/>
      <c r="D87" s="438"/>
      <c r="E87" s="438"/>
      <c r="F87" s="437"/>
    </row>
    <row r="88" spans="2:11" x14ac:dyDescent="0.3">
      <c r="B88" s="431"/>
      <c r="C88" s="431"/>
      <c r="D88" s="431"/>
    </row>
    <row r="89" spans="2:11" x14ac:dyDescent="0.3">
      <c r="B89" s="436" t="s">
        <v>2824</v>
      </c>
      <c r="C89" s="435"/>
      <c r="D89" s="431"/>
    </row>
    <row r="90" spans="2:11" x14ac:dyDescent="0.3">
      <c r="B90" s="434" t="s">
        <v>2822</v>
      </c>
      <c r="C90" s="433"/>
      <c r="D90" s="431"/>
    </row>
    <row r="91" spans="2:11" x14ac:dyDescent="0.3">
      <c r="B91" s="434" t="s">
        <v>2821</v>
      </c>
      <c r="C91" s="433"/>
      <c r="D91" s="431"/>
    </row>
    <row r="92" spans="2:11" x14ac:dyDescent="0.3">
      <c r="B92" s="434" t="s">
        <v>2820</v>
      </c>
      <c r="C92" s="433"/>
      <c r="D92" s="431"/>
    </row>
    <row r="93" spans="2:11" x14ac:dyDescent="0.3">
      <c r="B93" s="434" t="s">
        <v>148</v>
      </c>
      <c r="C93" s="433"/>
      <c r="D93" s="431"/>
    </row>
    <row r="94" spans="2:11" x14ac:dyDescent="0.3">
      <c r="B94" s="431"/>
      <c r="C94" s="431"/>
      <c r="D94" s="431"/>
    </row>
    <row r="95" spans="2:11" x14ac:dyDescent="0.3">
      <c r="B95" s="436" t="s">
        <v>2823</v>
      </c>
      <c r="C95" s="435"/>
      <c r="D95" s="431"/>
    </row>
    <row r="96" spans="2:11" x14ac:dyDescent="0.3">
      <c r="B96" s="434" t="s">
        <v>2822</v>
      </c>
      <c r="C96" s="433"/>
      <c r="D96" s="431"/>
    </row>
    <row r="97" spans="2:6" x14ac:dyDescent="0.3">
      <c r="B97" s="434" t="s">
        <v>2821</v>
      </c>
      <c r="C97" s="433"/>
      <c r="D97" s="431"/>
    </row>
    <row r="98" spans="2:6" x14ac:dyDescent="0.3">
      <c r="B98" s="434" t="s">
        <v>2820</v>
      </c>
      <c r="C98" s="433"/>
      <c r="D98" s="431"/>
    </row>
    <row r="99" spans="2:6" x14ac:dyDescent="0.3">
      <c r="B99" s="434" t="s">
        <v>148</v>
      </c>
      <c r="C99" s="433"/>
      <c r="D99" s="431"/>
    </row>
    <row r="100" spans="2:6" x14ac:dyDescent="0.3">
      <c r="B100" s="431"/>
      <c r="C100" s="432"/>
      <c r="D100" s="431"/>
    </row>
    <row r="101" spans="2:6" x14ac:dyDescent="0.3">
      <c r="B101" s="431"/>
      <c r="C101" s="432"/>
      <c r="D101" s="431"/>
    </row>
    <row r="102" spans="2:6" x14ac:dyDescent="0.3">
      <c r="B102" s="431"/>
      <c r="C102" s="432"/>
      <c r="D102" s="431"/>
    </row>
    <row r="103" spans="2:6" ht="17.399999999999999" x14ac:dyDescent="0.3">
      <c r="B103" s="636" t="s">
        <v>2819</v>
      </c>
      <c r="C103" s="636"/>
      <c r="D103" s="636"/>
      <c r="E103" s="636"/>
      <c r="F103" s="636"/>
    </row>
    <row r="104" spans="2:6" ht="17.399999999999999" x14ac:dyDescent="0.3">
      <c r="B104" s="420"/>
      <c r="C104" s="430"/>
      <c r="D104" s="429"/>
      <c r="E104" s="429"/>
      <c r="F104" s="429"/>
    </row>
    <row r="105" spans="2:6" x14ac:dyDescent="0.3">
      <c r="B105" s="428" t="s">
        <v>2818</v>
      </c>
      <c r="C105" s="426" t="str">
        <f>TEXT(ROUND('Table 1-3 - Lending'!M18,1),"#,0")  &amp; " bn.DKK."</f>
        <v>1,6 bn.DKK.</v>
      </c>
    </row>
    <row r="106" spans="2:6" x14ac:dyDescent="0.3">
      <c r="B106" s="427" t="s">
        <v>2817</v>
      </c>
      <c r="C106" s="426" t="str">
        <f>"100%"</f>
        <v>100%</v>
      </c>
      <c r="D106" s="268"/>
    </row>
    <row r="107" spans="2:6" x14ac:dyDescent="0.3">
      <c r="B107" s="427" t="s">
        <v>2816</v>
      </c>
      <c r="C107" s="426" t="s">
        <v>2813</v>
      </c>
    </row>
    <row r="108" spans="2:6" x14ac:dyDescent="0.3">
      <c r="B108" s="427" t="s">
        <v>2815</v>
      </c>
      <c r="C108" s="426" t="s">
        <v>2813</v>
      </c>
    </row>
    <row r="109" spans="2:6" x14ac:dyDescent="0.3">
      <c r="B109" s="427" t="s">
        <v>2814</v>
      </c>
      <c r="C109" s="426" t="s">
        <v>2813</v>
      </c>
    </row>
    <row r="110" spans="2:6" x14ac:dyDescent="0.3">
      <c r="B110" s="427" t="s">
        <v>2812</v>
      </c>
      <c r="C110" s="426" t="s">
        <v>2809</v>
      </c>
    </row>
    <row r="111" spans="2:6" x14ac:dyDescent="0.3">
      <c r="B111" s="427" t="s">
        <v>2811</v>
      </c>
      <c r="C111" s="426" t="s">
        <v>2809</v>
      </c>
    </row>
    <row r="112" spans="2:6" x14ac:dyDescent="0.3">
      <c r="B112" s="427" t="s">
        <v>2810</v>
      </c>
      <c r="C112" s="426" t="s">
        <v>2809</v>
      </c>
    </row>
    <row r="113" spans="2:6" x14ac:dyDescent="0.3">
      <c r="B113" s="425"/>
      <c r="C113" s="224"/>
    </row>
    <row r="115" spans="2:6" ht="17.399999999999999" x14ac:dyDescent="0.3">
      <c r="B115" s="636" t="s">
        <v>2808</v>
      </c>
      <c r="C115" s="636"/>
      <c r="D115" s="636"/>
      <c r="E115" s="636"/>
      <c r="F115" s="636"/>
    </row>
    <row r="116" spans="2:6" ht="17.399999999999999" x14ac:dyDescent="0.3">
      <c r="B116" s="420"/>
      <c r="C116" s="640" t="s">
        <v>2803</v>
      </c>
      <c r="D116" s="640"/>
      <c r="E116" s="640"/>
      <c r="F116" s="640"/>
    </row>
    <row r="117" spans="2:6" x14ac:dyDescent="0.3">
      <c r="B117" s="417" t="s">
        <v>2807</v>
      </c>
      <c r="C117" s="637" t="s">
        <v>2801</v>
      </c>
      <c r="D117" s="637"/>
      <c r="E117" s="637"/>
      <c r="F117" s="637"/>
    </row>
    <row r="118" spans="2:6" x14ac:dyDescent="0.3">
      <c r="B118" s="417"/>
      <c r="C118" s="424"/>
      <c r="D118" s="424"/>
      <c r="E118" s="424"/>
      <c r="F118" s="424"/>
    </row>
    <row r="119" spans="2:6" x14ac:dyDescent="0.3">
      <c r="B119" s="416" t="s">
        <v>2806</v>
      </c>
      <c r="C119" s="638" t="s">
        <v>2802</v>
      </c>
      <c r="D119" s="638"/>
      <c r="E119" s="638"/>
      <c r="F119" s="638"/>
    </row>
    <row r="120" spans="2:6" x14ac:dyDescent="0.3">
      <c r="B120" s="423" t="s">
        <v>2805</v>
      </c>
      <c r="C120" s="422"/>
      <c r="D120" s="422"/>
      <c r="E120" s="422"/>
      <c r="F120" s="422"/>
    </row>
    <row r="121" spans="2:6" x14ac:dyDescent="0.3">
      <c r="B121" s="417"/>
    </row>
    <row r="122" spans="2:6" x14ac:dyDescent="0.3">
      <c r="B122" s="417"/>
    </row>
    <row r="123" spans="2:6" ht="15.6" x14ac:dyDescent="0.3">
      <c r="B123" s="421"/>
    </row>
    <row r="124" spans="2:6" ht="17.399999999999999" x14ac:dyDescent="0.3">
      <c r="B124" s="636" t="s">
        <v>2804</v>
      </c>
      <c r="C124" s="636"/>
      <c r="D124" s="636"/>
      <c r="E124" s="636"/>
      <c r="F124" s="636"/>
    </row>
    <row r="125" spans="2:6" ht="17.399999999999999" x14ac:dyDescent="0.3">
      <c r="B125" s="420"/>
      <c r="C125" s="640" t="s">
        <v>2803</v>
      </c>
      <c r="D125" s="640"/>
      <c r="E125" s="640"/>
      <c r="F125" s="640"/>
    </row>
    <row r="126" spans="2:6" x14ac:dyDescent="0.3">
      <c r="B126" s="419"/>
      <c r="C126" s="635" t="s">
        <v>2802</v>
      </c>
      <c r="D126" s="635"/>
      <c r="E126" s="635" t="s">
        <v>2801</v>
      </c>
      <c r="F126" s="635"/>
    </row>
    <row r="127" spans="2:6" x14ac:dyDescent="0.3">
      <c r="B127" s="418" t="s">
        <v>2800</v>
      </c>
      <c r="C127" s="637" t="s">
        <v>2797</v>
      </c>
      <c r="D127" s="637"/>
      <c r="E127" s="637"/>
      <c r="F127" s="637"/>
    </row>
    <row r="128" spans="2:6" x14ac:dyDescent="0.3">
      <c r="B128" s="417" t="s">
        <v>2799</v>
      </c>
      <c r="C128" s="637" t="s">
        <v>2797</v>
      </c>
      <c r="D128" s="637"/>
      <c r="E128" s="637"/>
      <c r="F128" s="637"/>
    </row>
    <row r="129" spans="2:9" x14ac:dyDescent="0.3">
      <c r="B129" s="416" t="s">
        <v>2798</v>
      </c>
      <c r="C129" s="638"/>
      <c r="D129" s="638"/>
      <c r="E129" s="638" t="s">
        <v>2797</v>
      </c>
      <c r="F129" s="638"/>
    </row>
    <row r="130" spans="2:9" x14ac:dyDescent="0.3">
      <c r="B130" s="415" t="s">
        <v>2796</v>
      </c>
    </row>
    <row r="131" spans="2:9" x14ac:dyDescent="0.3">
      <c r="I131" s="381" t="s">
        <v>2758</v>
      </c>
    </row>
  </sheetData>
  <mergeCells count="18">
    <mergeCell ref="B5:I5"/>
    <mergeCell ref="C125:F125"/>
    <mergeCell ref="C116:F116"/>
    <mergeCell ref="C117:F117"/>
    <mergeCell ref="C119:F119"/>
    <mergeCell ref="B59:D59"/>
    <mergeCell ref="B86:E86"/>
    <mergeCell ref="C127:D127"/>
    <mergeCell ref="C128:D128"/>
    <mergeCell ref="C129:D129"/>
    <mergeCell ref="E127:F127"/>
    <mergeCell ref="E128:F128"/>
    <mergeCell ref="E129:F129"/>
    <mergeCell ref="C126:D126"/>
    <mergeCell ref="E126:F126"/>
    <mergeCell ref="B115:F115"/>
    <mergeCell ref="B124:F124"/>
    <mergeCell ref="B103:F103"/>
  </mergeCells>
  <hyperlinks>
    <hyperlink ref="I131" location="Contents!A1" display="To Frontpage" xr:uid="{73854EF4-B8E3-4471-B12F-5B48348D2CA1}"/>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E6D1-5D26-44B5-9C7E-EDAAF2CD6B47}">
  <sheetPr>
    <pageSetUpPr fitToPage="1"/>
  </sheetPr>
  <dimension ref="A4:N30"/>
  <sheetViews>
    <sheetView zoomScale="85" zoomScaleNormal="85" workbookViewId="0"/>
  </sheetViews>
  <sheetFormatPr defaultColWidth="9.109375" defaultRowHeight="14.4" x14ac:dyDescent="0.3"/>
  <cols>
    <col min="1" max="1" width="4.6640625" style="363" customWidth="1"/>
    <col min="2" max="2" width="7.6640625" style="363" customWidth="1"/>
    <col min="3" max="13" width="15.6640625" style="363" customWidth="1"/>
    <col min="14" max="16384" width="9.109375" style="363"/>
  </cols>
  <sheetData>
    <row r="4" spans="1:13" ht="17.399999999999999" x14ac:dyDescent="0.3">
      <c r="B4" s="370"/>
      <c r="K4" s="499"/>
      <c r="L4" s="498"/>
    </row>
    <row r="5" spans="1:13" x14ac:dyDescent="0.3">
      <c r="B5" s="497" t="s">
        <v>2907</v>
      </c>
    </row>
    <row r="7" spans="1:13" ht="15.6" x14ac:dyDescent="0.3">
      <c r="B7" s="496" t="s">
        <v>2906</v>
      </c>
    </row>
    <row r="8" spans="1:13" ht="3.75" customHeight="1" x14ac:dyDescent="0.3">
      <c r="B8" s="496"/>
    </row>
    <row r="9" spans="1:13" x14ac:dyDescent="0.3">
      <c r="B9" s="495" t="s">
        <v>2737</v>
      </c>
      <c r="C9" s="488"/>
      <c r="D9" s="488"/>
      <c r="E9" s="488"/>
      <c r="F9" s="488"/>
      <c r="G9" s="488"/>
      <c r="H9" s="488"/>
      <c r="I9" s="488"/>
      <c r="J9" s="488"/>
      <c r="K9" s="488"/>
      <c r="L9" s="488"/>
      <c r="M9" s="488"/>
    </row>
    <row r="10" spans="1:13" ht="43.2" x14ac:dyDescent="0.3">
      <c r="A10" s="431"/>
      <c r="B10" s="463"/>
      <c r="C10" s="486" t="s">
        <v>2904</v>
      </c>
      <c r="D10" s="485" t="s">
        <v>2903</v>
      </c>
      <c r="E10" s="485" t="s">
        <v>2902</v>
      </c>
      <c r="F10" s="485" t="s">
        <v>2901</v>
      </c>
      <c r="G10" s="485" t="s">
        <v>2900</v>
      </c>
      <c r="H10" s="485" t="s">
        <v>2899</v>
      </c>
      <c r="I10" s="485" t="s">
        <v>2898</v>
      </c>
      <c r="J10" s="485" t="s">
        <v>811</v>
      </c>
      <c r="K10" s="485" t="s">
        <v>2897</v>
      </c>
      <c r="L10" s="485" t="s">
        <v>146</v>
      </c>
      <c r="M10" s="484" t="s">
        <v>148</v>
      </c>
    </row>
    <row r="11" spans="1:13" x14ac:dyDescent="0.3">
      <c r="A11" s="431"/>
      <c r="B11" s="483" t="s">
        <v>148</v>
      </c>
      <c r="C11" s="494">
        <v>3179</v>
      </c>
      <c r="D11" s="493">
        <v>340</v>
      </c>
      <c r="E11" s="493">
        <v>1</v>
      </c>
      <c r="F11" s="493">
        <v>7</v>
      </c>
      <c r="G11" s="493">
        <v>41</v>
      </c>
      <c r="H11" s="493">
        <v>5</v>
      </c>
      <c r="I11" s="493">
        <v>64</v>
      </c>
      <c r="J11" s="493">
        <v>120</v>
      </c>
      <c r="K11" s="493">
        <v>6</v>
      </c>
      <c r="L11" s="493">
        <v>6</v>
      </c>
      <c r="M11" s="492">
        <f>SUM(C11:L11)</f>
        <v>3769</v>
      </c>
    </row>
    <row r="12" spans="1:13" x14ac:dyDescent="0.3">
      <c r="A12" s="431"/>
      <c r="B12" s="479" t="s">
        <v>2894</v>
      </c>
      <c r="C12" s="478">
        <f t="shared" ref="C12:M12" si="0">C11/$M$11</f>
        <v>0.84345980366144868</v>
      </c>
      <c r="D12" s="478">
        <f t="shared" si="0"/>
        <v>9.0209604669673649E-2</v>
      </c>
      <c r="E12" s="478">
        <f t="shared" si="0"/>
        <v>2.6532236667551072E-4</v>
      </c>
      <c r="F12" s="478">
        <f t="shared" si="0"/>
        <v>1.8572565667285751E-3</v>
      </c>
      <c r="G12" s="478">
        <f t="shared" si="0"/>
        <v>1.0878217033695941E-2</v>
      </c>
      <c r="H12" s="478">
        <f t="shared" si="0"/>
        <v>1.3266118333775537E-3</v>
      </c>
      <c r="I12" s="478">
        <f t="shared" si="0"/>
        <v>1.6980631467232686E-2</v>
      </c>
      <c r="J12" s="478">
        <f t="shared" si="0"/>
        <v>3.1838684001061289E-2</v>
      </c>
      <c r="K12" s="478">
        <f t="shared" si="0"/>
        <v>1.5919342000530645E-3</v>
      </c>
      <c r="L12" s="478">
        <f t="shared" si="0"/>
        <v>1.5919342000530645E-3</v>
      </c>
      <c r="M12" s="478">
        <f t="shared" si="0"/>
        <v>1</v>
      </c>
    </row>
    <row r="13" spans="1:13" x14ac:dyDescent="0.3">
      <c r="A13" s="431"/>
      <c r="B13" s="431"/>
      <c r="C13" s="431"/>
    </row>
    <row r="14" spans="1:13" ht="15.6" x14ac:dyDescent="0.3">
      <c r="A14" s="431"/>
      <c r="B14" s="491" t="s">
        <v>2905</v>
      </c>
      <c r="C14" s="431"/>
    </row>
    <row r="15" spans="1:13" ht="3.75" customHeight="1" x14ac:dyDescent="0.3">
      <c r="A15" s="431"/>
      <c r="B15" s="491"/>
      <c r="C15" s="431"/>
    </row>
    <row r="16" spans="1:13" x14ac:dyDescent="0.3">
      <c r="A16" s="431"/>
      <c r="B16" s="490" t="s">
        <v>2735</v>
      </c>
      <c r="C16" s="489"/>
      <c r="D16" s="488"/>
      <c r="E16" s="488"/>
      <c r="F16" s="488"/>
      <c r="G16" s="488"/>
      <c r="H16" s="488"/>
      <c r="I16" s="488"/>
      <c r="J16" s="488"/>
      <c r="K16" s="488"/>
      <c r="L16" s="488"/>
      <c r="M16" s="488"/>
    </row>
    <row r="17" spans="1:14" ht="43.2" x14ac:dyDescent="0.3">
      <c r="A17" s="431"/>
      <c r="B17" s="463"/>
      <c r="C17" s="486" t="s">
        <v>2904</v>
      </c>
      <c r="D17" s="485" t="s">
        <v>2903</v>
      </c>
      <c r="E17" s="485" t="s">
        <v>2902</v>
      </c>
      <c r="F17" s="485" t="s">
        <v>2901</v>
      </c>
      <c r="G17" s="485" t="s">
        <v>2900</v>
      </c>
      <c r="H17" s="485" t="s">
        <v>2899</v>
      </c>
      <c r="I17" s="485" t="s">
        <v>2898</v>
      </c>
      <c r="J17" s="485" t="s">
        <v>811</v>
      </c>
      <c r="K17" s="485" t="s">
        <v>2897</v>
      </c>
      <c r="L17" s="485" t="s">
        <v>146</v>
      </c>
      <c r="M17" s="484" t="s">
        <v>148</v>
      </c>
    </row>
    <row r="18" spans="1:14" x14ac:dyDescent="0.3">
      <c r="A18" s="431"/>
      <c r="B18" s="483" t="s">
        <v>148</v>
      </c>
      <c r="C18" s="482">
        <v>1.347</v>
      </c>
      <c r="D18" s="481">
        <v>9.5000000000000001E-2</v>
      </c>
      <c r="E18" s="481">
        <v>1E-3</v>
      </c>
      <c r="F18" s="481">
        <v>7.0000000000000001E-3</v>
      </c>
      <c r="G18" s="481">
        <v>0.02</v>
      </c>
      <c r="H18" s="481">
        <v>3.0000000000000001E-3</v>
      </c>
      <c r="I18" s="481">
        <v>2.4E-2</v>
      </c>
      <c r="J18" s="481">
        <v>7.3999999999999996E-2</v>
      </c>
      <c r="K18" s="481">
        <v>3.2000000000000001E-2</v>
      </c>
      <c r="L18" s="481">
        <v>1E-3</v>
      </c>
      <c r="M18" s="480">
        <f>SUM(C18:L18)</f>
        <v>1.6039999999999996</v>
      </c>
    </row>
    <row r="19" spans="1:14" x14ac:dyDescent="0.3">
      <c r="A19" s="431"/>
      <c r="B19" s="479" t="s">
        <v>2894</v>
      </c>
      <c r="C19" s="478">
        <f t="shared" ref="C19:M19" si="1">C18/$M$18</f>
        <v>0.83977556109725704</v>
      </c>
      <c r="D19" s="478">
        <f t="shared" si="1"/>
        <v>5.9226932668329194E-2</v>
      </c>
      <c r="E19" s="478">
        <f t="shared" si="1"/>
        <v>6.2344139650872838E-4</v>
      </c>
      <c r="F19" s="478">
        <f t="shared" si="1"/>
        <v>4.3640897755610987E-3</v>
      </c>
      <c r="G19" s="478">
        <f t="shared" si="1"/>
        <v>1.2468827930174566E-2</v>
      </c>
      <c r="H19" s="478">
        <f t="shared" si="1"/>
        <v>1.8703241895261849E-3</v>
      </c>
      <c r="I19" s="478">
        <f t="shared" si="1"/>
        <v>1.4962593516209479E-2</v>
      </c>
      <c r="J19" s="478">
        <f t="shared" si="1"/>
        <v>4.6134663341645891E-2</v>
      </c>
      <c r="K19" s="478">
        <f t="shared" si="1"/>
        <v>1.9950124688279308E-2</v>
      </c>
      <c r="L19" s="478">
        <f t="shared" si="1"/>
        <v>6.2344139650872838E-4</v>
      </c>
      <c r="M19" s="478">
        <f t="shared" si="1"/>
        <v>1</v>
      </c>
    </row>
    <row r="20" spans="1:14" x14ac:dyDescent="0.3">
      <c r="A20" s="431"/>
      <c r="B20" s="431"/>
      <c r="C20" s="431"/>
    </row>
    <row r="21" spans="1:14" ht="15.6" x14ac:dyDescent="0.3">
      <c r="A21" s="431"/>
      <c r="B21" s="491" t="s">
        <v>2896</v>
      </c>
      <c r="C21" s="431"/>
    </row>
    <row r="22" spans="1:14" ht="3.75" customHeight="1" x14ac:dyDescent="0.3">
      <c r="A22" s="431"/>
      <c r="B22" s="491"/>
      <c r="C22" s="431"/>
    </row>
    <row r="23" spans="1:14" x14ac:dyDescent="0.3">
      <c r="A23" s="431"/>
      <c r="B23" s="490" t="s">
        <v>2733</v>
      </c>
      <c r="C23" s="489"/>
      <c r="D23" s="488"/>
      <c r="E23" s="488"/>
      <c r="F23" s="488"/>
      <c r="G23" s="488"/>
      <c r="H23" s="488"/>
      <c r="I23" s="488"/>
      <c r="J23" s="488"/>
      <c r="K23" s="488"/>
      <c r="L23" s="488"/>
      <c r="M23" s="488"/>
    </row>
    <row r="24" spans="1:14" x14ac:dyDescent="0.3">
      <c r="A24" s="431"/>
      <c r="B24" s="431"/>
      <c r="C24" s="487"/>
    </row>
    <row r="25" spans="1:14" x14ac:dyDescent="0.3">
      <c r="A25" s="431"/>
      <c r="B25" s="463"/>
      <c r="C25" s="486" t="s">
        <v>2681</v>
      </c>
      <c r="D25" s="485" t="s">
        <v>2682</v>
      </c>
      <c r="E25" s="485" t="s">
        <v>2683</v>
      </c>
      <c r="F25" s="485" t="s">
        <v>2684</v>
      </c>
      <c r="G25" s="485" t="s">
        <v>2895</v>
      </c>
      <c r="H25" s="485" t="s">
        <v>2685</v>
      </c>
      <c r="I25" s="484" t="s">
        <v>148</v>
      </c>
    </row>
    <row r="26" spans="1:14" x14ac:dyDescent="0.3">
      <c r="A26" s="431"/>
      <c r="B26" s="483" t="s">
        <v>148</v>
      </c>
      <c r="C26" s="482">
        <v>1.538</v>
      </c>
      <c r="D26" s="481">
        <v>4.2000000000000003E-2</v>
      </c>
      <c r="E26" s="481">
        <v>2.3E-2</v>
      </c>
      <c r="F26" s="481">
        <v>0</v>
      </c>
      <c r="G26" s="481">
        <v>0</v>
      </c>
      <c r="H26" s="481">
        <v>0</v>
      </c>
      <c r="I26" s="480">
        <f>SUM(C26:H26)</f>
        <v>1.603</v>
      </c>
    </row>
    <row r="27" spans="1:14" x14ac:dyDescent="0.3">
      <c r="A27" s="431"/>
      <c r="B27" s="479" t="s">
        <v>2894</v>
      </c>
      <c r="C27" s="478">
        <f t="shared" ref="C27:I27" si="2">C26/$I$26</f>
        <v>0.95945102932002502</v>
      </c>
      <c r="D27" s="478">
        <f t="shared" si="2"/>
        <v>2.6200873362445417E-2</v>
      </c>
      <c r="E27" s="478">
        <f t="shared" si="2"/>
        <v>1.4348097317529632E-2</v>
      </c>
      <c r="F27" s="478">
        <f t="shared" si="2"/>
        <v>0</v>
      </c>
      <c r="G27" s="478">
        <f t="shared" si="2"/>
        <v>0</v>
      </c>
      <c r="H27" s="478">
        <f t="shared" si="2"/>
        <v>0</v>
      </c>
      <c r="I27" s="478">
        <f t="shared" si="2"/>
        <v>1</v>
      </c>
    </row>
    <row r="28" spans="1:14" x14ac:dyDescent="0.3">
      <c r="A28" s="431"/>
      <c r="B28" s="477"/>
      <c r="C28" s="476"/>
      <c r="D28" s="475"/>
      <c r="E28" s="475"/>
      <c r="F28" s="475"/>
      <c r="G28" s="475"/>
      <c r="H28" s="475"/>
      <c r="I28" s="474"/>
    </row>
    <row r="29" spans="1:14" x14ac:dyDescent="0.3">
      <c r="A29" s="431"/>
      <c r="B29" s="431"/>
      <c r="C29" s="431"/>
    </row>
    <row r="30" spans="1:14" x14ac:dyDescent="0.3">
      <c r="N30" s="381" t="s">
        <v>2758</v>
      </c>
    </row>
  </sheetData>
  <hyperlinks>
    <hyperlink ref="N30" location="Contents!A1" display="To Frontpage" xr:uid="{A85EE2C9-C1CC-4D8E-B8C2-8D015EA5499D}"/>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382A-509F-4F3E-ADA9-FE0A8D5D512E}">
  <sheetPr>
    <pageSetUpPr fitToPage="1"/>
  </sheetPr>
  <dimension ref="B5:O92"/>
  <sheetViews>
    <sheetView zoomScale="85" zoomScaleNormal="85" workbookViewId="0"/>
  </sheetViews>
  <sheetFormatPr defaultColWidth="9.109375" defaultRowHeight="14.4" x14ac:dyDescent="0.3"/>
  <cols>
    <col min="1" max="1" width="4.6640625" style="363" customWidth="1"/>
    <col min="2" max="2" width="31" style="363" customWidth="1"/>
    <col min="3" max="12" width="15.6640625" style="363" customWidth="1"/>
    <col min="13" max="13" width="3.44140625" style="363" customWidth="1"/>
    <col min="14" max="16384" width="9.109375" style="363"/>
  </cols>
  <sheetData>
    <row r="5" spans="2:14" ht="15.6" x14ac:dyDescent="0.3">
      <c r="B5" s="496" t="s">
        <v>2927</v>
      </c>
    </row>
    <row r="6" spans="2:14" ht="3.75" customHeight="1" x14ac:dyDescent="0.3">
      <c r="B6" s="496"/>
    </row>
    <row r="7" spans="2:14" x14ac:dyDescent="0.3">
      <c r="B7" s="522" t="s">
        <v>2731</v>
      </c>
      <c r="C7" s="522"/>
      <c r="D7" s="517"/>
      <c r="E7" s="521"/>
      <c r="F7" s="521"/>
      <c r="G7" s="521"/>
      <c r="H7" s="521"/>
      <c r="I7" s="521"/>
      <c r="J7" s="521"/>
      <c r="K7" s="516"/>
      <c r="L7" s="516"/>
      <c r="M7" s="431"/>
      <c r="N7" s="436"/>
    </row>
    <row r="8" spans="2:14" x14ac:dyDescent="0.3">
      <c r="B8" s="471"/>
      <c r="C8" s="645" t="s">
        <v>2921</v>
      </c>
      <c r="D8" s="645"/>
      <c r="E8" s="645"/>
      <c r="F8" s="645"/>
      <c r="G8" s="645"/>
      <c r="H8" s="645"/>
      <c r="I8" s="645"/>
      <c r="J8" s="645"/>
      <c r="K8" s="645"/>
      <c r="L8" s="645"/>
      <c r="M8" s="431"/>
      <c r="N8" s="431"/>
    </row>
    <row r="9" spans="2:14" x14ac:dyDescent="0.3">
      <c r="B9" s="471"/>
      <c r="C9" s="515" t="s">
        <v>2920</v>
      </c>
      <c r="D9" s="515" t="s">
        <v>2919</v>
      </c>
      <c r="E9" s="515" t="s">
        <v>2918</v>
      </c>
      <c r="F9" s="515" t="s">
        <v>2917</v>
      </c>
      <c r="G9" s="515" t="s">
        <v>2916</v>
      </c>
      <c r="H9" s="515" t="s">
        <v>2915</v>
      </c>
      <c r="I9" s="515" t="s">
        <v>2914</v>
      </c>
      <c r="J9" s="515" t="s">
        <v>2913</v>
      </c>
      <c r="K9" s="515" t="s">
        <v>2912</v>
      </c>
      <c r="L9" s="515" t="s">
        <v>2911</v>
      </c>
      <c r="M9" s="431"/>
      <c r="N9" s="520"/>
    </row>
    <row r="10" spans="2:14" x14ac:dyDescent="0.3">
      <c r="C10" s="519"/>
      <c r="D10" s="519"/>
      <c r="E10" s="519"/>
      <c r="F10" s="519"/>
      <c r="G10" s="519"/>
      <c r="H10" s="519"/>
      <c r="I10" s="519"/>
      <c r="J10" s="519"/>
      <c r="K10" s="519"/>
      <c r="L10" s="519"/>
      <c r="M10" s="431"/>
      <c r="N10" s="431"/>
    </row>
    <row r="11" spans="2:14" x14ac:dyDescent="0.3">
      <c r="B11" s="514" t="s">
        <v>2904</v>
      </c>
      <c r="C11" s="513">
        <v>0.72599999999999998</v>
      </c>
      <c r="D11" s="513">
        <v>0.42799999999999999</v>
      </c>
      <c r="E11" s="513">
        <v>0.15</v>
      </c>
      <c r="F11" s="513">
        <v>2.4E-2</v>
      </c>
      <c r="G11" s="513">
        <v>0.01</v>
      </c>
      <c r="H11" s="513">
        <v>3.0000000000000001E-3</v>
      </c>
      <c r="I11" s="513">
        <v>2E-3</v>
      </c>
      <c r="J11" s="513">
        <v>1E-3</v>
      </c>
      <c r="K11" s="513">
        <v>1E-3</v>
      </c>
      <c r="L11" s="513">
        <v>4.0000000000000001E-3</v>
      </c>
      <c r="M11" s="431"/>
      <c r="N11" s="506"/>
    </row>
    <row r="12" spans="2:14" x14ac:dyDescent="0.3">
      <c r="B12" s="514" t="s">
        <v>2903</v>
      </c>
      <c r="C12" s="513">
        <v>6.2E-2</v>
      </c>
      <c r="D12" s="513">
        <v>2.7E-2</v>
      </c>
      <c r="E12" s="513">
        <v>5.0000000000000001E-3</v>
      </c>
      <c r="F12" s="513">
        <v>1E-3</v>
      </c>
      <c r="G12" s="513">
        <v>0</v>
      </c>
      <c r="H12" s="513">
        <v>0</v>
      </c>
      <c r="I12" s="513">
        <v>0</v>
      </c>
      <c r="J12" s="513">
        <v>0</v>
      </c>
      <c r="K12" s="513">
        <v>0</v>
      </c>
      <c r="L12" s="513">
        <v>0</v>
      </c>
      <c r="M12" s="431"/>
      <c r="N12" s="506"/>
    </row>
    <row r="13" spans="2:14" x14ac:dyDescent="0.3">
      <c r="B13" s="514" t="s">
        <v>2902</v>
      </c>
      <c r="C13" s="513">
        <v>1E-3</v>
      </c>
      <c r="D13" s="513">
        <v>0</v>
      </c>
      <c r="E13" s="513">
        <v>0</v>
      </c>
      <c r="F13" s="513">
        <v>0</v>
      </c>
      <c r="G13" s="513">
        <v>0</v>
      </c>
      <c r="H13" s="513">
        <v>0</v>
      </c>
      <c r="I13" s="513">
        <v>0</v>
      </c>
      <c r="J13" s="513">
        <v>0</v>
      </c>
      <c r="K13" s="513">
        <v>0</v>
      </c>
      <c r="L13" s="513">
        <v>0</v>
      </c>
      <c r="M13" s="431"/>
      <c r="N13" s="506"/>
    </row>
    <row r="14" spans="2:14" x14ac:dyDescent="0.3">
      <c r="B14" s="514" t="s">
        <v>2901</v>
      </c>
      <c r="C14" s="513">
        <v>5.0000000000000001E-3</v>
      </c>
      <c r="D14" s="513">
        <v>1E-3</v>
      </c>
      <c r="E14" s="513">
        <v>0</v>
      </c>
      <c r="F14" s="513">
        <v>0</v>
      </c>
      <c r="G14" s="513">
        <v>0</v>
      </c>
      <c r="H14" s="513">
        <v>0</v>
      </c>
      <c r="I14" s="513">
        <v>0</v>
      </c>
      <c r="J14" s="513">
        <v>0</v>
      </c>
      <c r="K14" s="513">
        <v>0</v>
      </c>
      <c r="L14" s="513">
        <v>0</v>
      </c>
      <c r="M14" s="431"/>
      <c r="N14" s="506"/>
    </row>
    <row r="15" spans="2:14" x14ac:dyDescent="0.3">
      <c r="B15" s="514" t="s">
        <v>2900</v>
      </c>
      <c r="C15" s="513">
        <v>0.01</v>
      </c>
      <c r="D15" s="513">
        <v>6.0000000000000001E-3</v>
      </c>
      <c r="E15" s="513">
        <v>3.0000000000000001E-3</v>
      </c>
      <c r="F15" s="513">
        <v>1E-3</v>
      </c>
      <c r="G15" s="513">
        <v>0</v>
      </c>
      <c r="H15" s="513">
        <v>0</v>
      </c>
      <c r="I15" s="513">
        <v>0</v>
      </c>
      <c r="J15" s="513">
        <v>0</v>
      </c>
      <c r="K15" s="513">
        <v>0</v>
      </c>
      <c r="L15" s="513">
        <v>0</v>
      </c>
      <c r="M15" s="431"/>
      <c r="N15" s="506"/>
    </row>
    <row r="16" spans="2:14" ht="28.8" x14ac:dyDescent="0.3">
      <c r="B16" s="514" t="s">
        <v>2899</v>
      </c>
      <c r="C16" s="513">
        <v>2E-3</v>
      </c>
      <c r="D16" s="513">
        <v>1E-3</v>
      </c>
      <c r="E16" s="513">
        <v>0</v>
      </c>
      <c r="F16" s="513">
        <v>0</v>
      </c>
      <c r="G16" s="513">
        <v>0</v>
      </c>
      <c r="H16" s="513">
        <v>0</v>
      </c>
      <c r="I16" s="513">
        <v>0</v>
      </c>
      <c r="J16" s="513">
        <v>0</v>
      </c>
      <c r="K16" s="513">
        <v>0</v>
      </c>
      <c r="L16" s="513">
        <v>0</v>
      </c>
      <c r="M16" s="431"/>
      <c r="N16" s="506"/>
    </row>
    <row r="17" spans="2:14" x14ac:dyDescent="0.3">
      <c r="B17" s="514" t="s">
        <v>2898</v>
      </c>
      <c r="C17" s="513">
        <v>1.7999999999999999E-2</v>
      </c>
      <c r="D17" s="513">
        <v>4.0000000000000001E-3</v>
      </c>
      <c r="E17" s="513">
        <v>1E-3</v>
      </c>
      <c r="F17" s="513">
        <v>0</v>
      </c>
      <c r="G17" s="513">
        <v>0</v>
      </c>
      <c r="H17" s="513">
        <v>0</v>
      </c>
      <c r="I17" s="513">
        <v>0</v>
      </c>
      <c r="J17" s="513">
        <v>0</v>
      </c>
      <c r="K17" s="513">
        <v>0</v>
      </c>
      <c r="L17" s="513">
        <v>0</v>
      </c>
      <c r="M17" s="431"/>
      <c r="N17" s="506"/>
    </row>
    <row r="18" spans="2:14" x14ac:dyDescent="0.3">
      <c r="B18" s="514" t="s">
        <v>2909</v>
      </c>
      <c r="C18" s="513">
        <v>5.5E-2</v>
      </c>
      <c r="D18" s="513">
        <v>1.4E-2</v>
      </c>
      <c r="E18" s="513">
        <v>4.0000000000000001E-3</v>
      </c>
      <c r="F18" s="513">
        <v>0</v>
      </c>
      <c r="G18" s="513">
        <v>1E-3</v>
      </c>
      <c r="H18" s="513">
        <v>0</v>
      </c>
      <c r="I18" s="513">
        <v>0</v>
      </c>
      <c r="J18" s="513">
        <v>0</v>
      </c>
      <c r="K18" s="513">
        <v>0</v>
      </c>
      <c r="L18" s="513">
        <v>0</v>
      </c>
      <c r="M18" s="431"/>
      <c r="N18" s="506"/>
    </row>
    <row r="19" spans="2:14" ht="28.8" x14ac:dyDescent="0.3">
      <c r="B19" s="514" t="s">
        <v>2908</v>
      </c>
      <c r="C19" s="513">
        <v>2.5000000000000001E-2</v>
      </c>
      <c r="D19" s="513">
        <v>6.0000000000000001E-3</v>
      </c>
      <c r="E19" s="513">
        <v>0</v>
      </c>
      <c r="F19" s="513">
        <v>0</v>
      </c>
      <c r="G19" s="513">
        <v>0</v>
      </c>
      <c r="H19" s="513">
        <v>0</v>
      </c>
      <c r="I19" s="513">
        <v>0</v>
      </c>
      <c r="J19" s="513">
        <v>0</v>
      </c>
      <c r="K19" s="513">
        <v>0</v>
      </c>
      <c r="L19" s="513">
        <v>0</v>
      </c>
      <c r="M19" s="431"/>
      <c r="N19" s="506"/>
    </row>
    <row r="20" spans="2:14" x14ac:dyDescent="0.3">
      <c r="B20" s="514" t="s">
        <v>146</v>
      </c>
      <c r="C20" s="513">
        <v>1E-3</v>
      </c>
      <c r="D20" s="513">
        <v>0</v>
      </c>
      <c r="E20" s="513">
        <v>0</v>
      </c>
      <c r="F20" s="513">
        <v>0</v>
      </c>
      <c r="G20" s="513">
        <v>0</v>
      </c>
      <c r="H20" s="513">
        <v>0</v>
      </c>
      <c r="I20" s="513">
        <v>0</v>
      </c>
      <c r="J20" s="513">
        <v>0</v>
      </c>
      <c r="K20" s="513">
        <v>0</v>
      </c>
      <c r="L20" s="513">
        <v>0</v>
      </c>
      <c r="M20" s="431"/>
      <c r="N20" s="506"/>
    </row>
    <row r="21" spans="2:14" x14ac:dyDescent="0.3">
      <c r="C21" s="513"/>
      <c r="D21" s="513"/>
      <c r="E21" s="513"/>
      <c r="F21" s="513"/>
      <c r="G21" s="513"/>
      <c r="H21" s="513"/>
      <c r="I21" s="513"/>
      <c r="J21" s="513"/>
      <c r="K21" s="513"/>
      <c r="L21" s="513"/>
      <c r="M21" s="431"/>
      <c r="N21" s="431"/>
    </row>
    <row r="22" spans="2:14" x14ac:dyDescent="0.3">
      <c r="B22" s="512" t="s">
        <v>148</v>
      </c>
      <c r="C22" s="511">
        <v>0.90500000000000003</v>
      </c>
      <c r="D22" s="511">
        <v>0.48699999999999999</v>
      </c>
      <c r="E22" s="511">
        <v>0.16300000000000001</v>
      </c>
      <c r="F22" s="511">
        <v>2.5000000000000001E-2</v>
      </c>
      <c r="G22" s="511">
        <v>1.2E-2</v>
      </c>
      <c r="H22" s="511">
        <v>3.0000000000000001E-3</v>
      </c>
      <c r="I22" s="511">
        <v>2E-3</v>
      </c>
      <c r="J22" s="511">
        <v>2E-3</v>
      </c>
      <c r="K22" s="511">
        <v>1E-3</v>
      </c>
      <c r="L22" s="511">
        <v>4.0000000000000001E-3</v>
      </c>
      <c r="M22" s="431"/>
      <c r="N22" s="518"/>
    </row>
    <row r="23" spans="2:14" x14ac:dyDescent="0.3">
      <c r="M23" s="431"/>
      <c r="N23" s="431"/>
    </row>
    <row r="24" spans="2:14" x14ac:dyDescent="0.3">
      <c r="M24" s="431"/>
      <c r="N24" s="431"/>
    </row>
    <row r="25" spans="2:14" x14ac:dyDescent="0.3">
      <c r="M25" s="431"/>
      <c r="N25" s="431"/>
    </row>
    <row r="26" spans="2:14" x14ac:dyDescent="0.3">
      <c r="M26" s="431"/>
      <c r="N26" s="431"/>
    </row>
    <row r="27" spans="2:14" ht="15.6" x14ac:dyDescent="0.3">
      <c r="B27" s="496" t="s">
        <v>2926</v>
      </c>
      <c r="M27" s="431"/>
      <c r="N27" s="431"/>
    </row>
    <row r="28" spans="2:14" ht="3.75" customHeight="1" x14ac:dyDescent="0.3">
      <c r="B28" s="496"/>
      <c r="M28" s="431"/>
      <c r="N28" s="431"/>
    </row>
    <row r="29" spans="2:14" x14ac:dyDescent="0.3">
      <c r="B29" s="510" t="s">
        <v>2925</v>
      </c>
      <c r="C29" s="517"/>
      <c r="D29" s="516"/>
      <c r="E29" s="516"/>
      <c r="F29" s="516"/>
      <c r="G29" s="516"/>
      <c r="H29" s="516"/>
      <c r="I29" s="516"/>
      <c r="J29" s="516"/>
      <c r="K29" s="516"/>
      <c r="L29" s="516"/>
      <c r="M29" s="431"/>
      <c r="N29" s="431"/>
    </row>
    <row r="30" spans="2:14" x14ac:dyDescent="0.3">
      <c r="B30" s="471"/>
      <c r="C30" s="645" t="s">
        <v>2921</v>
      </c>
      <c r="D30" s="645"/>
      <c r="E30" s="645"/>
      <c r="F30" s="645"/>
      <c r="G30" s="645"/>
      <c r="H30" s="645"/>
      <c r="I30" s="645"/>
      <c r="J30" s="645"/>
      <c r="K30" s="645"/>
      <c r="L30" s="645"/>
      <c r="M30" s="431"/>
      <c r="N30" s="431"/>
    </row>
    <row r="31" spans="2:14" x14ac:dyDescent="0.3">
      <c r="B31" s="471"/>
      <c r="C31" s="515" t="s">
        <v>2920</v>
      </c>
      <c r="D31" s="515" t="s">
        <v>2919</v>
      </c>
      <c r="E31" s="515" t="s">
        <v>2918</v>
      </c>
      <c r="F31" s="515" t="s">
        <v>2917</v>
      </c>
      <c r="G31" s="515" t="s">
        <v>2916</v>
      </c>
      <c r="H31" s="515" t="s">
        <v>2915</v>
      </c>
      <c r="I31" s="515" t="s">
        <v>2914</v>
      </c>
      <c r="J31" s="515" t="s">
        <v>2913</v>
      </c>
      <c r="K31" s="515" t="s">
        <v>2912</v>
      </c>
      <c r="L31" s="515" t="s">
        <v>2911</v>
      </c>
      <c r="M31" s="431"/>
      <c r="N31" s="520"/>
    </row>
    <row r="32" spans="2:14" x14ac:dyDescent="0.3">
      <c r="C32" s="519"/>
      <c r="D32" s="519"/>
      <c r="E32" s="519"/>
      <c r="F32" s="519"/>
      <c r="G32" s="519"/>
      <c r="H32" s="519"/>
      <c r="I32" s="519"/>
      <c r="J32" s="519"/>
      <c r="K32" s="519"/>
      <c r="L32" s="519"/>
      <c r="M32" s="431"/>
      <c r="N32" s="431"/>
    </row>
    <row r="33" spans="2:14" x14ac:dyDescent="0.3">
      <c r="B33" s="514" t="s">
        <v>2904</v>
      </c>
      <c r="C33" s="504">
        <v>0.53856999999999999</v>
      </c>
      <c r="D33" s="504">
        <v>0.31768999999999997</v>
      </c>
      <c r="E33" s="504">
        <v>0.11114</v>
      </c>
      <c r="F33" s="504">
        <v>1.753E-2</v>
      </c>
      <c r="G33" s="504">
        <v>7.4700000000000001E-3</v>
      </c>
      <c r="H33" s="504">
        <v>1.9E-3</v>
      </c>
      <c r="I33" s="504">
        <v>1.3699999999999999E-3</v>
      </c>
      <c r="J33" s="504">
        <v>1.06E-3</v>
      </c>
      <c r="K33" s="504">
        <v>6.6E-4</v>
      </c>
      <c r="L33" s="504">
        <v>2.63E-3</v>
      </c>
      <c r="M33" s="431"/>
      <c r="N33" s="506"/>
    </row>
    <row r="34" spans="2:14" x14ac:dyDescent="0.3">
      <c r="B34" s="514" t="s">
        <v>2903</v>
      </c>
      <c r="C34" s="504">
        <v>0.65642</v>
      </c>
      <c r="D34" s="504">
        <v>0.28084999999999999</v>
      </c>
      <c r="E34" s="504">
        <v>5.0509999999999999E-2</v>
      </c>
      <c r="F34" s="504">
        <v>5.7099999999999998E-3</v>
      </c>
      <c r="G34" s="504">
        <v>2.6800000000000001E-3</v>
      </c>
      <c r="H34" s="504">
        <v>1E-3</v>
      </c>
      <c r="I34" s="504">
        <v>6.9999999999999999E-4</v>
      </c>
      <c r="J34" s="504">
        <v>6.9999999999999999E-4</v>
      </c>
      <c r="K34" s="504">
        <v>6.3000000000000003E-4</v>
      </c>
      <c r="L34" s="504">
        <v>8.0000000000000004E-4</v>
      </c>
      <c r="M34" s="431"/>
      <c r="N34" s="506"/>
    </row>
    <row r="35" spans="2:14" x14ac:dyDescent="0.3">
      <c r="B35" s="514" t="s">
        <v>2902</v>
      </c>
      <c r="C35" s="504">
        <v>1</v>
      </c>
      <c r="D35" s="504">
        <v>0</v>
      </c>
      <c r="E35" s="504">
        <v>0</v>
      </c>
      <c r="F35" s="504">
        <v>0</v>
      </c>
      <c r="G35" s="504">
        <v>0</v>
      </c>
      <c r="H35" s="504">
        <v>0</v>
      </c>
      <c r="I35" s="504">
        <v>0</v>
      </c>
      <c r="J35" s="504">
        <v>0</v>
      </c>
      <c r="K35" s="504">
        <v>0</v>
      </c>
      <c r="L35" s="504">
        <v>0</v>
      </c>
      <c r="M35" s="431"/>
      <c r="N35" s="506"/>
    </row>
    <row r="36" spans="2:14" x14ac:dyDescent="0.3">
      <c r="B36" s="514" t="s">
        <v>2901</v>
      </c>
      <c r="C36" s="504">
        <v>0.74656</v>
      </c>
      <c r="D36" s="504">
        <v>0.20063</v>
      </c>
      <c r="E36" s="504">
        <v>5.2819999999999999E-2</v>
      </c>
      <c r="F36" s="504">
        <v>0</v>
      </c>
      <c r="G36" s="504">
        <v>0</v>
      </c>
      <c r="H36" s="504">
        <v>0</v>
      </c>
      <c r="I36" s="504">
        <v>0</v>
      </c>
      <c r="J36" s="504">
        <v>0</v>
      </c>
      <c r="K36" s="504">
        <v>0</v>
      </c>
      <c r="L36" s="504">
        <v>0</v>
      </c>
      <c r="M36" s="431"/>
      <c r="N36" s="506"/>
    </row>
    <row r="37" spans="2:14" x14ac:dyDescent="0.3">
      <c r="B37" s="514" t="s">
        <v>2900</v>
      </c>
      <c r="C37" s="504">
        <v>0.49523</v>
      </c>
      <c r="D37" s="504">
        <v>0.31274000000000002</v>
      </c>
      <c r="E37" s="504">
        <v>0.14049</v>
      </c>
      <c r="F37" s="504">
        <v>3.2539999999999999E-2</v>
      </c>
      <c r="G37" s="504">
        <v>1.3220000000000001E-2</v>
      </c>
      <c r="H37" s="504">
        <v>3.2100000000000002E-3</v>
      </c>
      <c r="I37" s="504">
        <v>2E-3</v>
      </c>
      <c r="J37" s="504">
        <v>5.2999999999999998E-4</v>
      </c>
      <c r="K37" s="504">
        <v>0</v>
      </c>
      <c r="L37" s="504">
        <v>1.0000000000000001E-5</v>
      </c>
      <c r="M37" s="431"/>
      <c r="N37" s="506"/>
    </row>
    <row r="38" spans="2:14" ht="28.8" x14ac:dyDescent="0.3">
      <c r="B38" s="514" t="s">
        <v>2899</v>
      </c>
      <c r="C38" s="504">
        <v>0.71919999999999995</v>
      </c>
      <c r="D38" s="504">
        <v>0.28079999999999999</v>
      </c>
      <c r="E38" s="504">
        <v>0</v>
      </c>
      <c r="F38" s="504">
        <v>0</v>
      </c>
      <c r="G38" s="504">
        <v>0</v>
      </c>
      <c r="H38" s="504">
        <v>0</v>
      </c>
      <c r="I38" s="504">
        <v>0</v>
      </c>
      <c r="J38" s="504">
        <v>0</v>
      </c>
      <c r="K38" s="504">
        <v>0</v>
      </c>
      <c r="L38" s="504">
        <v>0</v>
      </c>
      <c r="M38" s="431"/>
      <c r="N38" s="506"/>
    </row>
    <row r="39" spans="2:14" x14ac:dyDescent="0.3">
      <c r="B39" s="514" t="s">
        <v>2898</v>
      </c>
      <c r="C39" s="504">
        <v>0.75839999999999996</v>
      </c>
      <c r="D39" s="504">
        <v>0.16031999999999999</v>
      </c>
      <c r="E39" s="504">
        <v>4.8149999999999998E-2</v>
      </c>
      <c r="F39" s="504">
        <v>1.2670000000000001E-2</v>
      </c>
      <c r="G39" s="504">
        <v>9.4400000000000005E-3</v>
      </c>
      <c r="H39" s="504">
        <v>3.9399999999999999E-3</v>
      </c>
      <c r="I39" s="504">
        <v>3.7399999999999998E-3</v>
      </c>
      <c r="J39" s="504">
        <v>3.3400000000000001E-3</v>
      </c>
      <c r="K39" s="504">
        <v>0</v>
      </c>
      <c r="L39" s="504">
        <v>0</v>
      </c>
      <c r="M39" s="431"/>
      <c r="N39" s="506"/>
    </row>
    <row r="40" spans="2:14" x14ac:dyDescent="0.3">
      <c r="B40" s="514" t="s">
        <v>2909</v>
      </c>
      <c r="C40" s="504">
        <v>0.74541000000000002</v>
      </c>
      <c r="D40" s="504">
        <v>0.18706999999999999</v>
      </c>
      <c r="E40" s="504">
        <v>5.0130000000000001E-2</v>
      </c>
      <c r="F40" s="504">
        <v>2.98E-3</v>
      </c>
      <c r="G40" s="504">
        <v>1.1469999999999999E-2</v>
      </c>
      <c r="H40" s="504">
        <v>7.1000000000000002E-4</v>
      </c>
      <c r="I40" s="504">
        <v>4.0999999999999999E-4</v>
      </c>
      <c r="J40" s="504">
        <v>4.0999999999999999E-4</v>
      </c>
      <c r="K40" s="504">
        <v>4.0999999999999999E-4</v>
      </c>
      <c r="L40" s="504">
        <v>1E-3</v>
      </c>
      <c r="M40" s="431"/>
      <c r="N40" s="506"/>
    </row>
    <row r="41" spans="2:14" ht="28.8" x14ac:dyDescent="0.3">
      <c r="B41" s="514" t="s">
        <v>2908</v>
      </c>
      <c r="C41" s="504">
        <v>0.79127999999999998</v>
      </c>
      <c r="D41" s="504">
        <v>0.19869000000000001</v>
      </c>
      <c r="E41" s="504">
        <v>1.0019999999999999E-2</v>
      </c>
      <c r="F41" s="504">
        <v>0</v>
      </c>
      <c r="G41" s="504">
        <v>0</v>
      </c>
      <c r="H41" s="504">
        <v>0</v>
      </c>
      <c r="I41" s="504">
        <v>0</v>
      </c>
      <c r="J41" s="504">
        <v>0</v>
      </c>
      <c r="K41" s="504">
        <v>0</v>
      </c>
      <c r="L41" s="504">
        <v>0</v>
      </c>
      <c r="M41" s="431"/>
      <c r="N41" s="506"/>
    </row>
    <row r="42" spans="2:14" x14ac:dyDescent="0.3">
      <c r="B42" s="514" t="s">
        <v>146</v>
      </c>
      <c r="C42" s="504">
        <v>0.72031000000000001</v>
      </c>
      <c r="D42" s="504">
        <v>0.27968999999999999</v>
      </c>
      <c r="E42" s="504">
        <v>0</v>
      </c>
      <c r="F42" s="504">
        <v>0</v>
      </c>
      <c r="G42" s="504">
        <v>0</v>
      </c>
      <c r="H42" s="504">
        <v>0</v>
      </c>
      <c r="I42" s="504">
        <v>0</v>
      </c>
      <c r="J42" s="504">
        <v>0</v>
      </c>
      <c r="K42" s="504">
        <v>0</v>
      </c>
      <c r="L42" s="504">
        <v>0</v>
      </c>
      <c r="M42" s="431"/>
      <c r="N42" s="506"/>
    </row>
    <row r="43" spans="2:14" x14ac:dyDescent="0.3">
      <c r="C43" s="502"/>
      <c r="D43" s="502"/>
      <c r="E43" s="502"/>
      <c r="F43" s="502"/>
      <c r="G43" s="502"/>
      <c r="H43" s="502"/>
      <c r="I43" s="502"/>
      <c r="J43" s="502"/>
      <c r="K43" s="502"/>
      <c r="L43" s="502"/>
      <c r="M43" s="431"/>
      <c r="N43" s="431"/>
    </row>
    <row r="44" spans="2:14" x14ac:dyDescent="0.3">
      <c r="B44" s="512" t="s">
        <v>148</v>
      </c>
      <c r="C44" s="501">
        <v>0.56452999999999998</v>
      </c>
      <c r="D44" s="501">
        <v>0.30388999999999999</v>
      </c>
      <c r="E44" s="501">
        <v>0.10154000000000001</v>
      </c>
      <c r="F44" s="501">
        <v>1.5789999999999998E-2</v>
      </c>
      <c r="G44" s="501">
        <v>7.26E-3</v>
      </c>
      <c r="H44" s="501">
        <v>1.7899999999999999E-3</v>
      </c>
      <c r="I44" s="501">
        <v>1.2899999999999999E-3</v>
      </c>
      <c r="J44" s="501">
        <v>1.01E-3</v>
      </c>
      <c r="K44" s="501">
        <v>6.0999999999999997E-4</v>
      </c>
      <c r="L44" s="501">
        <v>2.31E-3</v>
      </c>
      <c r="M44" s="431"/>
      <c r="N44" s="518"/>
    </row>
    <row r="45" spans="2:14" x14ac:dyDescent="0.3">
      <c r="M45" s="431"/>
      <c r="N45" s="431"/>
    </row>
    <row r="46" spans="2:14" x14ac:dyDescent="0.3">
      <c r="M46" s="431"/>
      <c r="N46" s="431"/>
    </row>
    <row r="47" spans="2:14" x14ac:dyDescent="0.3">
      <c r="M47" s="431"/>
      <c r="N47" s="431"/>
    </row>
    <row r="49" spans="2:15" ht="15.6" x14ac:dyDescent="0.3">
      <c r="B49" s="496" t="s">
        <v>2924</v>
      </c>
    </row>
    <row r="50" spans="2:15" ht="3.75" customHeight="1" x14ac:dyDescent="0.3">
      <c r="B50" s="496"/>
    </row>
    <row r="51" spans="2:15" x14ac:dyDescent="0.3">
      <c r="B51" s="510" t="s">
        <v>2727</v>
      </c>
      <c r="C51" s="517"/>
      <c r="D51" s="517"/>
      <c r="E51" s="516"/>
      <c r="F51" s="516"/>
      <c r="G51" s="516"/>
      <c r="H51" s="516"/>
      <c r="I51" s="516"/>
      <c r="J51" s="516"/>
      <c r="K51" s="516"/>
      <c r="L51" s="516"/>
      <c r="M51" s="516"/>
      <c r="N51" s="516"/>
    </row>
    <row r="52" spans="2:15" x14ac:dyDescent="0.3">
      <c r="B52" s="471"/>
      <c r="C52" s="645" t="s">
        <v>2921</v>
      </c>
      <c r="D52" s="645"/>
      <c r="E52" s="645"/>
      <c r="F52" s="645"/>
      <c r="G52" s="645"/>
      <c r="H52" s="645"/>
      <c r="I52" s="645"/>
      <c r="J52" s="645"/>
      <c r="K52" s="645"/>
      <c r="L52" s="645"/>
      <c r="N52" s="471"/>
    </row>
    <row r="53" spans="2:15" x14ac:dyDescent="0.3">
      <c r="B53" s="471"/>
      <c r="C53" s="515" t="s">
        <v>2920</v>
      </c>
      <c r="D53" s="515" t="s">
        <v>2919</v>
      </c>
      <c r="E53" s="515" t="s">
        <v>2918</v>
      </c>
      <c r="F53" s="515" t="s">
        <v>2917</v>
      </c>
      <c r="G53" s="515" t="s">
        <v>2916</v>
      </c>
      <c r="H53" s="515" t="s">
        <v>2915</v>
      </c>
      <c r="I53" s="515" t="s">
        <v>2914</v>
      </c>
      <c r="J53" s="515" t="s">
        <v>2913</v>
      </c>
      <c r="K53" s="515" t="s">
        <v>2912</v>
      </c>
      <c r="L53" s="515" t="s">
        <v>2911</v>
      </c>
      <c r="N53" s="515" t="s">
        <v>2910</v>
      </c>
    </row>
    <row r="54" spans="2:15" x14ac:dyDescent="0.3">
      <c r="C54" s="506"/>
      <c r="D54" s="506"/>
      <c r="E54" s="506"/>
      <c r="F54" s="506"/>
      <c r="G54" s="506"/>
      <c r="H54" s="506"/>
      <c r="I54" s="506"/>
      <c r="J54" s="506"/>
      <c r="K54" s="506"/>
      <c r="L54" s="506"/>
      <c r="M54" s="431"/>
      <c r="N54" s="431"/>
      <c r="O54" s="431"/>
    </row>
    <row r="55" spans="2:15" x14ac:dyDescent="0.3">
      <c r="B55" s="514" t="s">
        <v>2904</v>
      </c>
      <c r="C55" s="513">
        <v>0.2</v>
      </c>
      <c r="D55" s="513">
        <v>0.51200000000000001</v>
      </c>
      <c r="E55" s="513">
        <v>0.41499999999999998</v>
      </c>
      <c r="F55" s="513">
        <v>0.11600000000000001</v>
      </c>
      <c r="G55" s="513">
        <v>0.05</v>
      </c>
      <c r="H55" s="513">
        <v>1.4999999999999999E-2</v>
      </c>
      <c r="I55" s="513">
        <v>7.0000000000000001E-3</v>
      </c>
      <c r="J55" s="513">
        <v>8.0000000000000002E-3</v>
      </c>
      <c r="K55" s="513">
        <v>8.0000000000000002E-3</v>
      </c>
      <c r="L55" s="513">
        <v>1.4999999999999999E-2</v>
      </c>
      <c r="M55" s="431"/>
      <c r="N55" s="503">
        <v>0.40899999999999997</v>
      </c>
      <c r="O55" s="431"/>
    </row>
    <row r="56" spans="2:15" x14ac:dyDescent="0.3">
      <c r="B56" s="514" t="s">
        <v>2903</v>
      </c>
      <c r="C56" s="513">
        <v>2.1000000000000001E-2</v>
      </c>
      <c r="D56" s="513">
        <v>5.1999999999999998E-2</v>
      </c>
      <c r="E56" s="513">
        <v>1.7000000000000001E-2</v>
      </c>
      <c r="F56" s="513">
        <v>2E-3</v>
      </c>
      <c r="G56" s="513">
        <v>2E-3</v>
      </c>
      <c r="H56" s="513">
        <v>0</v>
      </c>
      <c r="I56" s="513">
        <v>0</v>
      </c>
      <c r="J56" s="513">
        <v>0</v>
      </c>
      <c r="K56" s="513">
        <v>0</v>
      </c>
      <c r="L56" s="513">
        <v>1E-3</v>
      </c>
      <c r="M56" s="431"/>
      <c r="N56" s="503">
        <v>0.32</v>
      </c>
      <c r="O56" s="431"/>
    </row>
    <row r="57" spans="2:15" x14ac:dyDescent="0.3">
      <c r="B57" s="514" t="s">
        <v>2902</v>
      </c>
      <c r="C57" s="513">
        <v>1E-3</v>
      </c>
      <c r="D57" s="513">
        <v>0</v>
      </c>
      <c r="E57" s="513">
        <v>0</v>
      </c>
      <c r="F57" s="513">
        <v>0</v>
      </c>
      <c r="G57" s="513">
        <v>0</v>
      </c>
      <c r="H57" s="513">
        <v>0</v>
      </c>
      <c r="I57" s="513">
        <v>0</v>
      </c>
      <c r="J57" s="513">
        <v>0</v>
      </c>
      <c r="K57" s="513">
        <v>0</v>
      </c>
      <c r="L57" s="513">
        <v>0</v>
      </c>
      <c r="M57" s="431"/>
      <c r="N57" s="503">
        <v>0.02</v>
      </c>
      <c r="O57" s="431"/>
    </row>
    <row r="58" spans="2:15" x14ac:dyDescent="0.3">
      <c r="B58" s="514" t="s">
        <v>2901</v>
      </c>
      <c r="C58" s="513">
        <v>4.0000000000000001E-3</v>
      </c>
      <c r="D58" s="513">
        <v>1E-3</v>
      </c>
      <c r="E58" s="513">
        <v>2E-3</v>
      </c>
      <c r="F58" s="513">
        <v>0</v>
      </c>
      <c r="G58" s="513">
        <v>0</v>
      </c>
      <c r="H58" s="513">
        <v>0</v>
      </c>
      <c r="I58" s="513">
        <v>0</v>
      </c>
      <c r="J58" s="513">
        <v>0</v>
      </c>
      <c r="K58" s="513">
        <v>0</v>
      </c>
      <c r="L58" s="513">
        <v>0</v>
      </c>
      <c r="M58" s="431"/>
      <c r="N58" s="503">
        <v>0.22500000000000001</v>
      </c>
      <c r="O58" s="431"/>
    </row>
    <row r="59" spans="2:15" x14ac:dyDescent="0.3">
      <c r="B59" s="514" t="s">
        <v>2900</v>
      </c>
      <c r="C59" s="513">
        <v>1E-3</v>
      </c>
      <c r="D59" s="513">
        <v>7.0000000000000001E-3</v>
      </c>
      <c r="E59" s="513">
        <v>5.0000000000000001E-3</v>
      </c>
      <c r="F59" s="513">
        <v>4.0000000000000001E-3</v>
      </c>
      <c r="G59" s="513">
        <v>1E-3</v>
      </c>
      <c r="H59" s="513">
        <v>0</v>
      </c>
      <c r="I59" s="513">
        <v>1E-3</v>
      </c>
      <c r="J59" s="513">
        <v>0</v>
      </c>
      <c r="K59" s="513">
        <v>0</v>
      </c>
      <c r="L59" s="513">
        <v>0</v>
      </c>
      <c r="M59" s="431"/>
      <c r="N59" s="503">
        <v>0.46899999999999997</v>
      </c>
      <c r="O59" s="431"/>
    </row>
    <row r="60" spans="2:15" ht="28.8" x14ac:dyDescent="0.3">
      <c r="B60" s="514" t="s">
        <v>2899</v>
      </c>
      <c r="C60" s="513">
        <v>1E-3</v>
      </c>
      <c r="D60" s="513">
        <v>2E-3</v>
      </c>
      <c r="E60" s="513">
        <v>0</v>
      </c>
      <c r="F60" s="513">
        <v>0</v>
      </c>
      <c r="G60" s="513">
        <v>0</v>
      </c>
      <c r="H60" s="513">
        <v>0</v>
      </c>
      <c r="I60" s="513">
        <v>0</v>
      </c>
      <c r="J60" s="513">
        <v>0</v>
      </c>
      <c r="K60" s="513">
        <v>0</v>
      </c>
      <c r="L60" s="513">
        <v>0</v>
      </c>
      <c r="M60" s="431"/>
      <c r="N60" s="503">
        <v>0.26300000000000001</v>
      </c>
      <c r="O60" s="431"/>
    </row>
    <row r="61" spans="2:15" x14ac:dyDescent="0.3">
      <c r="B61" s="514" t="s">
        <v>2898</v>
      </c>
      <c r="C61" s="513">
        <v>1.2E-2</v>
      </c>
      <c r="D61" s="513">
        <v>6.0000000000000001E-3</v>
      </c>
      <c r="E61" s="513">
        <v>3.0000000000000001E-3</v>
      </c>
      <c r="F61" s="513">
        <v>1E-3</v>
      </c>
      <c r="G61" s="513">
        <v>0</v>
      </c>
      <c r="H61" s="513">
        <v>0</v>
      </c>
      <c r="I61" s="513">
        <v>0</v>
      </c>
      <c r="J61" s="513">
        <v>2E-3</v>
      </c>
      <c r="K61" s="513">
        <v>0</v>
      </c>
      <c r="L61" s="513">
        <v>0</v>
      </c>
      <c r="M61" s="431"/>
      <c r="N61" s="503">
        <v>0.29599999999999999</v>
      </c>
      <c r="O61" s="431"/>
    </row>
    <row r="62" spans="2:15" x14ac:dyDescent="0.3">
      <c r="B62" s="514" t="s">
        <v>2909</v>
      </c>
      <c r="C62" s="513">
        <v>2.5000000000000001E-2</v>
      </c>
      <c r="D62" s="513">
        <v>3.5999999999999997E-2</v>
      </c>
      <c r="E62" s="513">
        <v>8.0000000000000002E-3</v>
      </c>
      <c r="F62" s="513">
        <v>3.0000000000000001E-3</v>
      </c>
      <c r="G62" s="513">
        <v>1E-3</v>
      </c>
      <c r="H62" s="513">
        <v>0</v>
      </c>
      <c r="I62" s="513">
        <v>0</v>
      </c>
      <c r="J62" s="513">
        <v>0</v>
      </c>
      <c r="K62" s="513">
        <v>0</v>
      </c>
      <c r="L62" s="513">
        <v>1E-3</v>
      </c>
      <c r="M62" s="431"/>
      <c r="N62" s="503">
        <v>0.26400000000000001</v>
      </c>
      <c r="O62" s="431"/>
    </row>
    <row r="63" spans="2:15" ht="28.8" x14ac:dyDescent="0.3">
      <c r="B63" s="514" t="s">
        <v>2908</v>
      </c>
      <c r="C63" s="513">
        <v>3.0000000000000001E-3</v>
      </c>
      <c r="D63" s="513">
        <v>2.7E-2</v>
      </c>
      <c r="E63" s="513">
        <v>2E-3</v>
      </c>
      <c r="F63" s="513">
        <v>0</v>
      </c>
      <c r="G63" s="513">
        <v>0</v>
      </c>
      <c r="H63" s="513">
        <v>0</v>
      </c>
      <c r="I63" s="513">
        <v>0</v>
      </c>
      <c r="J63" s="513">
        <v>0</v>
      </c>
      <c r="K63" s="513">
        <v>0</v>
      </c>
      <c r="L63" s="513">
        <v>0</v>
      </c>
      <c r="M63" s="431"/>
      <c r="N63" s="503">
        <v>0.253</v>
      </c>
      <c r="O63" s="431"/>
    </row>
    <row r="64" spans="2:15" x14ac:dyDescent="0.3">
      <c r="B64" s="514" t="s">
        <v>146</v>
      </c>
      <c r="C64" s="513">
        <v>0</v>
      </c>
      <c r="D64" s="513">
        <v>1E-3</v>
      </c>
      <c r="E64" s="513">
        <v>0</v>
      </c>
      <c r="F64" s="513">
        <v>0</v>
      </c>
      <c r="G64" s="513">
        <v>0</v>
      </c>
      <c r="H64" s="513">
        <v>0</v>
      </c>
      <c r="I64" s="513">
        <v>0</v>
      </c>
      <c r="J64" s="513">
        <v>0</v>
      </c>
      <c r="K64" s="513">
        <v>0</v>
      </c>
      <c r="L64" s="513">
        <v>0</v>
      </c>
      <c r="M64" s="431"/>
      <c r="N64" s="503">
        <v>0.27500000000000002</v>
      </c>
      <c r="O64" s="431"/>
    </row>
    <row r="65" spans="2:15" x14ac:dyDescent="0.3">
      <c r="C65" s="513"/>
      <c r="D65" s="513"/>
      <c r="E65" s="513"/>
      <c r="F65" s="513"/>
      <c r="G65" s="513"/>
      <c r="H65" s="513"/>
      <c r="I65" s="513"/>
      <c r="J65" s="513"/>
      <c r="K65" s="513"/>
      <c r="L65" s="513"/>
      <c r="M65" s="431"/>
      <c r="N65" s="431"/>
      <c r="O65" s="431"/>
    </row>
    <row r="66" spans="2:15" x14ac:dyDescent="0.3">
      <c r="B66" s="512" t="s">
        <v>148</v>
      </c>
      <c r="C66" s="511">
        <v>0.26800000000000002</v>
      </c>
      <c r="D66" s="511">
        <v>0.64500000000000002</v>
      </c>
      <c r="E66" s="511">
        <v>0.45200000000000001</v>
      </c>
      <c r="F66" s="511">
        <v>0.126</v>
      </c>
      <c r="G66" s="511">
        <v>5.3999999999999999E-2</v>
      </c>
      <c r="H66" s="511">
        <v>1.6E-2</v>
      </c>
      <c r="I66" s="511">
        <v>8.0000000000000002E-3</v>
      </c>
      <c r="J66" s="511">
        <v>0.01</v>
      </c>
      <c r="K66" s="511">
        <v>8.0000000000000002E-3</v>
      </c>
      <c r="L66" s="511">
        <v>1.7000000000000001E-2</v>
      </c>
      <c r="M66" s="431"/>
      <c r="N66" s="500">
        <v>0.39100000000000001</v>
      </c>
      <c r="O66" s="431"/>
    </row>
    <row r="67" spans="2:15" x14ac:dyDescent="0.3">
      <c r="C67" s="431"/>
      <c r="D67" s="431"/>
      <c r="E67" s="431"/>
      <c r="F67" s="431"/>
      <c r="G67" s="431"/>
      <c r="H67" s="431"/>
      <c r="I67" s="431"/>
      <c r="J67" s="431"/>
      <c r="K67" s="431"/>
      <c r="L67" s="431"/>
      <c r="M67" s="431"/>
      <c r="N67" s="431"/>
      <c r="O67" s="431"/>
    </row>
    <row r="71" spans="2:15" ht="15.6" x14ac:dyDescent="0.3">
      <c r="B71" s="496" t="s">
        <v>2923</v>
      </c>
    </row>
    <row r="72" spans="2:15" ht="3.75" customHeight="1" x14ac:dyDescent="0.3">
      <c r="B72" s="496"/>
    </row>
    <row r="73" spans="2:15" x14ac:dyDescent="0.3">
      <c r="B73" s="510" t="s">
        <v>2922</v>
      </c>
      <c r="C73" s="509"/>
      <c r="D73" s="509"/>
      <c r="E73" s="508"/>
      <c r="F73" s="508"/>
      <c r="G73" s="508"/>
      <c r="H73" s="508"/>
      <c r="I73" s="508"/>
      <c r="J73" s="508"/>
      <c r="K73" s="508"/>
      <c r="L73" s="508"/>
      <c r="M73" s="431"/>
      <c r="N73" s="508"/>
    </row>
    <row r="74" spans="2:15" x14ac:dyDescent="0.3">
      <c r="B74" s="463"/>
      <c r="C74" s="646" t="s">
        <v>2921</v>
      </c>
      <c r="D74" s="646"/>
      <c r="E74" s="646"/>
      <c r="F74" s="646"/>
      <c r="G74" s="646"/>
      <c r="H74" s="646"/>
      <c r="I74" s="646"/>
      <c r="J74" s="646"/>
      <c r="K74" s="646"/>
      <c r="L74" s="646"/>
      <c r="M74" s="431"/>
      <c r="N74" s="463"/>
    </row>
    <row r="75" spans="2:15" x14ac:dyDescent="0.3">
      <c r="B75" s="463"/>
      <c r="C75" s="507" t="s">
        <v>2920</v>
      </c>
      <c r="D75" s="507" t="s">
        <v>2919</v>
      </c>
      <c r="E75" s="507" t="s">
        <v>2918</v>
      </c>
      <c r="F75" s="507" t="s">
        <v>2917</v>
      </c>
      <c r="G75" s="507" t="s">
        <v>2916</v>
      </c>
      <c r="H75" s="507" t="s">
        <v>2915</v>
      </c>
      <c r="I75" s="507" t="s">
        <v>2914</v>
      </c>
      <c r="J75" s="507" t="s">
        <v>2913</v>
      </c>
      <c r="K75" s="507" t="s">
        <v>2912</v>
      </c>
      <c r="L75" s="507" t="s">
        <v>2911</v>
      </c>
      <c r="M75" s="431"/>
      <c r="N75" s="507" t="s">
        <v>2910</v>
      </c>
    </row>
    <row r="76" spans="2:15" x14ac:dyDescent="0.3">
      <c r="B76" s="431"/>
      <c r="C76" s="506"/>
      <c r="D76" s="506"/>
      <c r="E76" s="506"/>
      <c r="F76" s="506"/>
      <c r="G76" s="506"/>
      <c r="H76" s="506"/>
      <c r="I76" s="506"/>
      <c r="J76" s="506"/>
      <c r="K76" s="506"/>
      <c r="L76" s="506"/>
      <c r="M76" s="431"/>
      <c r="N76" s="431"/>
    </row>
    <row r="77" spans="2:15" x14ac:dyDescent="0.3">
      <c r="B77" s="505" t="s">
        <v>2904</v>
      </c>
      <c r="C77" s="504">
        <v>0.14876</v>
      </c>
      <c r="D77" s="504">
        <v>0.38007000000000002</v>
      </c>
      <c r="E77" s="504">
        <v>0.308</v>
      </c>
      <c r="F77" s="504">
        <v>8.6389999999999995E-2</v>
      </c>
      <c r="G77" s="504">
        <v>3.7139999999999999E-2</v>
      </c>
      <c r="H77" s="504">
        <v>1.1299999999999999E-2</v>
      </c>
      <c r="I77" s="504">
        <v>5.13E-3</v>
      </c>
      <c r="J77" s="504">
        <v>6.1500000000000001E-3</v>
      </c>
      <c r="K77" s="504">
        <v>5.77E-3</v>
      </c>
      <c r="L77" s="504">
        <v>1.129E-2</v>
      </c>
      <c r="M77" s="431"/>
      <c r="N77" s="503">
        <v>0.40899999999999997</v>
      </c>
    </row>
    <row r="78" spans="2:15" x14ac:dyDescent="0.3">
      <c r="B78" s="505" t="s">
        <v>2903</v>
      </c>
      <c r="C78" s="504">
        <v>0.21884999999999999</v>
      </c>
      <c r="D78" s="504">
        <v>0.54803999999999997</v>
      </c>
      <c r="E78" s="504">
        <v>0.18271999999999999</v>
      </c>
      <c r="F78" s="504">
        <v>1.8159999999999999E-2</v>
      </c>
      <c r="G78" s="504">
        <v>1.7469999999999999E-2</v>
      </c>
      <c r="H78" s="504">
        <v>3.0699999999999998E-3</v>
      </c>
      <c r="I78" s="504">
        <v>0</v>
      </c>
      <c r="J78" s="504">
        <v>0</v>
      </c>
      <c r="K78" s="504">
        <v>1.5299999999999999E-3</v>
      </c>
      <c r="L78" s="504">
        <v>1.0160000000000001E-2</v>
      </c>
      <c r="M78" s="431"/>
      <c r="N78" s="503">
        <v>0.32</v>
      </c>
    </row>
    <row r="79" spans="2:15" x14ac:dyDescent="0.3">
      <c r="B79" s="505" t="s">
        <v>2902</v>
      </c>
      <c r="C79" s="504">
        <v>1</v>
      </c>
      <c r="D79" s="504">
        <v>0</v>
      </c>
      <c r="E79" s="504">
        <v>0</v>
      </c>
      <c r="F79" s="504">
        <v>0</v>
      </c>
      <c r="G79" s="504">
        <v>0</v>
      </c>
      <c r="H79" s="504">
        <v>0</v>
      </c>
      <c r="I79" s="504">
        <v>0</v>
      </c>
      <c r="J79" s="504">
        <v>0</v>
      </c>
      <c r="K79" s="504">
        <v>0</v>
      </c>
      <c r="L79" s="504">
        <v>0</v>
      </c>
      <c r="M79" s="431"/>
      <c r="N79" s="503">
        <v>0.02</v>
      </c>
    </row>
    <row r="80" spans="2:15" x14ac:dyDescent="0.3">
      <c r="B80" s="505" t="s">
        <v>2901</v>
      </c>
      <c r="C80" s="504">
        <v>0.48829</v>
      </c>
      <c r="D80" s="504">
        <v>0.19872999999999999</v>
      </c>
      <c r="E80" s="504">
        <v>0.31297999999999998</v>
      </c>
      <c r="F80" s="504">
        <v>0</v>
      </c>
      <c r="G80" s="504">
        <v>0</v>
      </c>
      <c r="H80" s="504">
        <v>0</v>
      </c>
      <c r="I80" s="504">
        <v>0</v>
      </c>
      <c r="J80" s="504">
        <v>0</v>
      </c>
      <c r="K80" s="504">
        <v>0</v>
      </c>
      <c r="L80" s="504">
        <v>0</v>
      </c>
      <c r="M80" s="431"/>
      <c r="N80" s="503">
        <v>0.22500000000000001</v>
      </c>
    </row>
    <row r="81" spans="2:14" x14ac:dyDescent="0.3">
      <c r="B81" s="505" t="s">
        <v>2900</v>
      </c>
      <c r="C81" s="504">
        <v>7.5429999999999997E-2</v>
      </c>
      <c r="D81" s="504">
        <v>0.35924</v>
      </c>
      <c r="E81" s="504">
        <v>0.25276999999999999</v>
      </c>
      <c r="F81" s="504">
        <v>0.18970000000000001</v>
      </c>
      <c r="G81" s="504">
        <v>6.5680000000000002E-2</v>
      </c>
      <c r="H81" s="504">
        <v>0</v>
      </c>
      <c r="I81" s="504">
        <v>3.3590000000000002E-2</v>
      </c>
      <c r="J81" s="504">
        <v>2.3519999999999999E-2</v>
      </c>
      <c r="K81" s="504">
        <v>0</v>
      </c>
      <c r="L81" s="504">
        <v>6.0000000000000002E-5</v>
      </c>
      <c r="M81" s="431"/>
      <c r="N81" s="503">
        <v>0.46899999999999997</v>
      </c>
    </row>
    <row r="82" spans="2:14" ht="28.8" x14ac:dyDescent="0.3">
      <c r="B82" s="505" t="s">
        <v>2899</v>
      </c>
      <c r="C82" s="504">
        <v>0.26649</v>
      </c>
      <c r="D82" s="504">
        <v>0.73351</v>
      </c>
      <c r="E82" s="504">
        <v>0</v>
      </c>
      <c r="F82" s="504">
        <v>0</v>
      </c>
      <c r="G82" s="504">
        <v>0</v>
      </c>
      <c r="H82" s="504">
        <v>0</v>
      </c>
      <c r="I82" s="504">
        <v>0</v>
      </c>
      <c r="J82" s="504">
        <v>0</v>
      </c>
      <c r="K82" s="504">
        <v>0</v>
      </c>
      <c r="L82" s="504">
        <v>0</v>
      </c>
      <c r="M82" s="431"/>
      <c r="N82" s="503">
        <v>0.26300000000000001</v>
      </c>
    </row>
    <row r="83" spans="2:14" x14ac:dyDescent="0.3">
      <c r="B83" s="505" t="s">
        <v>2898</v>
      </c>
      <c r="C83" s="504">
        <v>0.50075000000000003</v>
      </c>
      <c r="D83" s="504">
        <v>0.26469999999999999</v>
      </c>
      <c r="E83" s="504">
        <v>0.1114</v>
      </c>
      <c r="F83" s="504">
        <v>4.752E-2</v>
      </c>
      <c r="G83" s="504">
        <v>1.5499999999999999E-3</v>
      </c>
      <c r="H83" s="504">
        <v>0</v>
      </c>
      <c r="I83" s="504">
        <v>3.62E-3</v>
      </c>
      <c r="J83" s="504">
        <v>7.0449999999999999E-2</v>
      </c>
      <c r="K83" s="504">
        <v>0</v>
      </c>
      <c r="L83" s="504">
        <v>0</v>
      </c>
      <c r="M83" s="431"/>
      <c r="N83" s="503">
        <v>0.29599999999999999</v>
      </c>
    </row>
    <row r="84" spans="2:14" x14ac:dyDescent="0.3">
      <c r="B84" s="505" t="s">
        <v>2909</v>
      </c>
      <c r="C84" s="504">
        <v>0.34205000000000002</v>
      </c>
      <c r="D84" s="504">
        <v>0.48646</v>
      </c>
      <c r="E84" s="504">
        <v>0.10647</v>
      </c>
      <c r="F84" s="504">
        <v>4.4920000000000002E-2</v>
      </c>
      <c r="G84" s="504">
        <v>1.0659999999999999E-2</v>
      </c>
      <c r="H84" s="504">
        <v>3.1E-4</v>
      </c>
      <c r="I84" s="504">
        <v>0</v>
      </c>
      <c r="J84" s="504">
        <v>0</v>
      </c>
      <c r="K84" s="504">
        <v>0</v>
      </c>
      <c r="L84" s="504">
        <v>9.1400000000000006E-3</v>
      </c>
      <c r="M84" s="431"/>
      <c r="N84" s="503">
        <v>0.26400000000000001</v>
      </c>
    </row>
    <row r="85" spans="2:14" ht="28.8" x14ac:dyDescent="0.3">
      <c r="B85" s="505" t="s">
        <v>2908</v>
      </c>
      <c r="C85" s="504">
        <v>8.8319999999999996E-2</v>
      </c>
      <c r="D85" s="504">
        <v>0.85946</v>
      </c>
      <c r="E85" s="504">
        <v>5.2220000000000003E-2</v>
      </c>
      <c r="F85" s="504">
        <v>0</v>
      </c>
      <c r="G85" s="504">
        <v>0</v>
      </c>
      <c r="H85" s="504">
        <v>0</v>
      </c>
      <c r="I85" s="504">
        <v>0</v>
      </c>
      <c r="J85" s="504">
        <v>0</v>
      </c>
      <c r="K85" s="504">
        <v>0</v>
      </c>
      <c r="L85" s="504">
        <v>0</v>
      </c>
      <c r="M85" s="431"/>
      <c r="N85" s="503">
        <v>0.253</v>
      </c>
    </row>
    <row r="86" spans="2:14" x14ac:dyDescent="0.3">
      <c r="B86" s="505" t="s">
        <v>146</v>
      </c>
      <c r="C86" s="504">
        <v>0.22453000000000001</v>
      </c>
      <c r="D86" s="504">
        <v>0.77546999999999999</v>
      </c>
      <c r="E86" s="504">
        <v>0</v>
      </c>
      <c r="F86" s="504">
        <v>0</v>
      </c>
      <c r="G86" s="504">
        <v>0</v>
      </c>
      <c r="H86" s="504">
        <v>0</v>
      </c>
      <c r="I86" s="504">
        <v>0</v>
      </c>
      <c r="J86" s="504">
        <v>0</v>
      </c>
      <c r="K86" s="504">
        <v>0</v>
      </c>
      <c r="L86" s="504">
        <v>0</v>
      </c>
      <c r="M86" s="431"/>
      <c r="N86" s="503">
        <v>0.27500000000000002</v>
      </c>
    </row>
    <row r="87" spans="2:14" x14ac:dyDescent="0.3">
      <c r="B87" s="431"/>
      <c r="C87" s="502"/>
      <c r="D87" s="502"/>
      <c r="E87" s="502"/>
      <c r="F87" s="502"/>
      <c r="G87" s="502"/>
      <c r="H87" s="502"/>
      <c r="I87" s="502"/>
      <c r="J87" s="502"/>
      <c r="K87" s="502"/>
      <c r="L87" s="502"/>
      <c r="M87" s="431"/>
      <c r="N87" s="431"/>
    </row>
    <row r="88" spans="2:14" x14ac:dyDescent="0.3">
      <c r="B88" s="483" t="s">
        <v>148</v>
      </c>
      <c r="C88" s="501">
        <v>0.16736999999999999</v>
      </c>
      <c r="D88" s="501">
        <v>0.40226000000000001</v>
      </c>
      <c r="E88" s="501">
        <v>0.28165000000000001</v>
      </c>
      <c r="F88" s="501">
        <v>7.8750000000000001E-2</v>
      </c>
      <c r="G88" s="501">
        <v>3.3550000000000003E-2</v>
      </c>
      <c r="H88" s="501">
        <v>9.6900000000000007E-3</v>
      </c>
      <c r="I88" s="501">
        <v>4.7699999999999999E-3</v>
      </c>
      <c r="J88" s="501">
        <v>6.5199999999999998E-3</v>
      </c>
      <c r="K88" s="501">
        <v>4.9399999999999999E-3</v>
      </c>
      <c r="L88" s="501">
        <v>1.0500000000000001E-2</v>
      </c>
      <c r="M88" s="431"/>
      <c r="N88" s="500">
        <v>0.39100000000000001</v>
      </c>
    </row>
    <row r="92" spans="2:14" x14ac:dyDescent="0.3">
      <c r="N92" s="381" t="s">
        <v>2758</v>
      </c>
    </row>
  </sheetData>
  <mergeCells count="4">
    <mergeCell ref="C8:L8"/>
    <mergeCell ref="C30:L30"/>
    <mergeCell ref="C52:L52"/>
    <mergeCell ref="C74:L74"/>
  </mergeCells>
  <hyperlinks>
    <hyperlink ref="N92" location="Contents!A1" display="To Frontpage" xr:uid="{CEEF07D2-A882-409B-AB72-F9472DDF9147}"/>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8407-C6D4-4017-8DE5-79A781D4ABF3}">
  <sheetPr>
    <pageSetUpPr fitToPage="1"/>
  </sheetPr>
  <dimension ref="B5:I26"/>
  <sheetViews>
    <sheetView zoomScale="85" zoomScaleNormal="85" workbookViewId="0"/>
  </sheetViews>
  <sheetFormatPr defaultColWidth="9.109375" defaultRowHeight="14.4" x14ac:dyDescent="0.3"/>
  <cols>
    <col min="1" max="1" width="4.6640625" style="363" customWidth="1"/>
    <col min="2" max="2" width="30.33203125" style="363" customWidth="1"/>
    <col min="3" max="3" width="30.88671875" style="363" customWidth="1"/>
    <col min="4" max="8" width="27.44140625" style="363" customWidth="1"/>
    <col min="9" max="9" width="25.6640625" style="363" customWidth="1"/>
    <col min="10" max="16384" width="9.109375" style="363"/>
  </cols>
  <sheetData>
    <row r="5" spans="2:9" ht="15.6" x14ac:dyDescent="0.3">
      <c r="B5" s="526" t="s">
        <v>2929</v>
      </c>
    </row>
    <row r="6" spans="2:9" ht="3.75" customHeight="1" x14ac:dyDescent="0.3">
      <c r="B6" s="496"/>
    </row>
    <row r="7" spans="2:9" x14ac:dyDescent="0.3">
      <c r="B7" s="522" t="s">
        <v>2723</v>
      </c>
      <c r="C7" s="522"/>
      <c r="D7" s="525"/>
      <c r="E7" s="525"/>
      <c r="F7" s="525"/>
      <c r="G7" s="525"/>
      <c r="H7" s="525"/>
      <c r="I7" s="525"/>
    </row>
    <row r="8" spans="2:9" x14ac:dyDescent="0.3">
      <c r="B8" s="471"/>
      <c r="C8" s="471"/>
      <c r="D8" s="471"/>
      <c r="E8" s="471"/>
      <c r="F8" s="471"/>
      <c r="G8" s="471"/>
      <c r="H8" s="471"/>
      <c r="I8" s="471"/>
    </row>
    <row r="9" spans="2:9" ht="28.8" x14ac:dyDescent="0.3">
      <c r="B9" s="471"/>
      <c r="C9" s="515" t="s">
        <v>2676</v>
      </c>
      <c r="D9" s="515" t="s">
        <v>2677</v>
      </c>
      <c r="E9" s="515" t="s">
        <v>2678</v>
      </c>
      <c r="F9" s="515" t="s">
        <v>2679</v>
      </c>
      <c r="G9" s="515" t="s">
        <v>2680</v>
      </c>
      <c r="H9" s="515" t="s">
        <v>2928</v>
      </c>
      <c r="I9" s="515" t="s">
        <v>148</v>
      </c>
    </row>
    <row r="11" spans="2:9" x14ac:dyDescent="0.3">
      <c r="B11" s="514" t="s">
        <v>2904</v>
      </c>
      <c r="C11" s="524">
        <v>0.39100000000000001</v>
      </c>
      <c r="D11" s="524">
        <v>0.51700000000000002</v>
      </c>
      <c r="E11" s="524">
        <v>5.6000000000000001E-2</v>
      </c>
      <c r="F11" s="524">
        <v>0.23799999999999999</v>
      </c>
      <c r="G11" s="524">
        <v>0.14499999999999999</v>
      </c>
      <c r="H11" s="524">
        <v>0</v>
      </c>
      <c r="I11" s="524">
        <f t="shared" ref="I11:I20" si="0">SUM(C11:H11)</f>
        <v>1.347</v>
      </c>
    </row>
    <row r="12" spans="2:9" x14ac:dyDescent="0.3">
      <c r="B12" s="514" t="s">
        <v>2903</v>
      </c>
      <c r="C12" s="524">
        <v>3.3000000000000002E-2</v>
      </c>
      <c r="D12" s="524">
        <v>3.9E-2</v>
      </c>
      <c r="E12" s="524">
        <v>6.0000000000000001E-3</v>
      </c>
      <c r="F12" s="524">
        <v>0.01</v>
      </c>
      <c r="G12" s="524">
        <v>7.0000000000000001E-3</v>
      </c>
      <c r="H12" s="524">
        <v>0</v>
      </c>
      <c r="I12" s="524">
        <f t="shared" si="0"/>
        <v>9.5000000000000015E-2</v>
      </c>
    </row>
    <row r="13" spans="2:9" x14ac:dyDescent="0.3">
      <c r="B13" s="514" t="s">
        <v>2902</v>
      </c>
      <c r="C13" s="524">
        <v>1E-3</v>
      </c>
      <c r="D13" s="524">
        <v>0</v>
      </c>
      <c r="E13" s="524">
        <v>0</v>
      </c>
      <c r="F13" s="524">
        <v>0</v>
      </c>
      <c r="G13" s="524">
        <v>0</v>
      </c>
      <c r="H13" s="524">
        <v>0</v>
      </c>
      <c r="I13" s="524">
        <f t="shared" si="0"/>
        <v>1E-3</v>
      </c>
    </row>
    <row r="14" spans="2:9" x14ac:dyDescent="0.3">
      <c r="B14" s="514" t="s">
        <v>2901</v>
      </c>
      <c r="C14" s="524">
        <v>6.0000000000000001E-3</v>
      </c>
      <c r="D14" s="524">
        <v>0</v>
      </c>
      <c r="E14" s="524">
        <v>0</v>
      </c>
      <c r="F14" s="524">
        <v>0</v>
      </c>
      <c r="G14" s="524">
        <v>1E-3</v>
      </c>
      <c r="H14" s="524">
        <v>0</v>
      </c>
      <c r="I14" s="524">
        <f t="shared" si="0"/>
        <v>7.0000000000000001E-3</v>
      </c>
    </row>
    <row r="15" spans="2:9" x14ac:dyDescent="0.3">
      <c r="B15" s="514" t="s">
        <v>2900</v>
      </c>
      <c r="C15" s="524">
        <v>3.0000000000000001E-3</v>
      </c>
      <c r="D15" s="524">
        <v>8.9999999999999993E-3</v>
      </c>
      <c r="E15" s="524">
        <v>1E-3</v>
      </c>
      <c r="F15" s="524">
        <v>4.0000000000000001E-3</v>
      </c>
      <c r="G15" s="524">
        <v>3.0000000000000001E-3</v>
      </c>
      <c r="H15" s="524">
        <v>0</v>
      </c>
      <c r="I15" s="524">
        <f t="shared" si="0"/>
        <v>0.02</v>
      </c>
    </row>
    <row r="16" spans="2:9" ht="28.8" x14ac:dyDescent="0.3">
      <c r="B16" s="514" t="s">
        <v>2899</v>
      </c>
      <c r="C16" s="524">
        <v>0</v>
      </c>
      <c r="D16" s="524">
        <v>2E-3</v>
      </c>
      <c r="E16" s="524">
        <v>0</v>
      </c>
      <c r="F16" s="524">
        <v>1E-3</v>
      </c>
      <c r="G16" s="524">
        <v>0</v>
      </c>
      <c r="H16" s="524">
        <v>0</v>
      </c>
      <c r="I16" s="524">
        <f t="shared" si="0"/>
        <v>3.0000000000000001E-3</v>
      </c>
    </row>
    <row r="17" spans="2:9" x14ac:dyDescent="0.3">
      <c r="B17" s="514" t="s">
        <v>2898</v>
      </c>
      <c r="C17" s="524">
        <v>6.0000000000000001E-3</v>
      </c>
      <c r="D17" s="524">
        <v>8.9999999999999993E-3</v>
      </c>
      <c r="E17" s="524">
        <v>1E-3</v>
      </c>
      <c r="F17" s="524">
        <v>4.0000000000000001E-3</v>
      </c>
      <c r="G17" s="524">
        <v>4.0000000000000001E-3</v>
      </c>
      <c r="H17" s="524">
        <v>0</v>
      </c>
      <c r="I17" s="524">
        <f t="shared" si="0"/>
        <v>2.4E-2</v>
      </c>
    </row>
    <row r="18" spans="2:9" x14ac:dyDescent="0.3">
      <c r="B18" s="514" t="s">
        <v>2909</v>
      </c>
      <c r="C18" s="524">
        <v>8.0000000000000002E-3</v>
      </c>
      <c r="D18" s="524">
        <v>2.4E-2</v>
      </c>
      <c r="E18" s="524">
        <v>8.9999999999999993E-3</v>
      </c>
      <c r="F18" s="524">
        <v>2.7E-2</v>
      </c>
      <c r="G18" s="524">
        <v>5.0000000000000001E-3</v>
      </c>
      <c r="H18" s="524">
        <v>0</v>
      </c>
      <c r="I18" s="524">
        <f t="shared" si="0"/>
        <v>7.3000000000000009E-2</v>
      </c>
    </row>
    <row r="19" spans="2:9" ht="28.8" x14ac:dyDescent="0.3">
      <c r="B19" s="514" t="s">
        <v>2908</v>
      </c>
      <c r="C19" s="524">
        <v>2.5999999999999999E-2</v>
      </c>
      <c r="D19" s="524">
        <v>6.0000000000000001E-3</v>
      </c>
      <c r="E19" s="524">
        <v>0</v>
      </c>
      <c r="F19" s="524">
        <v>0</v>
      </c>
      <c r="G19" s="524">
        <v>0</v>
      </c>
      <c r="H19" s="524">
        <v>0</v>
      </c>
      <c r="I19" s="524">
        <f t="shared" si="0"/>
        <v>3.2000000000000001E-2</v>
      </c>
    </row>
    <row r="20" spans="2:9" x14ac:dyDescent="0.3">
      <c r="B20" s="514" t="s">
        <v>146</v>
      </c>
      <c r="C20" s="524">
        <v>0</v>
      </c>
      <c r="D20" s="524">
        <v>0</v>
      </c>
      <c r="E20" s="524">
        <v>0</v>
      </c>
      <c r="F20" s="524">
        <v>0</v>
      </c>
      <c r="G20" s="524">
        <v>0</v>
      </c>
      <c r="H20" s="524">
        <v>0</v>
      </c>
      <c r="I20" s="524">
        <f t="shared" si="0"/>
        <v>0</v>
      </c>
    </row>
    <row r="21" spans="2:9" x14ac:dyDescent="0.3">
      <c r="C21" s="524"/>
      <c r="D21" s="524"/>
      <c r="E21" s="524"/>
      <c r="F21" s="524"/>
      <c r="G21" s="524"/>
      <c r="H21" s="524"/>
      <c r="I21" s="524"/>
    </row>
    <row r="22" spans="2:9" x14ac:dyDescent="0.3">
      <c r="B22" s="523" t="s">
        <v>148</v>
      </c>
      <c r="C22" s="480">
        <f t="shared" ref="C22:I22" si="1">SUM(C11:C20)</f>
        <v>0.47400000000000009</v>
      </c>
      <c r="D22" s="480">
        <f t="shared" si="1"/>
        <v>0.60600000000000009</v>
      </c>
      <c r="E22" s="480">
        <f t="shared" si="1"/>
        <v>7.2999999999999995E-2</v>
      </c>
      <c r="F22" s="480">
        <f t="shared" si="1"/>
        <v>0.28400000000000003</v>
      </c>
      <c r="G22" s="480">
        <f t="shared" si="1"/>
        <v>0.16500000000000001</v>
      </c>
      <c r="H22" s="480">
        <f t="shared" si="1"/>
        <v>0</v>
      </c>
      <c r="I22" s="480">
        <f t="shared" si="1"/>
        <v>1.6019999999999996</v>
      </c>
    </row>
    <row r="26" spans="2:9" x14ac:dyDescent="0.3">
      <c r="I26" s="381" t="s">
        <v>2758</v>
      </c>
    </row>
  </sheetData>
  <hyperlinks>
    <hyperlink ref="I26" location="Contents!A1" display="To Frontpage" xr:uid="{BA0EB884-3659-4BFD-9E58-AB0EB4607FB4}"/>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41C4D-104C-4C93-94BA-7E5DB210BE04}">
  <sheetPr>
    <pageSetUpPr fitToPage="1"/>
  </sheetPr>
  <dimension ref="B5:N64"/>
  <sheetViews>
    <sheetView zoomScale="85" zoomScaleNormal="85" workbookViewId="0"/>
  </sheetViews>
  <sheetFormatPr defaultColWidth="9.109375" defaultRowHeight="14.4" x14ac:dyDescent="0.3"/>
  <cols>
    <col min="1" max="1" width="4.6640625" style="363" customWidth="1"/>
    <col min="2" max="2" width="26.33203125" style="363" customWidth="1"/>
    <col min="3" max="12" width="17.6640625" style="363" customWidth="1"/>
    <col min="13" max="13" width="18" style="363" customWidth="1"/>
    <col min="14" max="16384" width="9.109375" style="363"/>
  </cols>
  <sheetData>
    <row r="5" spans="2:13" ht="15.6" x14ac:dyDescent="0.3">
      <c r="B5" s="496" t="s">
        <v>2943</v>
      </c>
    </row>
    <row r="6" spans="2:13" x14ac:dyDescent="0.3">
      <c r="B6" s="522" t="s">
        <v>2721</v>
      </c>
      <c r="C6" s="525"/>
      <c r="D6" s="525"/>
      <c r="E6" s="525"/>
      <c r="F6" s="525"/>
      <c r="G6" s="525"/>
      <c r="H6" s="525"/>
      <c r="I6" s="525"/>
      <c r="J6" s="525"/>
      <c r="K6" s="525"/>
      <c r="L6" s="525"/>
      <c r="M6" s="525"/>
    </row>
    <row r="7" spans="2:13" x14ac:dyDescent="0.3">
      <c r="B7" s="471"/>
      <c r="C7" s="471"/>
      <c r="D7" s="471"/>
      <c r="E7" s="471"/>
      <c r="F7" s="471"/>
      <c r="G7" s="471"/>
      <c r="H7" s="471"/>
      <c r="I7" s="471"/>
      <c r="J7" s="471"/>
      <c r="K7" s="471"/>
      <c r="L7" s="471"/>
      <c r="M7" s="471"/>
    </row>
    <row r="8" spans="2:13" ht="28.8" x14ac:dyDescent="0.3">
      <c r="B8" s="471"/>
      <c r="C8" s="485" t="s">
        <v>2904</v>
      </c>
      <c r="D8" s="485" t="s">
        <v>2903</v>
      </c>
      <c r="E8" s="485" t="s">
        <v>2902</v>
      </c>
      <c r="F8" s="485" t="s">
        <v>2901</v>
      </c>
      <c r="G8" s="485" t="s">
        <v>2900</v>
      </c>
      <c r="H8" s="485" t="s">
        <v>2899</v>
      </c>
      <c r="I8" s="485" t="s">
        <v>2898</v>
      </c>
      <c r="J8" s="485" t="s">
        <v>811</v>
      </c>
      <c r="K8" s="485" t="s">
        <v>2897</v>
      </c>
      <c r="L8" s="485" t="s">
        <v>146</v>
      </c>
      <c r="M8" s="484" t="s">
        <v>148</v>
      </c>
    </row>
    <row r="9" spans="2:13" x14ac:dyDescent="0.3">
      <c r="B9" s="431" t="s">
        <v>2939</v>
      </c>
      <c r="C9" s="524">
        <v>0</v>
      </c>
      <c r="D9" s="524">
        <v>0</v>
      </c>
      <c r="E9" s="524">
        <v>0</v>
      </c>
      <c r="F9" s="524">
        <v>0</v>
      </c>
      <c r="G9" s="524">
        <v>0</v>
      </c>
      <c r="H9" s="524">
        <v>0</v>
      </c>
      <c r="I9" s="524">
        <v>0</v>
      </c>
      <c r="J9" s="524">
        <v>0</v>
      </c>
      <c r="K9" s="524">
        <v>0</v>
      </c>
      <c r="L9" s="524">
        <v>0</v>
      </c>
      <c r="M9" s="524">
        <f t="shared" ref="M9:M15" si="0">SUM(C9:L9)</f>
        <v>0</v>
      </c>
    </row>
    <row r="10" spans="2:13" x14ac:dyDescent="0.3">
      <c r="B10" s="431" t="s">
        <v>2938</v>
      </c>
      <c r="C10" s="524">
        <v>0</v>
      </c>
      <c r="D10" s="524">
        <v>0</v>
      </c>
      <c r="E10" s="524">
        <v>0</v>
      </c>
      <c r="F10" s="524">
        <v>0</v>
      </c>
      <c r="G10" s="524">
        <v>0</v>
      </c>
      <c r="H10" s="524">
        <v>0</v>
      </c>
      <c r="I10" s="524">
        <v>0</v>
      </c>
      <c r="J10" s="524">
        <v>0</v>
      </c>
      <c r="K10" s="524">
        <v>0</v>
      </c>
      <c r="L10" s="524">
        <v>0</v>
      </c>
      <c r="M10" s="524">
        <f t="shared" si="0"/>
        <v>0</v>
      </c>
    </row>
    <row r="11" spans="2:13" ht="30" customHeight="1" x14ac:dyDescent="0.3">
      <c r="B11" s="505" t="s">
        <v>2937</v>
      </c>
      <c r="C11" s="524">
        <f t="shared" ref="C11:L11" si="1">SUM(C12:C15)</f>
        <v>0</v>
      </c>
      <c r="D11" s="524">
        <f t="shared" si="1"/>
        <v>0</v>
      </c>
      <c r="E11" s="524">
        <f t="shared" si="1"/>
        <v>0</v>
      </c>
      <c r="F11" s="524">
        <f t="shared" si="1"/>
        <v>0</v>
      </c>
      <c r="G11" s="524">
        <f t="shared" si="1"/>
        <v>0</v>
      </c>
      <c r="H11" s="524">
        <f t="shared" si="1"/>
        <v>0</v>
      </c>
      <c r="I11" s="524">
        <f t="shared" si="1"/>
        <v>0</v>
      </c>
      <c r="J11" s="524">
        <f t="shared" si="1"/>
        <v>0</v>
      </c>
      <c r="K11" s="524">
        <f t="shared" si="1"/>
        <v>0</v>
      </c>
      <c r="L11" s="524">
        <f t="shared" si="1"/>
        <v>0</v>
      </c>
      <c r="M11" s="524">
        <f t="shared" si="0"/>
        <v>0</v>
      </c>
    </row>
    <row r="12" spans="2:13" x14ac:dyDescent="0.3">
      <c r="B12" s="529" t="s">
        <v>2936</v>
      </c>
      <c r="C12" s="524">
        <v>0</v>
      </c>
      <c r="D12" s="524">
        <v>0</v>
      </c>
      <c r="E12" s="524">
        <v>0</v>
      </c>
      <c r="F12" s="524">
        <v>0</v>
      </c>
      <c r="G12" s="524">
        <v>0</v>
      </c>
      <c r="H12" s="524">
        <v>0</v>
      </c>
      <c r="I12" s="524">
        <v>0</v>
      </c>
      <c r="J12" s="524">
        <v>0</v>
      </c>
      <c r="K12" s="524">
        <v>0</v>
      </c>
      <c r="L12" s="524">
        <v>0</v>
      </c>
      <c r="M12" s="524">
        <f t="shared" si="0"/>
        <v>0</v>
      </c>
    </row>
    <row r="13" spans="2:13" x14ac:dyDescent="0.3">
      <c r="B13" s="529" t="s">
        <v>2935</v>
      </c>
      <c r="C13" s="524">
        <v>0</v>
      </c>
      <c r="D13" s="524">
        <v>0</v>
      </c>
      <c r="E13" s="524">
        <v>0</v>
      </c>
      <c r="F13" s="524">
        <v>0</v>
      </c>
      <c r="G13" s="524">
        <v>0</v>
      </c>
      <c r="H13" s="524">
        <v>0</v>
      </c>
      <c r="I13" s="524">
        <v>0</v>
      </c>
      <c r="J13" s="524">
        <v>0</v>
      </c>
      <c r="K13" s="524">
        <v>0</v>
      </c>
      <c r="L13" s="524">
        <v>0</v>
      </c>
      <c r="M13" s="524">
        <f t="shared" si="0"/>
        <v>0</v>
      </c>
    </row>
    <row r="14" spans="2:13" x14ac:dyDescent="0.3">
      <c r="B14" s="528" t="s">
        <v>2934</v>
      </c>
      <c r="C14" s="524">
        <v>0</v>
      </c>
      <c r="D14" s="524">
        <v>0</v>
      </c>
      <c r="E14" s="524">
        <v>0</v>
      </c>
      <c r="F14" s="524">
        <v>0</v>
      </c>
      <c r="G14" s="524">
        <v>0</v>
      </c>
      <c r="H14" s="524">
        <v>0</v>
      </c>
      <c r="I14" s="524">
        <v>0</v>
      </c>
      <c r="J14" s="524">
        <v>0</v>
      </c>
      <c r="K14" s="524">
        <v>0</v>
      </c>
      <c r="L14" s="524">
        <v>0</v>
      </c>
      <c r="M14" s="524">
        <f t="shared" si="0"/>
        <v>0</v>
      </c>
    </row>
    <row r="15" spans="2:13" x14ac:dyDescent="0.3">
      <c r="B15" s="528" t="s">
        <v>2933</v>
      </c>
      <c r="C15" s="524">
        <v>0</v>
      </c>
      <c r="D15" s="524">
        <v>0</v>
      </c>
      <c r="E15" s="524">
        <v>0</v>
      </c>
      <c r="F15" s="524">
        <v>0</v>
      </c>
      <c r="G15" s="524">
        <v>0</v>
      </c>
      <c r="H15" s="524">
        <v>0</v>
      </c>
      <c r="I15" s="524">
        <v>0</v>
      </c>
      <c r="J15" s="524">
        <v>0</v>
      </c>
      <c r="K15" s="524">
        <v>0</v>
      </c>
      <c r="L15" s="524">
        <v>0</v>
      </c>
      <c r="M15" s="524">
        <f t="shared" si="0"/>
        <v>0</v>
      </c>
    </row>
    <row r="16" spans="2:13" x14ac:dyDescent="0.3">
      <c r="B16" s="431" t="s">
        <v>2932</v>
      </c>
      <c r="C16" s="524"/>
      <c r="D16" s="524"/>
      <c r="E16" s="524"/>
      <c r="F16" s="524"/>
      <c r="G16" s="524"/>
      <c r="H16" s="524"/>
      <c r="I16" s="524"/>
      <c r="J16" s="524"/>
      <c r="K16" s="524"/>
      <c r="L16" s="524"/>
      <c r="M16" s="524"/>
    </row>
    <row r="17" spans="2:13" x14ac:dyDescent="0.3">
      <c r="B17" s="431" t="s">
        <v>2931</v>
      </c>
      <c r="C17" s="524">
        <v>0</v>
      </c>
      <c r="D17" s="524">
        <v>0</v>
      </c>
      <c r="E17" s="524">
        <v>0</v>
      </c>
      <c r="F17" s="524">
        <v>0</v>
      </c>
      <c r="G17" s="524">
        <v>0</v>
      </c>
      <c r="H17" s="524">
        <v>0</v>
      </c>
      <c r="I17" s="524">
        <v>0</v>
      </c>
      <c r="J17" s="524">
        <v>0</v>
      </c>
      <c r="K17" s="524">
        <v>0</v>
      </c>
      <c r="L17" s="524">
        <v>0</v>
      </c>
      <c r="M17" s="524">
        <f>SUM(C17:L17)</f>
        <v>0</v>
      </c>
    </row>
    <row r="18" spans="2:13" x14ac:dyDescent="0.3">
      <c r="B18" s="363" t="s">
        <v>2930</v>
      </c>
      <c r="C18" s="524">
        <v>0</v>
      </c>
      <c r="D18" s="524">
        <v>0</v>
      </c>
      <c r="E18" s="524">
        <v>0</v>
      </c>
      <c r="F18" s="524">
        <v>0</v>
      </c>
      <c r="G18" s="524">
        <v>0</v>
      </c>
      <c r="H18" s="524">
        <v>0</v>
      </c>
      <c r="I18" s="524">
        <v>0</v>
      </c>
      <c r="J18" s="524">
        <v>0</v>
      </c>
      <c r="K18" s="524">
        <v>0</v>
      </c>
      <c r="L18" s="524">
        <v>0</v>
      </c>
      <c r="M18" s="524">
        <f>SUM(C18:L18)</f>
        <v>0</v>
      </c>
    </row>
    <row r="19" spans="2:13" x14ac:dyDescent="0.3">
      <c r="B19" s="363" t="s">
        <v>146</v>
      </c>
      <c r="C19" s="524">
        <v>0</v>
      </c>
      <c r="D19" s="524">
        <v>0</v>
      </c>
      <c r="E19" s="524">
        <v>0</v>
      </c>
      <c r="F19" s="524">
        <v>0</v>
      </c>
      <c r="G19" s="524">
        <v>0</v>
      </c>
      <c r="H19" s="524">
        <v>0</v>
      </c>
      <c r="I19" s="524">
        <v>0</v>
      </c>
      <c r="J19" s="524">
        <v>0</v>
      </c>
      <c r="K19" s="524">
        <v>0</v>
      </c>
      <c r="L19" s="524">
        <v>0</v>
      </c>
      <c r="M19" s="524">
        <f>SUM(C19:L19)</f>
        <v>0</v>
      </c>
    </row>
    <row r="20" spans="2:13" x14ac:dyDescent="0.3">
      <c r="B20" s="523" t="s">
        <v>148</v>
      </c>
      <c r="C20" s="480">
        <f t="shared" ref="C20:M20" si="2">SUM(C9:C19)-C11-C16</f>
        <v>0</v>
      </c>
      <c r="D20" s="480">
        <f t="shared" si="2"/>
        <v>0</v>
      </c>
      <c r="E20" s="480">
        <f t="shared" si="2"/>
        <v>0</v>
      </c>
      <c r="F20" s="480">
        <f t="shared" si="2"/>
        <v>0</v>
      </c>
      <c r="G20" s="480">
        <f t="shared" si="2"/>
        <v>0</v>
      </c>
      <c r="H20" s="480">
        <f t="shared" si="2"/>
        <v>0</v>
      </c>
      <c r="I20" s="480">
        <f t="shared" si="2"/>
        <v>0</v>
      </c>
      <c r="J20" s="480">
        <f t="shared" si="2"/>
        <v>0</v>
      </c>
      <c r="K20" s="480">
        <f t="shared" si="2"/>
        <v>0</v>
      </c>
      <c r="L20" s="480">
        <f t="shared" si="2"/>
        <v>0</v>
      </c>
      <c r="M20" s="480">
        <f t="shared" si="2"/>
        <v>0</v>
      </c>
    </row>
    <row r="21" spans="2:13" x14ac:dyDescent="0.3">
      <c r="B21" s="415" t="s">
        <v>2942</v>
      </c>
    </row>
    <row r="25" spans="2:13" ht="15.6" x14ac:dyDescent="0.3">
      <c r="B25" s="496" t="s">
        <v>2941</v>
      </c>
    </row>
    <row r="26" spans="2:13" x14ac:dyDescent="0.3">
      <c r="B26" s="522" t="s">
        <v>2719</v>
      </c>
      <c r="C26" s="525"/>
      <c r="D26" s="525"/>
      <c r="E26" s="525"/>
      <c r="F26" s="525"/>
      <c r="G26" s="525"/>
      <c r="H26" s="525"/>
      <c r="I26" s="525"/>
      <c r="J26" s="525"/>
      <c r="K26" s="525"/>
      <c r="L26" s="525"/>
      <c r="M26" s="525"/>
    </row>
    <row r="27" spans="2:13" x14ac:dyDescent="0.3">
      <c r="B27" s="471"/>
      <c r="C27" s="471"/>
      <c r="D27" s="471"/>
      <c r="E27" s="471"/>
      <c r="F27" s="471"/>
      <c r="G27" s="471"/>
      <c r="H27" s="471"/>
      <c r="I27" s="471"/>
      <c r="J27" s="471"/>
      <c r="K27" s="471"/>
      <c r="L27" s="471"/>
      <c r="M27" s="471"/>
    </row>
    <row r="28" spans="2:13" ht="28.8" x14ac:dyDescent="0.3">
      <c r="B28" s="471"/>
      <c r="C28" s="485" t="s">
        <v>2904</v>
      </c>
      <c r="D28" s="485" t="s">
        <v>2903</v>
      </c>
      <c r="E28" s="485" t="s">
        <v>2902</v>
      </c>
      <c r="F28" s="485" t="s">
        <v>2901</v>
      </c>
      <c r="G28" s="485" t="s">
        <v>2900</v>
      </c>
      <c r="H28" s="485" t="s">
        <v>2899</v>
      </c>
      <c r="I28" s="485" t="s">
        <v>2898</v>
      </c>
      <c r="J28" s="485" t="s">
        <v>811</v>
      </c>
      <c r="K28" s="485" t="s">
        <v>2897</v>
      </c>
      <c r="L28" s="485" t="s">
        <v>146</v>
      </c>
      <c r="M28" s="484" t="s">
        <v>148</v>
      </c>
    </row>
    <row r="29" spans="2:13" x14ac:dyDescent="0.3">
      <c r="B29" s="431" t="s">
        <v>2939</v>
      </c>
      <c r="C29" s="524">
        <v>0</v>
      </c>
      <c r="D29" s="524">
        <v>0</v>
      </c>
      <c r="E29" s="524">
        <v>0</v>
      </c>
      <c r="F29" s="524">
        <v>0</v>
      </c>
      <c r="G29" s="524">
        <v>0</v>
      </c>
      <c r="H29" s="524">
        <v>0</v>
      </c>
      <c r="I29" s="524">
        <v>0</v>
      </c>
      <c r="J29" s="524">
        <v>0</v>
      </c>
      <c r="K29" s="524">
        <v>0</v>
      </c>
      <c r="L29" s="524">
        <v>0</v>
      </c>
      <c r="M29" s="524">
        <f t="shared" ref="M29:M35" si="3">SUM(C29:L29)</f>
        <v>0</v>
      </c>
    </row>
    <row r="30" spans="2:13" x14ac:dyDescent="0.3">
      <c r="B30" s="431" t="s">
        <v>2938</v>
      </c>
      <c r="C30" s="524">
        <v>0.89800000000000002</v>
      </c>
      <c r="D30" s="524">
        <v>7.0000000000000007E-2</v>
      </c>
      <c r="E30" s="524">
        <v>0</v>
      </c>
      <c r="F30" s="524">
        <v>0</v>
      </c>
      <c r="G30" s="524">
        <v>0.01</v>
      </c>
      <c r="H30" s="524">
        <v>3.0000000000000001E-3</v>
      </c>
      <c r="I30" s="524">
        <v>1.4E-2</v>
      </c>
      <c r="J30" s="524">
        <v>3.5000000000000003E-2</v>
      </c>
      <c r="K30" s="524">
        <v>1.6E-2</v>
      </c>
      <c r="L30" s="524">
        <v>1E-3</v>
      </c>
      <c r="M30" s="524">
        <f t="shared" si="3"/>
        <v>1.0469999999999999</v>
      </c>
    </row>
    <row r="31" spans="2:13" ht="28.8" x14ac:dyDescent="0.3">
      <c r="B31" s="505" t="s">
        <v>2937</v>
      </c>
      <c r="C31" s="524">
        <f t="shared" ref="C31:L31" si="4">SUM(C32:C35)</f>
        <v>0</v>
      </c>
      <c r="D31" s="524">
        <f t="shared" si="4"/>
        <v>0</v>
      </c>
      <c r="E31" s="524">
        <f t="shared" si="4"/>
        <v>0</v>
      </c>
      <c r="F31" s="524">
        <f t="shared" si="4"/>
        <v>0</v>
      </c>
      <c r="G31" s="524">
        <f t="shared" si="4"/>
        <v>0</v>
      </c>
      <c r="H31" s="524">
        <f t="shared" si="4"/>
        <v>0</v>
      </c>
      <c r="I31" s="524">
        <f t="shared" si="4"/>
        <v>0</v>
      </c>
      <c r="J31" s="524">
        <f t="shared" si="4"/>
        <v>0</v>
      </c>
      <c r="K31" s="524">
        <f t="shared" si="4"/>
        <v>0</v>
      </c>
      <c r="L31" s="524">
        <f t="shared" si="4"/>
        <v>0</v>
      </c>
      <c r="M31" s="524">
        <f t="shared" si="3"/>
        <v>0</v>
      </c>
    </row>
    <row r="32" spans="2:13" x14ac:dyDescent="0.3">
      <c r="B32" s="529" t="s">
        <v>2936</v>
      </c>
      <c r="C32" s="524">
        <v>0</v>
      </c>
      <c r="D32" s="524">
        <v>0</v>
      </c>
      <c r="E32" s="524">
        <v>0</v>
      </c>
      <c r="F32" s="524">
        <v>0</v>
      </c>
      <c r="G32" s="524">
        <v>0</v>
      </c>
      <c r="H32" s="524">
        <v>0</v>
      </c>
      <c r="I32" s="524">
        <v>0</v>
      </c>
      <c r="J32" s="524">
        <v>0</v>
      </c>
      <c r="K32" s="524">
        <v>0</v>
      </c>
      <c r="L32" s="524">
        <v>0</v>
      </c>
      <c r="M32" s="524">
        <f t="shared" si="3"/>
        <v>0</v>
      </c>
    </row>
    <row r="33" spans="2:13" x14ac:dyDescent="0.3">
      <c r="B33" s="529" t="s">
        <v>2935</v>
      </c>
      <c r="C33" s="524">
        <v>0</v>
      </c>
      <c r="D33" s="524">
        <v>0</v>
      </c>
      <c r="E33" s="524">
        <v>0</v>
      </c>
      <c r="F33" s="524">
        <v>0</v>
      </c>
      <c r="G33" s="524">
        <v>0</v>
      </c>
      <c r="H33" s="524">
        <v>0</v>
      </c>
      <c r="I33" s="524">
        <v>0</v>
      </c>
      <c r="J33" s="524">
        <v>0</v>
      </c>
      <c r="K33" s="524">
        <v>0</v>
      </c>
      <c r="L33" s="524">
        <v>0</v>
      </c>
      <c r="M33" s="524">
        <f t="shared" si="3"/>
        <v>0</v>
      </c>
    </row>
    <row r="34" spans="2:13" x14ac:dyDescent="0.3">
      <c r="B34" s="528" t="s">
        <v>2934</v>
      </c>
      <c r="C34" s="524">
        <v>0</v>
      </c>
      <c r="D34" s="524">
        <v>0</v>
      </c>
      <c r="E34" s="524">
        <v>0</v>
      </c>
      <c r="F34" s="524">
        <v>0</v>
      </c>
      <c r="G34" s="524">
        <v>0</v>
      </c>
      <c r="H34" s="524">
        <v>0</v>
      </c>
      <c r="I34" s="524">
        <v>0</v>
      </c>
      <c r="J34" s="524">
        <v>0</v>
      </c>
      <c r="K34" s="524">
        <v>0</v>
      </c>
      <c r="L34" s="524">
        <v>0</v>
      </c>
      <c r="M34" s="524">
        <f t="shared" si="3"/>
        <v>0</v>
      </c>
    </row>
    <row r="35" spans="2:13" x14ac:dyDescent="0.3">
      <c r="B35" s="528" t="s">
        <v>2933</v>
      </c>
      <c r="C35" s="524">
        <v>0</v>
      </c>
      <c r="D35" s="524">
        <v>0</v>
      </c>
      <c r="E35" s="524">
        <v>0</v>
      </c>
      <c r="F35" s="524">
        <v>0</v>
      </c>
      <c r="G35" s="524">
        <v>0</v>
      </c>
      <c r="H35" s="524">
        <v>0</v>
      </c>
      <c r="I35" s="524">
        <v>0</v>
      </c>
      <c r="J35" s="524">
        <v>0</v>
      </c>
      <c r="K35" s="524">
        <v>0</v>
      </c>
      <c r="L35" s="524">
        <v>0</v>
      </c>
      <c r="M35" s="524">
        <f t="shared" si="3"/>
        <v>0</v>
      </c>
    </row>
    <row r="36" spans="2:13" x14ac:dyDescent="0.3">
      <c r="B36" s="431" t="s">
        <v>2932</v>
      </c>
      <c r="C36" s="524"/>
      <c r="D36" s="524"/>
      <c r="E36" s="524"/>
      <c r="F36" s="524"/>
      <c r="G36" s="524"/>
      <c r="H36" s="524"/>
      <c r="I36" s="524"/>
      <c r="J36" s="524"/>
      <c r="K36" s="524"/>
      <c r="L36" s="524"/>
      <c r="M36" s="524"/>
    </row>
    <row r="37" spans="2:13" x14ac:dyDescent="0.3">
      <c r="B37" s="431" t="s">
        <v>2931</v>
      </c>
      <c r="C37" s="524">
        <v>0</v>
      </c>
      <c r="D37" s="524">
        <v>0</v>
      </c>
      <c r="E37" s="524">
        <v>0</v>
      </c>
      <c r="F37" s="524">
        <v>0</v>
      </c>
      <c r="G37" s="524">
        <v>0</v>
      </c>
      <c r="H37" s="524">
        <v>0</v>
      </c>
      <c r="I37" s="524">
        <v>0</v>
      </c>
      <c r="J37" s="524">
        <v>0</v>
      </c>
      <c r="K37" s="524">
        <v>0</v>
      </c>
      <c r="L37" s="524">
        <v>0</v>
      </c>
      <c r="M37" s="524">
        <f>SUM(C37:L37)</f>
        <v>0</v>
      </c>
    </row>
    <row r="38" spans="2:13" x14ac:dyDescent="0.3">
      <c r="B38" s="363" t="s">
        <v>2930</v>
      </c>
      <c r="C38" s="524">
        <v>0.45</v>
      </c>
      <c r="D38" s="524">
        <v>2.5000000000000001E-2</v>
      </c>
      <c r="E38" s="524">
        <v>1E-3</v>
      </c>
      <c r="F38" s="524">
        <v>7.0000000000000001E-3</v>
      </c>
      <c r="G38" s="524">
        <v>8.9999999999999993E-3</v>
      </c>
      <c r="H38" s="524">
        <v>0</v>
      </c>
      <c r="I38" s="524">
        <v>1.0999999999999999E-2</v>
      </c>
      <c r="J38" s="524">
        <v>3.9E-2</v>
      </c>
      <c r="K38" s="524">
        <v>1.4999999999999999E-2</v>
      </c>
      <c r="L38" s="524">
        <v>0</v>
      </c>
      <c r="M38" s="524">
        <f>SUM(C38:L38)</f>
        <v>0.55700000000000005</v>
      </c>
    </row>
    <row r="39" spans="2:13" x14ac:dyDescent="0.3">
      <c r="B39" s="363" t="s">
        <v>146</v>
      </c>
      <c r="C39" s="524">
        <v>0</v>
      </c>
      <c r="D39" s="524">
        <v>0</v>
      </c>
      <c r="E39" s="524">
        <v>0</v>
      </c>
      <c r="F39" s="524">
        <v>0</v>
      </c>
      <c r="G39" s="524">
        <v>0</v>
      </c>
      <c r="H39" s="524">
        <v>0</v>
      </c>
      <c r="I39" s="524">
        <v>0</v>
      </c>
      <c r="J39" s="524">
        <v>0</v>
      </c>
      <c r="K39" s="524">
        <v>0</v>
      </c>
      <c r="L39" s="524">
        <v>0</v>
      </c>
      <c r="M39" s="524">
        <f>SUM(C39:L39)</f>
        <v>0</v>
      </c>
    </row>
    <row r="40" spans="2:13" x14ac:dyDescent="0.3">
      <c r="B40" s="523" t="s">
        <v>148</v>
      </c>
      <c r="C40" s="480">
        <f t="shared" ref="C40:M40" si="5">SUM(C29:C39)-C31-C36</f>
        <v>1.3480000000000001</v>
      </c>
      <c r="D40" s="480">
        <f t="shared" si="5"/>
        <v>9.5000000000000001E-2</v>
      </c>
      <c r="E40" s="480">
        <f t="shared" si="5"/>
        <v>1E-3</v>
      </c>
      <c r="F40" s="480">
        <f t="shared" si="5"/>
        <v>7.0000000000000001E-3</v>
      </c>
      <c r="G40" s="480">
        <f t="shared" si="5"/>
        <v>1.9E-2</v>
      </c>
      <c r="H40" s="480">
        <f t="shared" si="5"/>
        <v>3.0000000000000001E-3</v>
      </c>
      <c r="I40" s="480">
        <f t="shared" si="5"/>
        <v>2.5000000000000001E-2</v>
      </c>
      <c r="J40" s="480">
        <f t="shared" si="5"/>
        <v>7.400000000000001E-2</v>
      </c>
      <c r="K40" s="480">
        <f t="shared" si="5"/>
        <v>3.1E-2</v>
      </c>
      <c r="L40" s="480">
        <f t="shared" si="5"/>
        <v>1E-3</v>
      </c>
      <c r="M40" s="480">
        <f t="shared" si="5"/>
        <v>1.6040000000000001</v>
      </c>
    </row>
    <row r="45" spans="2:13" ht="15.6" x14ac:dyDescent="0.3">
      <c r="B45" s="496" t="s">
        <v>2940</v>
      </c>
    </row>
    <row r="46" spans="2:13" x14ac:dyDescent="0.3">
      <c r="B46" s="522" t="s">
        <v>2717</v>
      </c>
      <c r="C46" s="525"/>
      <c r="D46" s="525"/>
      <c r="E46" s="525"/>
      <c r="F46" s="525"/>
      <c r="G46" s="525"/>
      <c r="H46" s="525"/>
      <c r="I46" s="525"/>
      <c r="J46" s="525"/>
      <c r="K46" s="525"/>
      <c r="L46" s="525"/>
      <c r="M46" s="525"/>
    </row>
    <row r="47" spans="2:13" x14ac:dyDescent="0.3">
      <c r="B47" s="471"/>
      <c r="C47" s="471"/>
      <c r="D47" s="471"/>
      <c r="E47" s="471"/>
      <c r="F47" s="471"/>
      <c r="G47" s="471"/>
      <c r="H47" s="471"/>
      <c r="I47" s="471"/>
      <c r="J47" s="471"/>
      <c r="K47" s="471"/>
      <c r="L47" s="471"/>
      <c r="M47" s="471"/>
    </row>
    <row r="48" spans="2:13" ht="28.8" x14ac:dyDescent="0.3">
      <c r="B48" s="471"/>
      <c r="C48" s="485" t="s">
        <v>2904</v>
      </c>
      <c r="D48" s="485" t="s">
        <v>2903</v>
      </c>
      <c r="E48" s="485" t="s">
        <v>2902</v>
      </c>
      <c r="F48" s="485" t="s">
        <v>2901</v>
      </c>
      <c r="G48" s="485" t="s">
        <v>2900</v>
      </c>
      <c r="H48" s="485" t="s">
        <v>2899</v>
      </c>
      <c r="I48" s="485" t="s">
        <v>2898</v>
      </c>
      <c r="J48" s="485" t="s">
        <v>811</v>
      </c>
      <c r="K48" s="485" t="s">
        <v>2897</v>
      </c>
      <c r="L48" s="485" t="s">
        <v>146</v>
      </c>
      <c r="M48" s="484" t="s">
        <v>148</v>
      </c>
    </row>
    <row r="49" spans="2:14" x14ac:dyDescent="0.3">
      <c r="B49" s="431" t="s">
        <v>2939</v>
      </c>
      <c r="C49" s="524">
        <v>0</v>
      </c>
      <c r="D49" s="524">
        <v>0</v>
      </c>
      <c r="E49" s="524">
        <v>0</v>
      </c>
      <c r="F49" s="524">
        <v>0</v>
      </c>
      <c r="G49" s="524">
        <v>0</v>
      </c>
      <c r="H49" s="524">
        <v>0</v>
      </c>
      <c r="I49" s="524">
        <v>0</v>
      </c>
      <c r="J49" s="524">
        <v>0</v>
      </c>
      <c r="K49" s="524">
        <v>0</v>
      </c>
      <c r="L49" s="524">
        <v>0</v>
      </c>
      <c r="M49" s="524">
        <f t="shared" ref="M49:M55" si="6">SUM(C49:L49)</f>
        <v>0</v>
      </c>
    </row>
    <row r="50" spans="2:14" x14ac:dyDescent="0.3">
      <c r="B50" s="431" t="s">
        <v>2938</v>
      </c>
      <c r="C50" s="524">
        <v>0.89800000000000002</v>
      </c>
      <c r="D50" s="524">
        <v>7.0000000000000007E-2</v>
      </c>
      <c r="E50" s="524">
        <v>0</v>
      </c>
      <c r="F50" s="524">
        <v>0</v>
      </c>
      <c r="G50" s="524">
        <v>0.01</v>
      </c>
      <c r="H50" s="524">
        <v>3.0000000000000001E-3</v>
      </c>
      <c r="I50" s="524">
        <v>1.4E-2</v>
      </c>
      <c r="J50" s="524">
        <v>3.5000000000000003E-2</v>
      </c>
      <c r="K50" s="524">
        <v>1.6E-2</v>
      </c>
      <c r="L50" s="524">
        <v>1E-3</v>
      </c>
      <c r="M50" s="524">
        <f t="shared" si="6"/>
        <v>1.0469999999999999</v>
      </c>
    </row>
    <row r="51" spans="2:14" ht="28.8" x14ac:dyDescent="0.3">
      <c r="B51" s="505" t="s">
        <v>2937</v>
      </c>
      <c r="C51" s="524">
        <f t="shared" ref="C51:L51" si="7">SUM(C52:C55)</f>
        <v>0</v>
      </c>
      <c r="D51" s="524">
        <f t="shared" si="7"/>
        <v>0</v>
      </c>
      <c r="E51" s="524">
        <f t="shared" si="7"/>
        <v>0</v>
      </c>
      <c r="F51" s="524">
        <f t="shared" si="7"/>
        <v>0</v>
      </c>
      <c r="G51" s="524">
        <f t="shared" si="7"/>
        <v>0</v>
      </c>
      <c r="H51" s="524">
        <f t="shared" si="7"/>
        <v>0</v>
      </c>
      <c r="I51" s="524">
        <f t="shared" si="7"/>
        <v>0</v>
      </c>
      <c r="J51" s="524">
        <f t="shared" si="7"/>
        <v>0</v>
      </c>
      <c r="K51" s="524">
        <f t="shared" si="7"/>
        <v>0</v>
      </c>
      <c r="L51" s="524">
        <f t="shared" si="7"/>
        <v>0</v>
      </c>
      <c r="M51" s="524">
        <f t="shared" si="6"/>
        <v>0</v>
      </c>
    </row>
    <row r="52" spans="2:14" x14ac:dyDescent="0.3">
      <c r="B52" s="529" t="s">
        <v>2936</v>
      </c>
      <c r="C52" s="524">
        <v>0</v>
      </c>
      <c r="D52" s="524">
        <v>0</v>
      </c>
      <c r="E52" s="524">
        <v>0</v>
      </c>
      <c r="F52" s="524">
        <v>0</v>
      </c>
      <c r="G52" s="524">
        <v>0</v>
      </c>
      <c r="H52" s="524">
        <v>0</v>
      </c>
      <c r="I52" s="524">
        <v>0</v>
      </c>
      <c r="J52" s="524">
        <v>0</v>
      </c>
      <c r="K52" s="524">
        <v>0</v>
      </c>
      <c r="L52" s="524">
        <v>0</v>
      </c>
      <c r="M52" s="524">
        <f t="shared" si="6"/>
        <v>0</v>
      </c>
    </row>
    <row r="53" spans="2:14" x14ac:dyDescent="0.3">
      <c r="B53" s="529" t="s">
        <v>2935</v>
      </c>
      <c r="C53" s="524">
        <v>0</v>
      </c>
      <c r="D53" s="524">
        <v>0</v>
      </c>
      <c r="E53" s="524">
        <v>0</v>
      </c>
      <c r="F53" s="524">
        <v>0</v>
      </c>
      <c r="G53" s="524">
        <v>0</v>
      </c>
      <c r="H53" s="524">
        <v>0</v>
      </c>
      <c r="I53" s="524">
        <v>0</v>
      </c>
      <c r="J53" s="524">
        <v>0</v>
      </c>
      <c r="K53" s="524">
        <v>0</v>
      </c>
      <c r="L53" s="524">
        <v>0</v>
      </c>
      <c r="M53" s="524">
        <f t="shared" si="6"/>
        <v>0</v>
      </c>
    </row>
    <row r="54" spans="2:14" x14ac:dyDescent="0.3">
      <c r="B54" s="528" t="s">
        <v>2934</v>
      </c>
      <c r="C54" s="524">
        <v>0</v>
      </c>
      <c r="D54" s="524">
        <v>0</v>
      </c>
      <c r="E54" s="524">
        <v>0</v>
      </c>
      <c r="F54" s="524">
        <v>0</v>
      </c>
      <c r="G54" s="524">
        <v>0</v>
      </c>
      <c r="H54" s="524">
        <v>0</v>
      </c>
      <c r="I54" s="524">
        <v>0</v>
      </c>
      <c r="J54" s="524">
        <v>0</v>
      </c>
      <c r="K54" s="524">
        <v>0</v>
      </c>
      <c r="L54" s="524">
        <v>0</v>
      </c>
      <c r="M54" s="524">
        <f t="shared" si="6"/>
        <v>0</v>
      </c>
    </row>
    <row r="55" spans="2:14" x14ac:dyDescent="0.3">
      <c r="B55" s="528" t="s">
        <v>2933</v>
      </c>
      <c r="C55" s="524">
        <v>0</v>
      </c>
      <c r="D55" s="524">
        <v>0</v>
      </c>
      <c r="E55" s="524">
        <v>0</v>
      </c>
      <c r="F55" s="524">
        <v>0</v>
      </c>
      <c r="G55" s="524">
        <v>0</v>
      </c>
      <c r="H55" s="524">
        <v>0</v>
      </c>
      <c r="I55" s="524">
        <v>0</v>
      </c>
      <c r="J55" s="524">
        <v>0</v>
      </c>
      <c r="K55" s="524">
        <v>0</v>
      </c>
      <c r="L55" s="524">
        <v>0</v>
      </c>
      <c r="M55" s="524">
        <f t="shared" si="6"/>
        <v>0</v>
      </c>
    </row>
    <row r="56" spans="2:14" x14ac:dyDescent="0.3">
      <c r="B56" s="431" t="s">
        <v>2932</v>
      </c>
      <c r="C56" s="524"/>
      <c r="D56" s="524"/>
      <c r="E56" s="524"/>
      <c r="F56" s="524"/>
      <c r="G56" s="524"/>
      <c r="H56" s="524"/>
      <c r="I56" s="524"/>
      <c r="J56" s="524"/>
      <c r="K56" s="524"/>
      <c r="L56" s="524"/>
      <c r="M56" s="524"/>
    </row>
    <row r="57" spans="2:14" x14ac:dyDescent="0.3">
      <c r="B57" s="363" t="s">
        <v>2931</v>
      </c>
      <c r="C57" s="527">
        <v>0</v>
      </c>
      <c r="D57" s="527">
        <v>0</v>
      </c>
      <c r="E57" s="527">
        <v>0</v>
      </c>
      <c r="F57" s="527">
        <v>0</v>
      </c>
      <c r="G57" s="527">
        <v>0</v>
      </c>
      <c r="H57" s="527">
        <v>0</v>
      </c>
      <c r="I57" s="527">
        <v>0</v>
      </c>
      <c r="J57" s="527">
        <v>0</v>
      </c>
      <c r="K57" s="527">
        <v>0</v>
      </c>
      <c r="L57" s="527">
        <v>0</v>
      </c>
      <c r="M57" s="524">
        <f>SUM(C57:L57)</f>
        <v>0</v>
      </c>
    </row>
    <row r="58" spans="2:14" x14ac:dyDescent="0.3">
      <c r="B58" s="363" t="s">
        <v>2930</v>
      </c>
      <c r="C58" s="524">
        <v>0.45</v>
      </c>
      <c r="D58" s="524">
        <v>2.5000000000000001E-2</v>
      </c>
      <c r="E58" s="524">
        <v>1E-3</v>
      </c>
      <c r="F58" s="524">
        <v>7.0000000000000001E-3</v>
      </c>
      <c r="G58" s="524">
        <v>8.9999999999999993E-3</v>
      </c>
      <c r="H58" s="524">
        <v>0</v>
      </c>
      <c r="I58" s="524">
        <v>1.0999999999999999E-2</v>
      </c>
      <c r="J58" s="524">
        <v>3.9E-2</v>
      </c>
      <c r="K58" s="524">
        <v>1.4999999999999999E-2</v>
      </c>
      <c r="L58" s="524">
        <v>0</v>
      </c>
      <c r="M58" s="524">
        <f>SUM(C58:L58)</f>
        <v>0.55700000000000005</v>
      </c>
    </row>
    <row r="59" spans="2:14" x14ac:dyDescent="0.3">
      <c r="B59" s="363" t="s">
        <v>146</v>
      </c>
      <c r="C59" s="524">
        <v>0</v>
      </c>
      <c r="D59" s="524">
        <v>0</v>
      </c>
      <c r="E59" s="524">
        <v>0</v>
      </c>
      <c r="F59" s="524">
        <v>0</v>
      </c>
      <c r="G59" s="524">
        <v>0</v>
      </c>
      <c r="H59" s="524">
        <v>0</v>
      </c>
      <c r="I59" s="524">
        <v>0</v>
      </c>
      <c r="J59" s="524">
        <v>0</v>
      </c>
      <c r="K59" s="524">
        <v>0</v>
      </c>
      <c r="L59" s="524">
        <v>0</v>
      </c>
      <c r="M59" s="524">
        <f>SUM(C59:L59)</f>
        <v>0</v>
      </c>
    </row>
    <row r="60" spans="2:14" x14ac:dyDescent="0.3">
      <c r="B60" s="523" t="s">
        <v>148</v>
      </c>
      <c r="C60" s="480">
        <f t="shared" ref="C60:M60" si="8">SUM(C49:C59)-C51-C56</f>
        <v>1.3480000000000001</v>
      </c>
      <c r="D60" s="480">
        <f t="shared" si="8"/>
        <v>9.5000000000000001E-2</v>
      </c>
      <c r="E60" s="480">
        <f t="shared" si="8"/>
        <v>1E-3</v>
      </c>
      <c r="F60" s="480">
        <f t="shared" si="8"/>
        <v>7.0000000000000001E-3</v>
      </c>
      <c r="G60" s="480">
        <f t="shared" si="8"/>
        <v>1.9E-2</v>
      </c>
      <c r="H60" s="480">
        <f t="shared" si="8"/>
        <v>3.0000000000000001E-3</v>
      </c>
      <c r="I60" s="480">
        <f t="shared" si="8"/>
        <v>2.5000000000000001E-2</v>
      </c>
      <c r="J60" s="480">
        <f t="shared" si="8"/>
        <v>7.400000000000001E-2</v>
      </c>
      <c r="K60" s="480">
        <f t="shared" si="8"/>
        <v>3.1E-2</v>
      </c>
      <c r="L60" s="480">
        <f t="shared" si="8"/>
        <v>1E-3</v>
      </c>
      <c r="M60" s="480">
        <f t="shared" si="8"/>
        <v>1.6040000000000001</v>
      </c>
    </row>
    <row r="64" spans="2:14" x14ac:dyDescent="0.3">
      <c r="N64" s="381" t="s">
        <v>2758</v>
      </c>
    </row>
  </sheetData>
  <hyperlinks>
    <hyperlink ref="N64" location="Contents!A1" display="To Frontpage" xr:uid="{CD655AD8-C299-4E7C-9142-D5D6DF557C8F}"/>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D896-FBBC-48CD-ABDE-6D474EC22909}">
  <sheetPr>
    <pageSetUpPr fitToPage="1"/>
  </sheetPr>
  <dimension ref="B5:N85"/>
  <sheetViews>
    <sheetView zoomScale="85" zoomScaleNormal="85" zoomScaleSheetLayoutView="100" workbookViewId="0"/>
  </sheetViews>
  <sheetFormatPr defaultColWidth="9.109375" defaultRowHeight="14.4" x14ac:dyDescent="0.3"/>
  <cols>
    <col min="1" max="1" width="4.6640625" style="363" customWidth="1"/>
    <col min="2" max="2" width="25.109375" style="363" bestFit="1" customWidth="1"/>
    <col min="3" max="12" width="17.6640625" style="363" customWidth="1"/>
    <col min="13" max="13" width="18.5546875" style="363" bestFit="1" customWidth="1"/>
    <col min="14" max="20" width="9.109375" style="363"/>
    <col min="21" max="21" width="9.109375" style="363" customWidth="1"/>
    <col min="22" max="16384" width="9.109375" style="363"/>
  </cols>
  <sheetData>
    <row r="5" spans="2:13" ht="15.6" x14ac:dyDescent="0.3">
      <c r="B5" s="496" t="s">
        <v>2971</v>
      </c>
    </row>
    <row r="6" spans="2:13" x14ac:dyDescent="0.3">
      <c r="B6" s="522" t="s">
        <v>2970</v>
      </c>
      <c r="C6" s="525"/>
      <c r="D6" s="525"/>
      <c r="E6" s="525"/>
      <c r="F6" s="525"/>
      <c r="G6" s="525"/>
      <c r="H6" s="525"/>
      <c r="I6" s="525"/>
      <c r="J6" s="525"/>
      <c r="K6" s="525"/>
      <c r="L6" s="525"/>
      <c r="M6" s="525"/>
    </row>
    <row r="7" spans="2:13" x14ac:dyDescent="0.3">
      <c r="B7" s="471"/>
      <c r="C7" s="471"/>
      <c r="D7" s="471"/>
      <c r="E7" s="471"/>
      <c r="F7" s="471"/>
      <c r="G7" s="471"/>
      <c r="H7" s="471"/>
      <c r="I7" s="471"/>
      <c r="J7" s="471"/>
      <c r="K7" s="471"/>
      <c r="L7" s="471"/>
      <c r="M7" s="471"/>
    </row>
    <row r="8" spans="2:13" ht="28.8" x14ac:dyDescent="0.3">
      <c r="B8" s="471"/>
      <c r="C8" s="485" t="s">
        <v>2904</v>
      </c>
      <c r="D8" s="485" t="s">
        <v>2903</v>
      </c>
      <c r="E8" s="485" t="s">
        <v>2902</v>
      </c>
      <c r="F8" s="485" t="s">
        <v>2901</v>
      </c>
      <c r="G8" s="485" t="s">
        <v>2900</v>
      </c>
      <c r="H8" s="485" t="s">
        <v>2899</v>
      </c>
      <c r="I8" s="485" t="s">
        <v>2898</v>
      </c>
      <c r="J8" s="485" t="s">
        <v>811</v>
      </c>
      <c r="K8" s="485" t="s">
        <v>2897</v>
      </c>
      <c r="L8" s="485" t="s">
        <v>146</v>
      </c>
      <c r="M8" s="484" t="s">
        <v>148</v>
      </c>
    </row>
    <row r="9" spans="2:13" x14ac:dyDescent="0.3">
      <c r="B9" s="363" t="s">
        <v>2969</v>
      </c>
      <c r="C9" s="524">
        <v>0</v>
      </c>
      <c r="D9" s="524">
        <v>0</v>
      </c>
      <c r="E9" s="524">
        <v>0</v>
      </c>
      <c r="F9" s="524">
        <v>0</v>
      </c>
      <c r="G9" s="524">
        <v>0</v>
      </c>
      <c r="H9" s="524">
        <v>0</v>
      </c>
      <c r="I9" s="524">
        <v>0</v>
      </c>
      <c r="J9" s="524">
        <v>0</v>
      </c>
      <c r="K9" s="524">
        <v>0</v>
      </c>
      <c r="L9" s="524">
        <v>0</v>
      </c>
      <c r="M9" s="524">
        <f>SUM(C9:L9)</f>
        <v>0</v>
      </c>
    </row>
    <row r="10" spans="2:13" x14ac:dyDescent="0.3">
      <c r="B10" s="363" t="s">
        <v>666</v>
      </c>
      <c r="C10" s="524">
        <v>0</v>
      </c>
      <c r="D10" s="524">
        <v>0</v>
      </c>
      <c r="E10" s="524">
        <v>0</v>
      </c>
      <c r="F10" s="524">
        <v>0</v>
      </c>
      <c r="G10" s="524">
        <v>0</v>
      </c>
      <c r="H10" s="524">
        <v>0</v>
      </c>
      <c r="I10" s="524">
        <v>0</v>
      </c>
      <c r="J10" s="524">
        <v>0</v>
      </c>
      <c r="K10" s="524">
        <v>0</v>
      </c>
      <c r="L10" s="524">
        <v>0</v>
      </c>
      <c r="M10" s="524">
        <f>SUM(C10:L10)</f>
        <v>0</v>
      </c>
    </row>
    <row r="11" spans="2:13" x14ac:dyDescent="0.3">
      <c r="B11" s="363" t="s">
        <v>668</v>
      </c>
      <c r="C11" s="524">
        <v>0</v>
      </c>
      <c r="D11" s="524">
        <v>0</v>
      </c>
      <c r="E11" s="524">
        <v>0</v>
      </c>
      <c r="F11" s="524">
        <v>0</v>
      </c>
      <c r="G11" s="524">
        <v>0</v>
      </c>
      <c r="H11" s="524">
        <v>0</v>
      </c>
      <c r="I11" s="524">
        <v>0</v>
      </c>
      <c r="J11" s="524">
        <v>0</v>
      </c>
      <c r="K11" s="524">
        <v>0</v>
      </c>
      <c r="L11" s="524">
        <v>0</v>
      </c>
      <c r="M11" s="524">
        <f>SUM(C11:L11)</f>
        <v>0</v>
      </c>
    </row>
    <row r="12" spans="2:13" x14ac:dyDescent="0.3">
      <c r="B12" s="363" t="s">
        <v>670</v>
      </c>
      <c r="C12" s="524">
        <v>0</v>
      </c>
      <c r="D12" s="524">
        <v>0</v>
      </c>
      <c r="E12" s="524">
        <v>0</v>
      </c>
      <c r="F12" s="524">
        <v>0</v>
      </c>
      <c r="G12" s="524">
        <v>0</v>
      </c>
      <c r="H12" s="524">
        <v>0</v>
      </c>
      <c r="I12" s="524">
        <v>0</v>
      </c>
      <c r="J12" s="524">
        <v>0</v>
      </c>
      <c r="K12" s="524">
        <v>0</v>
      </c>
      <c r="L12" s="524">
        <v>0</v>
      </c>
      <c r="M12" s="524">
        <f>SUM(C12:L12)</f>
        <v>0</v>
      </c>
    </row>
    <row r="13" spans="2:13" x14ac:dyDescent="0.3">
      <c r="B13" s="363" t="s">
        <v>672</v>
      </c>
      <c r="C13" s="524">
        <v>1.347</v>
      </c>
      <c r="D13" s="524">
        <v>9.5000000000000001E-2</v>
      </c>
      <c r="E13" s="524">
        <v>1E-3</v>
      </c>
      <c r="F13" s="524">
        <v>7.0000000000000001E-3</v>
      </c>
      <c r="G13" s="524">
        <v>0.02</v>
      </c>
      <c r="H13" s="524">
        <v>3.0000000000000001E-3</v>
      </c>
      <c r="I13" s="524">
        <v>2.4E-2</v>
      </c>
      <c r="J13" s="524">
        <v>7.3999999999999996E-2</v>
      </c>
      <c r="K13" s="524">
        <v>3.2000000000000001E-2</v>
      </c>
      <c r="L13" s="524">
        <v>1E-3</v>
      </c>
      <c r="M13" s="524">
        <f>SUM(C13:L13)</f>
        <v>1.6039999999999996</v>
      </c>
    </row>
    <row r="14" spans="2:13" x14ac:dyDescent="0.3">
      <c r="B14" s="523" t="s">
        <v>148</v>
      </c>
      <c r="C14" s="480">
        <f t="shared" ref="C14:M14" si="0">SUM(C9:C13)</f>
        <v>1.347</v>
      </c>
      <c r="D14" s="480">
        <f t="shared" si="0"/>
        <v>9.5000000000000001E-2</v>
      </c>
      <c r="E14" s="480">
        <f t="shared" si="0"/>
        <v>1E-3</v>
      </c>
      <c r="F14" s="480">
        <f t="shared" si="0"/>
        <v>7.0000000000000001E-3</v>
      </c>
      <c r="G14" s="480">
        <f t="shared" si="0"/>
        <v>0.02</v>
      </c>
      <c r="H14" s="480">
        <f t="shared" si="0"/>
        <v>3.0000000000000001E-3</v>
      </c>
      <c r="I14" s="480">
        <f t="shared" si="0"/>
        <v>2.4E-2</v>
      </c>
      <c r="J14" s="480">
        <f t="shared" si="0"/>
        <v>7.3999999999999996E-2</v>
      </c>
      <c r="K14" s="480">
        <f t="shared" si="0"/>
        <v>3.2000000000000001E-2</v>
      </c>
      <c r="L14" s="480">
        <f t="shared" si="0"/>
        <v>1E-3</v>
      </c>
      <c r="M14" s="480">
        <f t="shared" si="0"/>
        <v>1.6039999999999996</v>
      </c>
    </row>
    <row r="15" spans="2:13" x14ac:dyDescent="0.3">
      <c r="C15" s="442"/>
      <c r="D15" s="442"/>
      <c r="E15" s="442"/>
      <c r="F15" s="442"/>
      <c r="G15" s="442"/>
      <c r="H15" s="442"/>
      <c r="I15" s="442"/>
      <c r="J15" s="442"/>
      <c r="K15" s="442"/>
      <c r="L15" s="442"/>
      <c r="M15" s="442"/>
    </row>
    <row r="16" spans="2:13" x14ac:dyDescent="0.3">
      <c r="C16" s="442"/>
      <c r="D16" s="442"/>
      <c r="E16" s="442"/>
      <c r="F16" s="442"/>
      <c r="G16" s="442"/>
      <c r="H16" s="442"/>
      <c r="I16" s="442"/>
      <c r="J16" s="442"/>
      <c r="K16" s="442"/>
      <c r="L16" s="442"/>
      <c r="M16" s="442"/>
    </row>
    <row r="19" spans="2:13" ht="15.6" x14ac:dyDescent="0.3">
      <c r="B19" s="496" t="s">
        <v>2968</v>
      </c>
    </row>
    <row r="20" spans="2:13" x14ac:dyDescent="0.3">
      <c r="B20" s="522" t="s">
        <v>2713</v>
      </c>
      <c r="C20" s="525"/>
      <c r="D20" s="525"/>
      <c r="E20" s="525"/>
      <c r="F20" s="525"/>
      <c r="G20" s="525"/>
      <c r="H20" s="525"/>
      <c r="I20" s="525"/>
      <c r="J20" s="525"/>
      <c r="K20" s="525"/>
      <c r="L20" s="525"/>
      <c r="M20" s="525"/>
    </row>
    <row r="21" spans="2:13" x14ac:dyDescent="0.3">
      <c r="B21" s="471"/>
      <c r="C21" s="471"/>
      <c r="D21" s="471"/>
      <c r="E21" s="471"/>
      <c r="F21" s="471"/>
      <c r="G21" s="471"/>
      <c r="H21" s="471"/>
      <c r="I21" s="471"/>
      <c r="J21" s="471"/>
      <c r="K21" s="471"/>
      <c r="L21" s="471"/>
      <c r="M21" s="471"/>
    </row>
    <row r="22" spans="2:13" ht="28.8" x14ac:dyDescent="0.3">
      <c r="B22" s="471"/>
      <c r="C22" s="485" t="s">
        <v>2904</v>
      </c>
      <c r="D22" s="485" t="s">
        <v>2903</v>
      </c>
      <c r="E22" s="485" t="s">
        <v>2902</v>
      </c>
      <c r="F22" s="485" t="s">
        <v>2901</v>
      </c>
      <c r="G22" s="485" t="s">
        <v>2900</v>
      </c>
      <c r="H22" s="485" t="s">
        <v>2899</v>
      </c>
      <c r="I22" s="485" t="s">
        <v>2898</v>
      </c>
      <c r="J22" s="485" t="s">
        <v>811</v>
      </c>
      <c r="K22" s="485" t="s">
        <v>2897</v>
      </c>
      <c r="L22" s="485" t="s">
        <v>146</v>
      </c>
      <c r="M22" s="484" t="s">
        <v>148</v>
      </c>
    </row>
    <row r="23" spans="2:13" x14ac:dyDescent="0.3">
      <c r="B23" s="363" t="s">
        <v>2967</v>
      </c>
      <c r="C23" s="524">
        <v>1E-3</v>
      </c>
      <c r="D23" s="524">
        <v>0</v>
      </c>
      <c r="E23" s="524">
        <v>0</v>
      </c>
      <c r="F23" s="524">
        <v>0</v>
      </c>
      <c r="G23" s="524">
        <v>0</v>
      </c>
      <c r="H23" s="524">
        <v>0</v>
      </c>
      <c r="I23" s="524">
        <v>0</v>
      </c>
      <c r="J23" s="524">
        <v>1E-3</v>
      </c>
      <c r="K23" s="524">
        <v>0</v>
      </c>
      <c r="L23" s="524">
        <v>0</v>
      </c>
      <c r="M23" s="524">
        <f t="shared" ref="M23:M28" si="1">SUM(C23:L23)</f>
        <v>2E-3</v>
      </c>
    </row>
    <row r="24" spans="2:13" x14ac:dyDescent="0.3">
      <c r="B24" s="363" t="s">
        <v>2966</v>
      </c>
      <c r="C24" s="524">
        <v>1.9E-2</v>
      </c>
      <c r="D24" s="524">
        <v>2E-3</v>
      </c>
      <c r="E24" s="524">
        <v>0</v>
      </c>
      <c r="F24" s="524">
        <v>0</v>
      </c>
      <c r="G24" s="524">
        <v>1E-3</v>
      </c>
      <c r="H24" s="524">
        <v>0</v>
      </c>
      <c r="I24" s="524">
        <v>3.0000000000000001E-3</v>
      </c>
      <c r="J24" s="524">
        <v>3.0000000000000001E-3</v>
      </c>
      <c r="K24" s="524">
        <v>0</v>
      </c>
      <c r="L24" s="524">
        <v>0</v>
      </c>
      <c r="M24" s="524">
        <f t="shared" si="1"/>
        <v>2.7999999999999997E-2</v>
      </c>
    </row>
    <row r="25" spans="2:13" x14ac:dyDescent="0.3">
      <c r="B25" s="363" t="s">
        <v>2965</v>
      </c>
      <c r="C25" s="524">
        <v>0.04</v>
      </c>
      <c r="D25" s="524">
        <v>4.0000000000000001E-3</v>
      </c>
      <c r="E25" s="524">
        <v>0</v>
      </c>
      <c r="F25" s="524">
        <v>0</v>
      </c>
      <c r="G25" s="524">
        <v>3.0000000000000001E-3</v>
      </c>
      <c r="H25" s="524">
        <v>3.0000000000000001E-3</v>
      </c>
      <c r="I25" s="524">
        <v>7.0000000000000001E-3</v>
      </c>
      <c r="J25" s="524">
        <v>4.0000000000000001E-3</v>
      </c>
      <c r="K25" s="524">
        <v>0</v>
      </c>
      <c r="L25" s="524">
        <v>0</v>
      </c>
      <c r="M25" s="524">
        <f t="shared" si="1"/>
        <v>6.0999999999999999E-2</v>
      </c>
    </row>
    <row r="26" spans="2:13" x14ac:dyDescent="0.3">
      <c r="B26" s="363" t="s">
        <v>2964</v>
      </c>
      <c r="C26" s="524">
        <v>6.0999999999999999E-2</v>
      </c>
      <c r="D26" s="524">
        <v>2E-3</v>
      </c>
      <c r="E26" s="524">
        <v>0</v>
      </c>
      <c r="F26" s="524">
        <v>0</v>
      </c>
      <c r="G26" s="524">
        <v>1E-3</v>
      </c>
      <c r="H26" s="524">
        <v>0</v>
      </c>
      <c r="I26" s="524">
        <v>5.0000000000000001E-3</v>
      </c>
      <c r="J26" s="524">
        <v>7.0000000000000001E-3</v>
      </c>
      <c r="K26" s="524">
        <v>1.9E-2</v>
      </c>
      <c r="L26" s="524">
        <v>0</v>
      </c>
      <c r="M26" s="524">
        <f t="shared" si="1"/>
        <v>9.5000000000000015E-2</v>
      </c>
    </row>
    <row r="27" spans="2:13" x14ac:dyDescent="0.3">
      <c r="B27" s="363" t="s">
        <v>2963</v>
      </c>
      <c r="C27" s="524">
        <v>1.226</v>
      </c>
      <c r="D27" s="524">
        <v>8.6999999999999994E-2</v>
      </c>
      <c r="E27" s="524">
        <v>1E-3</v>
      </c>
      <c r="F27" s="524">
        <v>7.0000000000000001E-3</v>
      </c>
      <c r="G27" s="524">
        <v>1.4999999999999999E-2</v>
      </c>
      <c r="H27" s="524">
        <v>0</v>
      </c>
      <c r="I27" s="524">
        <v>8.9999999999999993E-3</v>
      </c>
      <c r="J27" s="524">
        <v>0.06</v>
      </c>
      <c r="K27" s="524">
        <v>1.2E-2</v>
      </c>
      <c r="L27" s="524">
        <v>1E-3</v>
      </c>
      <c r="M27" s="524">
        <f t="shared" si="1"/>
        <v>1.4179999999999995</v>
      </c>
    </row>
    <row r="28" spans="2:13" x14ac:dyDescent="0.3">
      <c r="B28" s="363" t="s">
        <v>2962</v>
      </c>
      <c r="C28" s="524">
        <v>0</v>
      </c>
      <c r="D28" s="524">
        <v>0</v>
      </c>
      <c r="E28" s="524">
        <v>0</v>
      </c>
      <c r="F28" s="524">
        <v>0</v>
      </c>
      <c r="G28" s="524">
        <v>0</v>
      </c>
      <c r="H28" s="524">
        <v>0</v>
      </c>
      <c r="I28" s="524">
        <v>0</v>
      </c>
      <c r="J28" s="524">
        <v>0</v>
      </c>
      <c r="K28" s="524">
        <v>0</v>
      </c>
      <c r="L28" s="524">
        <v>0</v>
      </c>
      <c r="M28" s="524">
        <f t="shared" si="1"/>
        <v>0</v>
      </c>
    </row>
    <row r="29" spans="2:13" x14ac:dyDescent="0.3">
      <c r="B29" s="523" t="s">
        <v>148</v>
      </c>
      <c r="C29" s="480">
        <f t="shared" ref="C29:M29" si="2">SUM(C23:C28)</f>
        <v>1.347</v>
      </c>
      <c r="D29" s="480">
        <f t="shared" si="2"/>
        <v>9.5000000000000001E-2</v>
      </c>
      <c r="E29" s="480">
        <f t="shared" si="2"/>
        <v>1E-3</v>
      </c>
      <c r="F29" s="480">
        <f t="shared" si="2"/>
        <v>7.0000000000000001E-3</v>
      </c>
      <c r="G29" s="480">
        <f t="shared" si="2"/>
        <v>0.02</v>
      </c>
      <c r="H29" s="480">
        <f t="shared" si="2"/>
        <v>3.0000000000000001E-3</v>
      </c>
      <c r="I29" s="480">
        <f t="shared" si="2"/>
        <v>2.4E-2</v>
      </c>
      <c r="J29" s="480">
        <f t="shared" si="2"/>
        <v>7.4999999999999997E-2</v>
      </c>
      <c r="K29" s="480">
        <f t="shared" si="2"/>
        <v>3.1E-2</v>
      </c>
      <c r="L29" s="480">
        <f t="shared" si="2"/>
        <v>1E-3</v>
      </c>
      <c r="M29" s="480">
        <f t="shared" si="2"/>
        <v>1.6039999999999994</v>
      </c>
    </row>
    <row r="34" spans="2:13" ht="15.6" x14ac:dyDescent="0.3">
      <c r="B34" s="496" t="s">
        <v>2961</v>
      </c>
    </row>
    <row r="35" spans="2:13" x14ac:dyDescent="0.3">
      <c r="B35" s="510" t="s">
        <v>2960</v>
      </c>
      <c r="C35" s="525"/>
      <c r="D35" s="525"/>
      <c r="E35" s="525"/>
      <c r="F35" s="525"/>
      <c r="G35" s="525"/>
      <c r="H35" s="525"/>
      <c r="I35" s="525"/>
      <c r="J35" s="525"/>
      <c r="K35" s="525"/>
      <c r="L35" s="525"/>
      <c r="M35" s="525"/>
    </row>
    <row r="36" spans="2:13" x14ac:dyDescent="0.3">
      <c r="B36" s="471"/>
      <c r="C36" s="471"/>
      <c r="D36" s="471"/>
      <c r="E36" s="471"/>
      <c r="F36" s="471"/>
      <c r="G36" s="471"/>
      <c r="H36" s="471"/>
      <c r="I36" s="471"/>
      <c r="J36" s="471"/>
      <c r="K36" s="471"/>
      <c r="L36" s="471"/>
      <c r="M36" s="471"/>
    </row>
    <row r="37" spans="2:13" ht="28.8" x14ac:dyDescent="0.3">
      <c r="B37" s="471"/>
      <c r="C37" s="485" t="s">
        <v>2904</v>
      </c>
      <c r="D37" s="485" t="s">
        <v>2903</v>
      </c>
      <c r="E37" s="485" t="s">
        <v>2902</v>
      </c>
      <c r="F37" s="485" t="s">
        <v>2901</v>
      </c>
      <c r="G37" s="485" t="s">
        <v>2900</v>
      </c>
      <c r="H37" s="485" t="s">
        <v>2899</v>
      </c>
      <c r="I37" s="485" t="s">
        <v>2898</v>
      </c>
      <c r="J37" s="485" t="s">
        <v>811</v>
      </c>
      <c r="K37" s="485" t="s">
        <v>2897</v>
      </c>
      <c r="L37" s="485" t="s">
        <v>146</v>
      </c>
      <c r="M37" s="484" t="s">
        <v>148</v>
      </c>
    </row>
    <row r="38" spans="2:13" x14ac:dyDescent="0.3">
      <c r="B38" s="512" t="s">
        <v>2958</v>
      </c>
      <c r="C38" s="538">
        <v>1.19</v>
      </c>
      <c r="D38" s="538">
        <v>0.41</v>
      </c>
      <c r="E38" s="538">
        <v>0</v>
      </c>
      <c r="F38" s="538">
        <v>0</v>
      </c>
      <c r="G38" s="538">
        <v>0</v>
      </c>
      <c r="H38" s="538">
        <v>0</v>
      </c>
      <c r="I38" s="538">
        <v>0</v>
      </c>
      <c r="J38" s="538">
        <v>0</v>
      </c>
      <c r="K38" s="538">
        <v>0</v>
      </c>
      <c r="L38" s="538">
        <v>0</v>
      </c>
      <c r="M38" s="537">
        <v>0.99</v>
      </c>
    </row>
    <row r="39" spans="2:13" x14ac:dyDescent="0.3">
      <c r="B39" s="497" t="str">
        <f>"Note: 90-days arrears. Payments for " &amp; Q_3 &amp; " in arrears as per " &amp; Q_4 &amp; " as a share of scheduled payments for the " &amp; Q_3 &amp; " payment term  (See definition in table X1)"</f>
        <v>Note: 90-days arrears. Payments for Q3 2021 in arrears as per Q4 2021 as a share of scheduled payments for the Q3 2021 payment term  (See definition in table X1)</v>
      </c>
    </row>
    <row r="40" spans="2:13" x14ac:dyDescent="0.3">
      <c r="J40" s="536"/>
    </row>
    <row r="44" spans="2:13" ht="15.6" x14ac:dyDescent="0.3">
      <c r="B44" s="496" t="s">
        <v>2959</v>
      </c>
    </row>
    <row r="45" spans="2:13" x14ac:dyDescent="0.3">
      <c r="B45" s="510" t="s">
        <v>2709</v>
      </c>
      <c r="C45" s="525"/>
      <c r="D45" s="525"/>
      <c r="E45" s="525"/>
      <c r="F45" s="525"/>
      <c r="G45" s="525"/>
      <c r="H45" s="525"/>
      <c r="I45" s="525"/>
      <c r="J45" s="525"/>
      <c r="K45" s="525"/>
      <c r="L45" s="525"/>
      <c r="M45" s="525"/>
    </row>
    <row r="46" spans="2:13" x14ac:dyDescent="0.3">
      <c r="B46" s="471"/>
      <c r="C46" s="471"/>
      <c r="D46" s="471"/>
      <c r="E46" s="471"/>
      <c r="F46" s="471"/>
      <c r="G46" s="471"/>
      <c r="H46" s="471"/>
      <c r="I46" s="471"/>
      <c r="J46" s="471"/>
      <c r="K46" s="471"/>
      <c r="L46" s="471"/>
      <c r="M46" s="471"/>
    </row>
    <row r="47" spans="2:13" ht="28.8" x14ac:dyDescent="0.3">
      <c r="B47" s="471"/>
      <c r="C47" s="485" t="s">
        <v>2904</v>
      </c>
      <c r="D47" s="485" t="s">
        <v>2903</v>
      </c>
      <c r="E47" s="485" t="s">
        <v>2902</v>
      </c>
      <c r="F47" s="485" t="s">
        <v>2901</v>
      </c>
      <c r="G47" s="485" t="s">
        <v>2900</v>
      </c>
      <c r="H47" s="485" t="s">
        <v>2899</v>
      </c>
      <c r="I47" s="485" t="s">
        <v>2898</v>
      </c>
      <c r="J47" s="485" t="s">
        <v>811</v>
      </c>
      <c r="K47" s="485" t="s">
        <v>2897</v>
      </c>
      <c r="L47" s="485" t="s">
        <v>146</v>
      </c>
      <c r="M47" s="484" t="s">
        <v>148</v>
      </c>
    </row>
    <row r="48" spans="2:13" x14ac:dyDescent="0.3">
      <c r="B48" s="512" t="s">
        <v>2958</v>
      </c>
      <c r="C48" s="531">
        <v>1.6</v>
      </c>
      <c r="D48" s="531">
        <v>0.51</v>
      </c>
      <c r="E48" s="531">
        <v>0</v>
      </c>
      <c r="F48" s="531">
        <v>0</v>
      </c>
      <c r="G48" s="531">
        <v>0</v>
      </c>
      <c r="H48" s="531">
        <v>0</v>
      </c>
      <c r="I48" s="531">
        <v>0</v>
      </c>
      <c r="J48" s="531">
        <v>1.66</v>
      </c>
      <c r="K48" s="531">
        <v>0</v>
      </c>
      <c r="L48" s="531">
        <v>0</v>
      </c>
      <c r="M48" s="530">
        <v>1.45</v>
      </c>
    </row>
    <row r="49" spans="2:13" x14ac:dyDescent="0.3">
      <c r="B49" s="497" t="s">
        <v>2950</v>
      </c>
    </row>
    <row r="54" spans="2:13" ht="15.6" x14ac:dyDescent="0.3">
      <c r="B54" s="496" t="s">
        <v>2957</v>
      </c>
    </row>
    <row r="55" spans="2:13" x14ac:dyDescent="0.3">
      <c r="B55" s="510" t="s">
        <v>2707</v>
      </c>
      <c r="C55" s="525"/>
      <c r="D55" s="525"/>
      <c r="E55" s="525"/>
      <c r="F55" s="525"/>
      <c r="G55" s="525"/>
      <c r="H55" s="525"/>
      <c r="I55" s="525"/>
      <c r="J55" s="525"/>
      <c r="K55" s="525"/>
      <c r="L55" s="525"/>
      <c r="M55" s="525"/>
    </row>
    <row r="56" spans="2:13" x14ac:dyDescent="0.3">
      <c r="B56" s="471"/>
      <c r="C56" s="471"/>
      <c r="D56" s="471"/>
      <c r="E56" s="471"/>
      <c r="F56" s="471"/>
      <c r="G56" s="471"/>
      <c r="H56" s="471"/>
      <c r="I56" s="471"/>
      <c r="J56" s="471"/>
      <c r="K56" s="471"/>
      <c r="L56" s="471"/>
      <c r="M56" s="471"/>
    </row>
    <row r="57" spans="2:13" ht="28.8" x14ac:dyDescent="0.3">
      <c r="B57" s="471"/>
      <c r="C57" s="485" t="s">
        <v>2904</v>
      </c>
      <c r="D57" s="485" t="s">
        <v>2903</v>
      </c>
      <c r="E57" s="485" t="s">
        <v>2902</v>
      </c>
      <c r="F57" s="485" t="s">
        <v>2901</v>
      </c>
      <c r="G57" s="485" t="s">
        <v>2900</v>
      </c>
      <c r="H57" s="485" t="s">
        <v>2899</v>
      </c>
      <c r="I57" s="485" t="s">
        <v>2898</v>
      </c>
      <c r="J57" s="485" t="s">
        <v>811</v>
      </c>
      <c r="K57" s="485" t="s">
        <v>2897</v>
      </c>
      <c r="L57" s="485" t="s">
        <v>146</v>
      </c>
      <c r="M57" s="484" t="s">
        <v>148</v>
      </c>
    </row>
    <row r="58" spans="2:13" x14ac:dyDescent="0.3">
      <c r="B58" s="431" t="s">
        <v>2956</v>
      </c>
      <c r="C58" s="535">
        <v>1.48</v>
      </c>
      <c r="D58" s="535">
        <v>0.51</v>
      </c>
      <c r="E58" s="535">
        <v>0</v>
      </c>
      <c r="F58" s="535">
        <v>0</v>
      </c>
      <c r="G58" s="535">
        <v>0</v>
      </c>
      <c r="H58" s="535">
        <v>0</v>
      </c>
      <c r="I58" s="535">
        <v>0</v>
      </c>
      <c r="J58" s="535">
        <v>1.66</v>
      </c>
      <c r="K58" s="535">
        <v>0</v>
      </c>
      <c r="L58" s="535">
        <v>0</v>
      </c>
      <c r="M58" s="534">
        <v>1.35</v>
      </c>
    </row>
    <row r="59" spans="2:13" x14ac:dyDescent="0.3">
      <c r="B59" s="431" t="s">
        <v>2955</v>
      </c>
      <c r="C59" s="535">
        <v>0.06</v>
      </c>
      <c r="D59" s="535">
        <v>0</v>
      </c>
      <c r="E59" s="535">
        <v>0</v>
      </c>
      <c r="F59" s="535">
        <v>0</v>
      </c>
      <c r="G59" s="535">
        <v>0</v>
      </c>
      <c r="H59" s="535">
        <v>0</v>
      </c>
      <c r="I59" s="535">
        <v>0</v>
      </c>
      <c r="J59" s="535">
        <v>0</v>
      </c>
      <c r="K59" s="535">
        <v>0</v>
      </c>
      <c r="L59" s="535">
        <v>0</v>
      </c>
      <c r="M59" s="534">
        <v>0.05</v>
      </c>
    </row>
    <row r="60" spans="2:13" x14ac:dyDescent="0.3">
      <c r="B60" s="431" t="s">
        <v>2954</v>
      </c>
      <c r="C60" s="535">
        <v>0.03</v>
      </c>
      <c r="D60" s="535">
        <v>0</v>
      </c>
      <c r="E60" s="535">
        <v>0</v>
      </c>
      <c r="F60" s="535">
        <v>0</v>
      </c>
      <c r="G60" s="535">
        <v>0</v>
      </c>
      <c r="H60" s="535">
        <v>0</v>
      </c>
      <c r="I60" s="535">
        <v>0</v>
      </c>
      <c r="J60" s="535">
        <v>0</v>
      </c>
      <c r="K60" s="535">
        <v>0</v>
      </c>
      <c r="L60" s="535">
        <v>0</v>
      </c>
      <c r="M60" s="534">
        <v>0.02</v>
      </c>
    </row>
    <row r="61" spans="2:13" x14ac:dyDescent="0.3">
      <c r="B61" s="431" t="s">
        <v>2953</v>
      </c>
      <c r="C61" s="535">
        <v>0.01</v>
      </c>
      <c r="D61" s="535">
        <v>0</v>
      </c>
      <c r="E61" s="535">
        <v>0</v>
      </c>
      <c r="F61" s="535">
        <v>0</v>
      </c>
      <c r="G61" s="535">
        <v>0</v>
      </c>
      <c r="H61" s="535">
        <v>0</v>
      </c>
      <c r="I61" s="535">
        <v>0</v>
      </c>
      <c r="J61" s="535">
        <v>0</v>
      </c>
      <c r="K61" s="535">
        <v>0</v>
      </c>
      <c r="L61" s="535">
        <v>0</v>
      </c>
      <c r="M61" s="534">
        <v>0.01</v>
      </c>
    </row>
    <row r="62" spans="2:13" x14ac:dyDescent="0.3">
      <c r="B62" s="431" t="s">
        <v>2952</v>
      </c>
      <c r="C62" s="535">
        <v>0.01</v>
      </c>
      <c r="D62" s="535">
        <v>0</v>
      </c>
      <c r="E62" s="535">
        <v>0</v>
      </c>
      <c r="F62" s="535">
        <v>0</v>
      </c>
      <c r="G62" s="535">
        <v>0</v>
      </c>
      <c r="H62" s="535">
        <v>0</v>
      </c>
      <c r="I62" s="535">
        <v>0</v>
      </c>
      <c r="J62" s="535">
        <v>0</v>
      </c>
      <c r="K62" s="535">
        <v>0</v>
      </c>
      <c r="L62" s="535">
        <v>0</v>
      </c>
      <c r="M62" s="534">
        <v>0.01</v>
      </c>
    </row>
    <row r="63" spans="2:13" x14ac:dyDescent="0.3">
      <c r="B63" s="463" t="s">
        <v>2951</v>
      </c>
      <c r="C63" s="533">
        <v>0.01</v>
      </c>
      <c r="D63" s="533">
        <v>0</v>
      </c>
      <c r="E63" s="533">
        <v>0</v>
      </c>
      <c r="F63" s="533">
        <v>0</v>
      </c>
      <c r="G63" s="533">
        <v>0</v>
      </c>
      <c r="H63" s="533">
        <v>0</v>
      </c>
      <c r="I63" s="533">
        <v>0</v>
      </c>
      <c r="J63" s="533">
        <v>0</v>
      </c>
      <c r="K63" s="533">
        <v>0</v>
      </c>
      <c r="L63" s="533">
        <v>0</v>
      </c>
      <c r="M63" s="532">
        <v>0.01</v>
      </c>
    </row>
    <row r="64" spans="2:13" x14ac:dyDescent="0.3">
      <c r="B64" s="497" t="s">
        <v>2950</v>
      </c>
    </row>
    <row r="68" spans="2:13" ht="15.6" x14ac:dyDescent="0.3">
      <c r="B68" s="496" t="s">
        <v>2949</v>
      </c>
    </row>
    <row r="69" spans="2:13" x14ac:dyDescent="0.3">
      <c r="B69" s="510" t="s">
        <v>2705</v>
      </c>
      <c r="C69" s="525"/>
      <c r="D69" s="525"/>
      <c r="E69" s="525"/>
      <c r="F69" s="525"/>
      <c r="G69" s="525"/>
      <c r="H69" s="525"/>
      <c r="I69" s="525"/>
      <c r="J69" s="525"/>
      <c r="K69" s="525"/>
      <c r="L69" s="525"/>
      <c r="M69" s="525"/>
    </row>
    <row r="70" spans="2:13" x14ac:dyDescent="0.3">
      <c r="B70" s="471"/>
      <c r="C70" s="471"/>
      <c r="D70" s="471"/>
      <c r="E70" s="471"/>
      <c r="F70" s="471"/>
      <c r="G70" s="471"/>
      <c r="H70" s="471"/>
      <c r="I70" s="471"/>
      <c r="J70" s="471"/>
      <c r="K70" s="471"/>
      <c r="L70" s="471"/>
      <c r="M70" s="471"/>
    </row>
    <row r="71" spans="2:13" ht="28.8" x14ac:dyDescent="0.3">
      <c r="B71" s="471"/>
      <c r="C71" s="485" t="s">
        <v>2904</v>
      </c>
      <c r="D71" s="485" t="s">
        <v>2903</v>
      </c>
      <c r="E71" s="485" t="s">
        <v>2902</v>
      </c>
      <c r="F71" s="485" t="s">
        <v>2901</v>
      </c>
      <c r="G71" s="485" t="s">
        <v>2900</v>
      </c>
      <c r="H71" s="485" t="s">
        <v>2899</v>
      </c>
      <c r="I71" s="485" t="s">
        <v>2898</v>
      </c>
      <c r="J71" s="485" t="s">
        <v>811</v>
      </c>
      <c r="K71" s="485" t="s">
        <v>2897</v>
      </c>
      <c r="L71" s="485" t="s">
        <v>146</v>
      </c>
      <c r="M71" s="484" t="s">
        <v>148</v>
      </c>
    </row>
    <row r="72" spans="2:13" x14ac:dyDescent="0.3">
      <c r="B72" s="512" t="s">
        <v>2948</v>
      </c>
      <c r="C72" s="531">
        <v>4.5090000000000003</v>
      </c>
      <c r="D72" s="531">
        <v>0</v>
      </c>
      <c r="E72" s="531">
        <v>0</v>
      </c>
      <c r="F72" s="531">
        <v>0</v>
      </c>
      <c r="G72" s="531">
        <v>0</v>
      </c>
      <c r="H72" s="531">
        <v>0</v>
      </c>
      <c r="I72" s="531">
        <v>0</v>
      </c>
      <c r="J72" s="531">
        <v>-0.01</v>
      </c>
      <c r="K72" s="531">
        <v>0</v>
      </c>
      <c r="L72" s="531">
        <v>1.7000000000000001E-2</v>
      </c>
      <c r="M72" s="530">
        <f>SUM(C72:L72)</f>
        <v>4.5160000000000009</v>
      </c>
    </row>
    <row r="73" spans="2:13" x14ac:dyDescent="0.3">
      <c r="B73" s="497" t="s">
        <v>2947</v>
      </c>
    </row>
    <row r="77" spans="2:13" ht="15.6" x14ac:dyDescent="0.3">
      <c r="B77" s="496" t="s">
        <v>2946</v>
      </c>
    </row>
    <row r="78" spans="2:13" x14ac:dyDescent="0.3">
      <c r="B78" s="510" t="s">
        <v>2703</v>
      </c>
      <c r="C78" s="525"/>
      <c r="D78" s="525"/>
      <c r="E78" s="525"/>
      <c r="F78" s="525"/>
      <c r="G78" s="525"/>
      <c r="H78" s="525"/>
      <c r="I78" s="525"/>
      <c r="J78" s="525"/>
      <c r="K78" s="525"/>
      <c r="L78" s="525"/>
      <c r="M78" s="525"/>
    </row>
    <row r="79" spans="2:13" x14ac:dyDescent="0.3">
      <c r="B79" s="471"/>
      <c r="C79" s="471"/>
      <c r="D79" s="471"/>
      <c r="E79" s="471"/>
      <c r="F79" s="471"/>
      <c r="G79" s="471"/>
      <c r="H79" s="471"/>
      <c r="I79" s="471"/>
      <c r="J79" s="471"/>
      <c r="K79" s="471"/>
      <c r="L79" s="471"/>
      <c r="M79" s="471"/>
    </row>
    <row r="80" spans="2:13" ht="28.8" x14ac:dyDescent="0.3">
      <c r="B80" s="471"/>
      <c r="C80" s="485" t="s">
        <v>2904</v>
      </c>
      <c r="D80" s="485" t="s">
        <v>2903</v>
      </c>
      <c r="E80" s="485" t="s">
        <v>2902</v>
      </c>
      <c r="F80" s="485" t="s">
        <v>2901</v>
      </c>
      <c r="G80" s="485" t="s">
        <v>2900</v>
      </c>
      <c r="H80" s="485" t="s">
        <v>2899</v>
      </c>
      <c r="I80" s="485" t="s">
        <v>2898</v>
      </c>
      <c r="J80" s="485" t="s">
        <v>811</v>
      </c>
      <c r="K80" s="485" t="s">
        <v>2897</v>
      </c>
      <c r="L80" s="485" t="s">
        <v>146</v>
      </c>
      <c r="M80" s="484" t="s">
        <v>148</v>
      </c>
    </row>
    <row r="81" spans="2:14" x14ac:dyDescent="0.3">
      <c r="B81" s="512" t="s">
        <v>2945</v>
      </c>
      <c r="C81" s="622">
        <v>0</v>
      </c>
      <c r="D81" s="531">
        <v>0</v>
      </c>
      <c r="E81" s="531">
        <v>0</v>
      </c>
      <c r="F81" s="531">
        <v>0</v>
      </c>
      <c r="G81" s="531">
        <v>0</v>
      </c>
      <c r="H81" s="531">
        <v>0</v>
      </c>
      <c r="I81" s="531">
        <v>0</v>
      </c>
      <c r="J81" s="622">
        <v>0</v>
      </c>
      <c r="K81" s="531">
        <v>0</v>
      </c>
      <c r="L81" s="531">
        <v>0.01</v>
      </c>
      <c r="M81" s="621">
        <v>0</v>
      </c>
    </row>
    <row r="82" spans="2:14" x14ac:dyDescent="0.3">
      <c r="B82" s="497" t="s">
        <v>2944</v>
      </c>
    </row>
    <row r="83" spans="2:14" x14ac:dyDescent="0.3">
      <c r="B83" s="497"/>
    </row>
    <row r="85" spans="2:14" x14ac:dyDescent="0.3">
      <c r="N85" s="381" t="s">
        <v>2758</v>
      </c>
    </row>
  </sheetData>
  <hyperlinks>
    <hyperlink ref="N85" location="Contents!A1" display="To Frontpage" xr:uid="{1DCC5218-DD13-4DB8-A315-0F22912EED47}"/>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70498-83FD-4621-A736-EA5E6F9127E1}">
  <sheetPr>
    <pageSetUpPr fitToPage="1"/>
  </sheetPr>
  <dimension ref="B7:D61"/>
  <sheetViews>
    <sheetView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7" spans="2:4" ht="15.6" x14ac:dyDescent="0.3">
      <c r="B7" s="552" t="s">
        <v>3007</v>
      </c>
      <c r="C7" s="516"/>
      <c r="D7" s="516"/>
    </row>
    <row r="8" spans="2:4" x14ac:dyDescent="0.3">
      <c r="B8" s="551" t="s">
        <v>2699</v>
      </c>
      <c r="C8" s="550" t="s">
        <v>3006</v>
      </c>
      <c r="D8" s="549" t="s">
        <v>3005</v>
      </c>
    </row>
    <row r="9" spans="2:4" x14ac:dyDescent="0.3">
      <c r="B9" s="548"/>
      <c r="C9" s="547"/>
      <c r="D9" s="546"/>
    </row>
    <row r="10" spans="2:4" x14ac:dyDescent="0.3">
      <c r="B10" s="523" t="s">
        <v>3004</v>
      </c>
      <c r="C10" s="545"/>
      <c r="D10" s="545"/>
    </row>
    <row r="11" spans="2:4" ht="28.8" x14ac:dyDescent="0.3">
      <c r="B11" s="386" t="s">
        <v>3003</v>
      </c>
      <c r="C11" s="386" t="s">
        <v>2693</v>
      </c>
      <c r="D11" s="648"/>
    </row>
    <row r="12" spans="2:4" x14ac:dyDescent="0.3">
      <c r="B12" s="445"/>
      <c r="C12" s="386"/>
      <c r="D12" s="648"/>
    </row>
    <row r="13" spans="2:4" ht="43.2" x14ac:dyDescent="0.3">
      <c r="B13" s="445"/>
      <c r="C13" s="386" t="s">
        <v>3002</v>
      </c>
      <c r="D13" s="648"/>
    </row>
    <row r="14" spans="2:4" ht="28.8" x14ac:dyDescent="0.3">
      <c r="B14" s="398" t="s">
        <v>3001</v>
      </c>
      <c r="C14" s="386" t="s">
        <v>3000</v>
      </c>
      <c r="D14" s="648"/>
    </row>
    <row r="15" spans="2:4" x14ac:dyDescent="0.3">
      <c r="B15" s="398"/>
      <c r="C15" s="543" t="s">
        <v>2999</v>
      </c>
      <c r="D15" s="648"/>
    </row>
    <row r="16" spans="2:4" ht="28.8" x14ac:dyDescent="0.3">
      <c r="B16" s="398" t="s">
        <v>2998</v>
      </c>
      <c r="C16" s="543" t="s">
        <v>2997</v>
      </c>
      <c r="D16" s="648"/>
    </row>
    <row r="17" spans="2:4" x14ac:dyDescent="0.3">
      <c r="B17" s="544"/>
      <c r="C17" s="543" t="s">
        <v>2996</v>
      </c>
      <c r="D17" s="648"/>
    </row>
    <row r="18" spans="2:4" x14ac:dyDescent="0.3">
      <c r="B18" s="544"/>
      <c r="C18" s="543" t="s">
        <v>2995</v>
      </c>
      <c r="D18" s="648"/>
    </row>
    <row r="19" spans="2:4" x14ac:dyDescent="0.3">
      <c r="B19" s="544"/>
      <c r="C19" s="543" t="s">
        <v>2994</v>
      </c>
      <c r="D19" s="648"/>
    </row>
    <row r="20" spans="2:4" x14ac:dyDescent="0.3">
      <c r="B20" s="544"/>
      <c r="C20" s="543" t="s">
        <v>2993</v>
      </c>
      <c r="D20" s="648"/>
    </row>
    <row r="21" spans="2:4" x14ac:dyDescent="0.3">
      <c r="B21" s="544"/>
      <c r="C21" s="543" t="s">
        <v>2992</v>
      </c>
      <c r="D21" s="648"/>
    </row>
    <row r="22" spans="2:4" ht="28.2" x14ac:dyDescent="0.3">
      <c r="B22" s="544"/>
      <c r="C22" s="543" t="s">
        <v>2991</v>
      </c>
      <c r="D22" s="648"/>
    </row>
    <row r="23" spans="2:4" x14ac:dyDescent="0.3">
      <c r="B23" s="544"/>
      <c r="C23" s="543" t="s">
        <v>2990</v>
      </c>
      <c r="D23" s="648"/>
    </row>
    <row r="24" spans="2:4" x14ac:dyDescent="0.3">
      <c r="B24" s="544"/>
      <c r="C24" s="543" t="s">
        <v>2989</v>
      </c>
      <c r="D24" s="648"/>
    </row>
    <row r="25" spans="2:4" x14ac:dyDescent="0.3">
      <c r="B25" s="544"/>
      <c r="C25" s="543" t="s">
        <v>2988</v>
      </c>
      <c r="D25" s="648"/>
    </row>
    <row r="26" spans="2:4" x14ac:dyDescent="0.3">
      <c r="B26" s="544"/>
      <c r="C26" s="543" t="s">
        <v>2987</v>
      </c>
      <c r="D26" s="648"/>
    </row>
    <row r="27" spans="2:4" x14ac:dyDescent="0.3">
      <c r="B27" s="544"/>
      <c r="C27" s="543"/>
      <c r="D27" s="386"/>
    </row>
    <row r="28" spans="2:4" x14ac:dyDescent="0.3">
      <c r="B28" s="523" t="s">
        <v>2986</v>
      </c>
      <c r="C28" s="512"/>
      <c r="D28" s="512"/>
    </row>
    <row r="29" spans="2:4" ht="28.8" x14ac:dyDescent="0.3">
      <c r="B29" s="647" t="s">
        <v>2985</v>
      </c>
      <c r="C29" s="386" t="s">
        <v>2694</v>
      </c>
      <c r="D29" s="648"/>
    </row>
    <row r="30" spans="2:4" x14ac:dyDescent="0.3">
      <c r="B30" s="647"/>
      <c r="C30" s="386"/>
      <c r="D30" s="648"/>
    </row>
    <row r="31" spans="2:4" ht="28.8" x14ac:dyDescent="0.3">
      <c r="B31" s="647"/>
      <c r="C31" s="386" t="s">
        <v>2984</v>
      </c>
      <c r="D31" s="648"/>
    </row>
    <row r="32" spans="2:4" x14ac:dyDescent="0.3">
      <c r="B32" s="647"/>
      <c r="C32" s="418"/>
      <c r="D32" s="648"/>
    </row>
    <row r="33" spans="2:4" x14ac:dyDescent="0.3">
      <c r="B33" s="647"/>
      <c r="C33" s="418" t="s">
        <v>2983</v>
      </c>
      <c r="D33" s="648"/>
    </row>
    <row r="34" spans="2:4" ht="28.8" x14ac:dyDescent="0.3">
      <c r="B34" s="647" t="s">
        <v>2982</v>
      </c>
      <c r="C34" s="386" t="s">
        <v>2981</v>
      </c>
      <c r="D34" s="648"/>
    </row>
    <row r="35" spans="2:4" x14ac:dyDescent="0.3">
      <c r="B35" s="647"/>
      <c r="C35" s="386"/>
      <c r="D35" s="648"/>
    </row>
    <row r="36" spans="2:4" x14ac:dyDescent="0.3">
      <c r="B36" s="647"/>
      <c r="C36" s="418" t="s">
        <v>2980</v>
      </c>
      <c r="D36" s="648"/>
    </row>
    <row r="37" spans="2:4" ht="28.8" x14ac:dyDescent="0.3">
      <c r="B37" s="647" t="s">
        <v>2979</v>
      </c>
      <c r="C37" s="386" t="s">
        <v>2978</v>
      </c>
      <c r="D37" s="648"/>
    </row>
    <row r="38" spans="2:4" x14ac:dyDescent="0.3">
      <c r="B38" s="647"/>
      <c r="C38" s="386"/>
      <c r="D38" s="648"/>
    </row>
    <row r="39" spans="2:4" x14ac:dyDescent="0.3">
      <c r="B39" s="647"/>
      <c r="C39" s="418" t="s">
        <v>2977</v>
      </c>
      <c r="D39" s="648"/>
    </row>
    <row r="40" spans="2:4" ht="28.8" x14ac:dyDescent="0.3">
      <c r="B40" s="647" t="s">
        <v>2976</v>
      </c>
      <c r="C40" s="386" t="s">
        <v>2975</v>
      </c>
      <c r="D40" s="648"/>
    </row>
    <row r="41" spans="2:4" x14ac:dyDescent="0.3">
      <c r="B41" s="647"/>
      <c r="C41" s="386"/>
      <c r="D41" s="648"/>
    </row>
    <row r="42" spans="2:4" ht="28.8" x14ac:dyDescent="0.3">
      <c r="B42" s="647"/>
      <c r="C42" s="418" t="s">
        <v>2974</v>
      </c>
      <c r="D42" s="648"/>
    </row>
    <row r="43" spans="2:4" ht="28.8" x14ac:dyDescent="0.3">
      <c r="B43" s="542" t="s">
        <v>2973</v>
      </c>
      <c r="C43" s="383" t="s">
        <v>2972</v>
      </c>
      <c r="D43" s="383"/>
    </row>
    <row r="45" spans="2:4" x14ac:dyDescent="0.3">
      <c r="D45" s="381" t="s">
        <v>2758</v>
      </c>
    </row>
    <row r="56" spans="2:4" ht="15" customHeight="1" x14ac:dyDescent="0.3"/>
    <row r="57" spans="2:4" ht="222.75" customHeight="1" x14ac:dyDescent="0.3"/>
    <row r="58" spans="2:4" ht="203.25" customHeight="1" x14ac:dyDescent="0.3">
      <c r="B58" s="398"/>
      <c r="C58" s="541"/>
      <c r="D58" s="541"/>
    </row>
    <row r="59" spans="2:4" ht="15.6" x14ac:dyDescent="0.3">
      <c r="B59" s="540"/>
      <c r="C59" s="539"/>
      <c r="D59" s="539"/>
    </row>
    <row r="61" spans="2:4" x14ac:dyDescent="0.3">
      <c r="D61" s="38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89C3281E-7961-4980-86C0-9D4E7CBCCFF1}"/>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5" t="s">
        <v>2095</v>
      </c>
      <c r="F6" s="625"/>
      <c r="G6" s="625"/>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3101</v>
      </c>
      <c r="G9" s="7"/>
      <c r="H9" s="7"/>
      <c r="I9" s="7"/>
      <c r="J9" s="8"/>
    </row>
    <row r="10" spans="2:10" ht="21" x14ac:dyDescent="0.3">
      <c r="B10" s="6"/>
      <c r="C10" s="7"/>
      <c r="D10" s="7"/>
      <c r="E10" s="7"/>
      <c r="F10" s="355" t="s">
        <v>3102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28" t="s">
        <v>15</v>
      </c>
      <c r="E24" s="624" t="s">
        <v>16</v>
      </c>
      <c r="F24" s="624"/>
      <c r="G24" s="624"/>
      <c r="H24" s="624"/>
      <c r="I24" s="7"/>
      <c r="J24" s="8"/>
    </row>
    <row r="25" spans="2:10" x14ac:dyDescent="0.3">
      <c r="B25" s="6"/>
      <c r="C25" s="7"/>
      <c r="D25" s="7"/>
      <c r="E25" s="16"/>
      <c r="F25" s="16"/>
      <c r="G25" s="16"/>
      <c r="H25" s="7"/>
      <c r="I25" s="7"/>
      <c r="J25" s="8"/>
    </row>
    <row r="26" spans="2:10" x14ac:dyDescent="0.3">
      <c r="B26" s="6"/>
      <c r="C26" s="7"/>
      <c r="D26" s="628" t="s">
        <v>17</v>
      </c>
      <c r="E26" s="624"/>
      <c r="F26" s="624"/>
      <c r="G26" s="624"/>
      <c r="H26" s="624"/>
      <c r="I26" s="7"/>
      <c r="J26" s="8"/>
    </row>
    <row r="27" spans="2:10" x14ac:dyDescent="0.3">
      <c r="B27" s="6"/>
      <c r="C27" s="7"/>
      <c r="D27" s="17"/>
      <c r="E27" s="17"/>
      <c r="F27" s="17"/>
      <c r="G27" s="17"/>
      <c r="H27" s="17"/>
      <c r="I27" s="7"/>
      <c r="J27" s="8"/>
    </row>
    <row r="28" spans="2:10" x14ac:dyDescent="0.3">
      <c r="B28" s="6"/>
      <c r="C28" s="7"/>
      <c r="D28" s="628" t="s">
        <v>18</v>
      </c>
      <c r="E28" s="624" t="s">
        <v>16</v>
      </c>
      <c r="F28" s="624"/>
      <c r="G28" s="624"/>
      <c r="H28" s="624"/>
      <c r="I28" s="7"/>
      <c r="J28" s="8"/>
    </row>
    <row r="29" spans="2:10" x14ac:dyDescent="0.3">
      <c r="B29" s="6"/>
      <c r="C29" s="7"/>
      <c r="D29" s="17"/>
      <c r="E29" s="17"/>
      <c r="F29" s="17"/>
      <c r="G29" s="17"/>
      <c r="H29" s="17"/>
      <c r="I29" s="7"/>
      <c r="J29" s="8"/>
    </row>
    <row r="30" spans="2:10" x14ac:dyDescent="0.3">
      <c r="B30" s="6"/>
      <c r="C30" s="7"/>
      <c r="D30" s="628" t="s">
        <v>19</v>
      </c>
      <c r="E30" s="624" t="s">
        <v>16</v>
      </c>
      <c r="F30" s="624"/>
      <c r="G30" s="624"/>
      <c r="H30" s="624"/>
      <c r="I30" s="7"/>
      <c r="J30" s="8"/>
    </row>
    <row r="31" spans="2:10" x14ac:dyDescent="0.3">
      <c r="B31" s="6"/>
      <c r="C31" s="7"/>
      <c r="D31" s="17"/>
      <c r="E31" s="17"/>
      <c r="F31" s="17"/>
      <c r="G31" s="17"/>
      <c r="H31" s="17"/>
      <c r="I31" s="7"/>
      <c r="J31" s="8"/>
    </row>
    <row r="32" spans="2:10" x14ac:dyDescent="0.3">
      <c r="B32" s="6"/>
      <c r="C32" s="7"/>
      <c r="D32" s="628" t="s">
        <v>20</v>
      </c>
      <c r="E32" s="624" t="s">
        <v>16</v>
      </c>
      <c r="F32" s="624"/>
      <c r="G32" s="624"/>
      <c r="H32" s="624"/>
      <c r="I32" s="7"/>
      <c r="J32" s="8"/>
    </row>
    <row r="33" spans="1:18" x14ac:dyDescent="0.3">
      <c r="B33" s="6"/>
      <c r="C33" s="7"/>
      <c r="D33" s="16"/>
      <c r="E33" s="16"/>
      <c r="F33" s="16"/>
      <c r="G33" s="16"/>
      <c r="H33" s="16"/>
      <c r="I33" s="7"/>
      <c r="J33" s="8"/>
    </row>
    <row r="34" spans="1:18" x14ac:dyDescent="0.3">
      <c r="B34" s="6"/>
      <c r="C34" s="7"/>
      <c r="D34" s="628" t="s">
        <v>21</v>
      </c>
      <c r="E34" s="624" t="s">
        <v>16</v>
      </c>
      <c r="F34" s="624"/>
      <c r="G34" s="624"/>
      <c r="H34" s="624"/>
      <c r="I34" s="7"/>
      <c r="J34" s="8"/>
    </row>
    <row r="35" spans="1:18" x14ac:dyDescent="0.3">
      <c r="B35" s="6"/>
      <c r="C35" s="7"/>
      <c r="D35" s="7"/>
      <c r="E35" s="7"/>
      <c r="F35" s="7"/>
      <c r="G35" s="7"/>
      <c r="H35" s="7"/>
      <c r="I35" s="7"/>
      <c r="J35" s="8"/>
    </row>
    <row r="36" spans="1:18" x14ac:dyDescent="0.3">
      <c r="B36" s="6"/>
      <c r="C36" s="7"/>
      <c r="D36" s="626" t="s">
        <v>22</v>
      </c>
      <c r="E36" s="627"/>
      <c r="F36" s="627"/>
      <c r="G36" s="627"/>
      <c r="H36" s="627"/>
      <c r="I36" s="7"/>
      <c r="J36" s="8"/>
    </row>
    <row r="37" spans="1:18" x14ac:dyDescent="0.3">
      <c r="B37" s="6"/>
      <c r="C37" s="7"/>
      <c r="D37" s="7"/>
      <c r="E37" s="7"/>
      <c r="F37" s="15"/>
      <c r="G37" s="7"/>
      <c r="H37" s="7"/>
      <c r="I37" s="7"/>
      <c r="J37" s="8"/>
    </row>
    <row r="38" spans="1:18" x14ac:dyDescent="0.3">
      <c r="B38" s="6"/>
      <c r="C38" s="7"/>
      <c r="D38" s="626" t="s">
        <v>1569</v>
      </c>
      <c r="E38" s="627"/>
      <c r="F38" s="627"/>
      <c r="G38" s="627"/>
      <c r="H38" s="627"/>
      <c r="I38" s="7"/>
      <c r="J38" s="8"/>
    </row>
    <row r="39" spans="1:18" x14ac:dyDescent="0.3">
      <c r="B39" s="6"/>
      <c r="C39" s="7"/>
      <c r="D39" s="144"/>
      <c r="E39" s="144"/>
      <c r="F39" s="144"/>
      <c r="G39" s="144"/>
      <c r="H39" s="144"/>
      <c r="I39" s="7"/>
      <c r="J39" s="8"/>
    </row>
    <row r="40" spans="1:18" s="268" customFormat="1" x14ac:dyDescent="0.3">
      <c r="A40" s="2"/>
      <c r="B40" s="6"/>
      <c r="C40" s="7"/>
      <c r="D40" s="623" t="s">
        <v>2541</v>
      </c>
      <c r="E40" s="624" t="s">
        <v>16</v>
      </c>
      <c r="F40" s="624"/>
      <c r="G40" s="624"/>
      <c r="H40" s="624"/>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3" t="s">
        <v>2649</v>
      </c>
      <c r="E42" s="624"/>
      <c r="F42" s="624"/>
      <c r="G42" s="624"/>
      <c r="H42" s="624"/>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4" priority="2" operator="containsText" text="Nordea Kredit Realkreditaktieselskab, CC X">
      <formula>NOT(ISERROR(SEARCH("Nordea Kredit Realkreditaktieselskab, CC X",F8)))</formula>
    </cfRule>
  </conditionalFormatting>
  <conditionalFormatting sqref="F10">
    <cfRule type="containsText" dxfId="73"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1F6E-AEF9-4BDF-818A-D8E16DDA2871}">
  <sheetPr>
    <pageSetUpPr fitToPage="1"/>
  </sheetPr>
  <dimension ref="A1:U61"/>
  <sheetViews>
    <sheetView zoomScale="85" zoomScaleNormal="85" workbookViewId="0"/>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3"/>
      <c r="B1" s="363"/>
      <c r="C1" s="363"/>
      <c r="D1" s="363"/>
      <c r="E1" s="363"/>
      <c r="F1" s="363"/>
      <c r="G1" s="363"/>
      <c r="H1" s="363"/>
      <c r="I1" s="363"/>
      <c r="J1" s="363"/>
      <c r="K1" s="363"/>
      <c r="L1" s="363"/>
      <c r="M1" s="363"/>
      <c r="N1" s="363"/>
      <c r="O1" s="363"/>
      <c r="P1" s="363"/>
      <c r="Q1" s="363"/>
      <c r="R1" s="363"/>
      <c r="S1" s="363"/>
      <c r="T1" s="363"/>
      <c r="U1" s="363"/>
    </row>
    <row r="2" spans="1:21" x14ac:dyDescent="0.3">
      <c r="A2" s="363"/>
      <c r="B2" s="363"/>
      <c r="C2" s="363"/>
      <c r="D2" s="363"/>
      <c r="E2" s="363"/>
      <c r="F2" s="363"/>
      <c r="G2" s="363"/>
      <c r="H2" s="363"/>
      <c r="I2" s="363"/>
      <c r="J2" s="363"/>
      <c r="K2" s="363"/>
      <c r="L2" s="363"/>
      <c r="M2" s="363"/>
      <c r="N2" s="363"/>
      <c r="O2" s="363"/>
      <c r="P2" s="363"/>
      <c r="Q2" s="363"/>
      <c r="R2" s="363"/>
      <c r="S2" s="363"/>
      <c r="T2" s="363"/>
      <c r="U2" s="363"/>
    </row>
    <row r="3" spans="1:21" x14ac:dyDescent="0.3">
      <c r="A3" s="363"/>
      <c r="B3" s="363"/>
      <c r="C3" s="363"/>
      <c r="D3" s="363"/>
      <c r="E3" s="363"/>
      <c r="F3" s="363"/>
      <c r="G3" s="363"/>
      <c r="H3" s="363"/>
      <c r="I3" s="363"/>
      <c r="J3" s="363"/>
      <c r="K3" s="363"/>
      <c r="L3" s="363"/>
      <c r="M3" s="363"/>
      <c r="N3" s="363"/>
      <c r="O3" s="363"/>
      <c r="P3" s="363"/>
      <c r="Q3" s="363"/>
      <c r="R3" s="363"/>
      <c r="S3" s="363"/>
      <c r="T3" s="363"/>
      <c r="U3" s="363"/>
    </row>
    <row r="4" spans="1:21" x14ac:dyDescent="0.3">
      <c r="A4" s="363"/>
      <c r="B4" s="431"/>
      <c r="C4" s="363"/>
      <c r="D4" s="363"/>
      <c r="E4" s="363"/>
      <c r="F4" s="363"/>
      <c r="G4" s="363"/>
      <c r="H4" s="363"/>
      <c r="I4" s="363"/>
      <c r="J4" s="363"/>
      <c r="K4" s="363"/>
      <c r="L4" s="363"/>
      <c r="M4" s="363"/>
      <c r="N4" s="363"/>
      <c r="O4" s="363"/>
      <c r="P4" s="363"/>
      <c r="Q4" s="363"/>
      <c r="R4" s="363"/>
      <c r="S4" s="363"/>
      <c r="T4" s="363"/>
      <c r="U4" s="363"/>
    </row>
    <row r="5" spans="1:21" ht="15.75" customHeight="1" x14ac:dyDescent="0.3">
      <c r="A5" s="363"/>
      <c r="B5" s="552" t="s">
        <v>3041</v>
      </c>
      <c r="C5" s="516"/>
      <c r="D5" s="516"/>
      <c r="E5" s="516"/>
      <c r="F5" s="516"/>
      <c r="G5" s="516"/>
      <c r="H5" s="516"/>
      <c r="I5" s="516"/>
      <c r="J5" s="516"/>
      <c r="K5" s="516"/>
      <c r="L5" s="516"/>
      <c r="M5" s="516"/>
      <c r="N5" s="516"/>
      <c r="O5" s="516"/>
    </row>
    <row r="6" spans="1:21" ht="15" customHeight="1" x14ac:dyDescent="0.3">
      <c r="A6" s="363"/>
      <c r="B6" s="570" t="s">
        <v>3040</v>
      </c>
      <c r="C6" s="651" t="s">
        <v>3039</v>
      </c>
      <c r="D6" s="651"/>
      <c r="E6" s="651"/>
      <c r="F6" s="651"/>
      <c r="G6" s="651"/>
      <c r="H6" s="651"/>
      <c r="I6" s="651"/>
      <c r="J6" s="651"/>
      <c r="K6" s="651"/>
      <c r="L6" s="651"/>
      <c r="M6" s="651"/>
      <c r="N6" s="651"/>
      <c r="O6" s="651"/>
    </row>
    <row r="7" spans="1:21" ht="15" customHeight="1" x14ac:dyDescent="0.3">
      <c r="A7" s="363"/>
      <c r="B7" s="570"/>
      <c r="C7" s="652" t="s">
        <v>3038</v>
      </c>
      <c r="D7" s="652"/>
      <c r="E7" s="652"/>
      <c r="F7" s="652"/>
      <c r="G7" s="652"/>
      <c r="H7" s="652"/>
      <c r="I7" s="652"/>
      <c r="J7" s="652"/>
      <c r="K7" s="652"/>
      <c r="L7" s="652"/>
      <c r="M7" s="652"/>
      <c r="N7" s="652"/>
      <c r="O7" s="652"/>
    </row>
    <row r="8" spans="1:21" ht="15" customHeight="1" x14ac:dyDescent="0.3">
      <c r="A8" s="363"/>
      <c r="B8" s="569"/>
      <c r="C8" s="568"/>
      <c r="D8" s="568"/>
      <c r="E8" s="516"/>
      <c r="F8" s="516"/>
      <c r="G8" s="516"/>
      <c r="H8" s="516"/>
      <c r="I8" s="516"/>
      <c r="J8" s="516"/>
      <c r="K8" s="516"/>
      <c r="L8" s="516"/>
      <c r="M8" s="516"/>
      <c r="N8" s="516"/>
      <c r="O8" s="516"/>
    </row>
    <row r="9" spans="1:21" ht="15" customHeight="1" x14ac:dyDescent="0.3">
      <c r="A9" s="363"/>
      <c r="B9" s="567" t="s">
        <v>3037</v>
      </c>
      <c r="C9" s="512"/>
      <c r="D9" s="512"/>
      <c r="E9" s="512"/>
      <c r="F9" s="512"/>
      <c r="G9" s="512"/>
      <c r="H9" s="512"/>
      <c r="I9" s="512"/>
      <c r="J9" s="512"/>
      <c r="K9" s="512"/>
      <c r="L9" s="512"/>
      <c r="M9" s="512"/>
      <c r="N9" s="512"/>
      <c r="O9" s="512"/>
    </row>
    <row r="10" spans="1:21" ht="15" customHeight="1" x14ac:dyDescent="0.3">
      <c r="A10" s="363"/>
      <c r="B10" s="386" t="s">
        <v>3036</v>
      </c>
      <c r="C10" s="653"/>
      <c r="D10" s="653"/>
      <c r="E10" s="653"/>
      <c r="F10" s="653"/>
      <c r="G10" s="653"/>
      <c r="H10" s="653"/>
      <c r="I10" s="653"/>
      <c r="J10" s="653"/>
      <c r="K10" s="653"/>
      <c r="L10" s="653"/>
      <c r="M10" s="653"/>
      <c r="N10" s="653"/>
      <c r="O10" s="653"/>
    </row>
    <row r="11" spans="1:21" ht="15" customHeight="1" x14ac:dyDescent="0.3">
      <c r="A11" s="363"/>
      <c r="B11" s="398" t="s">
        <v>3035</v>
      </c>
      <c r="C11" s="654"/>
      <c r="D11" s="654"/>
      <c r="E11" s="654"/>
      <c r="F11" s="654"/>
      <c r="G11" s="654"/>
      <c r="H11" s="654"/>
      <c r="I11" s="654"/>
      <c r="J11" s="654"/>
      <c r="K11" s="654"/>
      <c r="L11" s="654"/>
      <c r="M11" s="654"/>
      <c r="N11" s="654"/>
      <c r="O11" s="654"/>
    </row>
    <row r="12" spans="1:21" x14ac:dyDescent="0.3">
      <c r="A12" s="363"/>
      <c r="B12" s="398"/>
      <c r="C12" s="655"/>
      <c r="D12" s="655"/>
      <c r="E12" s="655"/>
      <c r="F12" s="655"/>
      <c r="G12" s="655"/>
      <c r="H12" s="655"/>
      <c r="I12" s="655"/>
      <c r="J12" s="655"/>
      <c r="K12" s="655"/>
      <c r="L12" s="655"/>
      <c r="M12" s="655"/>
      <c r="N12" s="655"/>
      <c r="O12" s="655"/>
    </row>
    <row r="13" spans="1:21" ht="15.75" customHeight="1" x14ac:dyDescent="0.3">
      <c r="A13" s="363"/>
      <c r="B13" s="567" t="s">
        <v>3034</v>
      </c>
      <c r="C13" s="650" t="s">
        <v>3033</v>
      </c>
      <c r="D13" s="650"/>
      <c r="E13" s="650"/>
      <c r="F13" s="650"/>
      <c r="G13" s="650"/>
      <c r="H13" s="650"/>
      <c r="I13" s="650"/>
      <c r="J13" s="650"/>
      <c r="K13" s="650"/>
      <c r="L13" s="650"/>
      <c r="M13" s="650"/>
      <c r="N13" s="650"/>
      <c r="O13" s="650"/>
    </row>
    <row r="14" spans="1:21" ht="226.5" customHeight="1" x14ac:dyDescent="0.3">
      <c r="A14" s="363"/>
      <c r="B14" s="398" t="s">
        <v>3032</v>
      </c>
      <c r="C14" s="656" t="s">
        <v>3031</v>
      </c>
      <c r="D14" s="657"/>
      <c r="E14" s="657"/>
      <c r="F14" s="657"/>
      <c r="G14" s="657"/>
      <c r="H14" s="657"/>
      <c r="I14" s="657"/>
      <c r="J14" s="657"/>
      <c r="K14" s="657"/>
      <c r="L14" s="657"/>
      <c r="M14" s="657"/>
      <c r="N14" s="657"/>
      <c r="O14" s="658"/>
    </row>
    <row r="15" spans="1:21" x14ac:dyDescent="0.3">
      <c r="A15" s="363"/>
      <c r="B15" s="363"/>
      <c r="C15" s="557"/>
      <c r="D15" s="363"/>
      <c r="E15" s="363"/>
      <c r="F15" s="363"/>
      <c r="G15" s="363"/>
      <c r="H15" s="363"/>
      <c r="I15" s="363"/>
      <c r="J15" s="363"/>
      <c r="K15" s="363"/>
      <c r="L15" s="363"/>
      <c r="M15" s="363"/>
      <c r="N15" s="363"/>
      <c r="O15" s="556"/>
    </row>
    <row r="16" spans="1:21" x14ac:dyDescent="0.3">
      <c r="A16" s="363"/>
      <c r="B16" s="363"/>
      <c r="C16" s="557"/>
      <c r="D16" s="363"/>
      <c r="E16" s="363"/>
      <c r="F16" s="363"/>
      <c r="G16" s="363"/>
      <c r="H16" s="363"/>
      <c r="I16" s="363"/>
      <c r="J16" s="363"/>
      <c r="K16" s="363"/>
      <c r="L16" s="363"/>
      <c r="M16" s="363"/>
      <c r="N16" s="363"/>
      <c r="O16" s="556"/>
    </row>
    <row r="17" spans="1:15" ht="28.8" x14ac:dyDescent="0.3">
      <c r="A17" s="363"/>
      <c r="B17" s="398" t="s">
        <v>3030</v>
      </c>
      <c r="C17" s="557" t="s">
        <v>3029</v>
      </c>
      <c r="D17" s="363"/>
      <c r="E17" s="363"/>
      <c r="F17" s="363"/>
      <c r="G17" s="363"/>
      <c r="H17" s="363"/>
      <c r="I17" s="363"/>
      <c r="J17" s="363"/>
      <c r="K17" s="363"/>
      <c r="L17" s="363"/>
      <c r="M17" s="363"/>
      <c r="N17" s="363"/>
      <c r="O17" s="556"/>
    </row>
    <row r="18" spans="1:15" x14ac:dyDescent="0.3">
      <c r="A18" s="363"/>
      <c r="B18" s="363"/>
      <c r="C18" s="557"/>
      <c r="D18" s="363"/>
      <c r="E18" s="519"/>
      <c r="F18" s="558"/>
      <c r="G18" s="363"/>
      <c r="H18" s="363"/>
      <c r="I18" s="363"/>
      <c r="J18" s="363"/>
      <c r="K18" s="363"/>
      <c r="L18" s="363"/>
      <c r="M18" s="363"/>
      <c r="N18" s="363"/>
      <c r="O18" s="556"/>
    </row>
    <row r="19" spans="1:15" x14ac:dyDescent="0.3">
      <c r="A19" s="363"/>
      <c r="B19" s="363"/>
      <c r="C19" s="564" t="s">
        <v>3022</v>
      </c>
      <c r="D19" s="363"/>
      <c r="E19" s="519"/>
      <c r="F19" s="558"/>
      <c r="G19" s="363"/>
      <c r="H19" s="363"/>
      <c r="I19" s="363"/>
      <c r="J19" s="363"/>
      <c r="K19" s="363"/>
      <c r="L19" s="363"/>
      <c r="M19" s="363"/>
      <c r="N19" s="363"/>
      <c r="O19" s="556"/>
    </row>
    <row r="20" spans="1:15" x14ac:dyDescent="0.3">
      <c r="A20" s="363"/>
      <c r="B20" s="363"/>
      <c r="C20" s="557" t="s">
        <v>3028</v>
      </c>
      <c r="D20" s="363"/>
      <c r="E20" s="519"/>
      <c r="F20" s="558"/>
      <c r="G20" s="363"/>
      <c r="H20" s="363"/>
      <c r="I20" s="363"/>
      <c r="J20" s="363"/>
      <c r="K20" s="363"/>
      <c r="L20" s="363"/>
      <c r="M20" s="363"/>
      <c r="N20" s="363"/>
      <c r="O20" s="556"/>
    </row>
    <row r="21" spans="1:15" x14ac:dyDescent="0.3">
      <c r="A21" s="363"/>
      <c r="B21" s="363"/>
      <c r="C21" s="557"/>
      <c r="D21" s="363"/>
      <c r="E21" s="519"/>
      <c r="F21" s="558"/>
      <c r="G21" s="363"/>
      <c r="H21" s="363"/>
      <c r="I21" s="363"/>
      <c r="J21" s="363"/>
      <c r="K21" s="363"/>
      <c r="L21" s="363"/>
      <c r="M21" s="363"/>
      <c r="N21" s="363"/>
      <c r="O21" s="556"/>
    </row>
    <row r="22" spans="1:15" x14ac:dyDescent="0.3">
      <c r="A22" s="363"/>
      <c r="B22" s="363"/>
      <c r="C22" s="557"/>
      <c r="D22" s="649" t="s">
        <v>3024</v>
      </c>
      <c r="E22" s="649"/>
      <c r="F22" s="649"/>
      <c r="G22" s="649"/>
      <c r="H22" s="649"/>
      <c r="I22" s="649"/>
      <c r="J22" s="649"/>
      <c r="K22" s="649"/>
      <c r="L22" s="562"/>
      <c r="M22" s="363"/>
      <c r="N22" s="363"/>
      <c r="O22" s="556"/>
    </row>
    <row r="23" spans="1:15" x14ac:dyDescent="0.3">
      <c r="A23" s="363"/>
      <c r="B23" s="363"/>
      <c r="C23" s="557"/>
      <c r="D23" s="363"/>
      <c r="E23" s="363"/>
      <c r="F23" s="363"/>
      <c r="G23" s="363"/>
      <c r="H23" s="363"/>
      <c r="I23" s="363"/>
      <c r="J23" s="363"/>
      <c r="K23" s="363"/>
      <c r="L23" s="363"/>
      <c r="M23" s="363"/>
      <c r="N23" s="363"/>
      <c r="O23" s="556"/>
    </row>
    <row r="24" spans="1:15" ht="15" thickBot="1" x14ac:dyDescent="0.35">
      <c r="A24" s="363"/>
      <c r="B24" s="363"/>
      <c r="C24" s="561" t="s">
        <v>3018</v>
      </c>
      <c r="D24" s="560" t="s">
        <v>3017</v>
      </c>
      <c r="E24" s="560" t="s">
        <v>3016</v>
      </c>
      <c r="F24" s="560" t="s">
        <v>3015</v>
      </c>
      <c r="G24" s="560" t="s">
        <v>3014</v>
      </c>
      <c r="H24" s="560" t="s">
        <v>3013</v>
      </c>
      <c r="I24" s="560" t="s">
        <v>3012</v>
      </c>
      <c r="J24" s="560" t="s">
        <v>3011</v>
      </c>
      <c r="K24" s="560" t="s">
        <v>3010</v>
      </c>
      <c r="L24" s="560" t="s">
        <v>3009</v>
      </c>
      <c r="M24" s="363"/>
      <c r="N24" s="363"/>
      <c r="O24" s="556"/>
    </row>
    <row r="25" spans="1:15" x14ac:dyDescent="0.3">
      <c r="A25" s="363"/>
      <c r="B25" s="363"/>
      <c r="C25" s="566">
        <v>266666.66666666669</v>
      </c>
      <c r="D25" s="558">
        <v>266666.66666666669</v>
      </c>
      <c r="E25" s="558">
        <v>266666.66666666669</v>
      </c>
      <c r="F25" s="558">
        <v>133333.33333333334</v>
      </c>
      <c r="G25" s="558">
        <v>66666.666666666672</v>
      </c>
      <c r="H25" s="519" t="s">
        <v>3008</v>
      </c>
      <c r="I25" s="519" t="s">
        <v>3008</v>
      </c>
      <c r="J25" s="519" t="s">
        <v>3008</v>
      </c>
      <c r="K25" s="519" t="s">
        <v>3008</v>
      </c>
      <c r="L25" s="519" t="s">
        <v>3008</v>
      </c>
      <c r="M25" s="363"/>
      <c r="N25" s="363"/>
      <c r="O25" s="556"/>
    </row>
    <row r="26" spans="1:15" x14ac:dyDescent="0.3">
      <c r="A26" s="363"/>
      <c r="B26" s="363"/>
      <c r="C26" s="566"/>
      <c r="D26" s="558"/>
      <c r="E26" s="558"/>
      <c r="F26" s="558"/>
      <c r="G26" s="558"/>
      <c r="H26" s="519"/>
      <c r="I26" s="519"/>
      <c r="J26" s="519"/>
      <c r="K26" s="519"/>
      <c r="L26" s="519"/>
      <c r="M26" s="363"/>
      <c r="N26" s="363"/>
      <c r="O26" s="556"/>
    </row>
    <row r="27" spans="1:15" x14ac:dyDescent="0.3">
      <c r="A27" s="363"/>
      <c r="B27" s="363"/>
      <c r="C27" s="566"/>
      <c r="D27" s="558"/>
      <c r="E27" s="558"/>
      <c r="F27" s="558"/>
      <c r="G27" s="558"/>
      <c r="H27" s="519"/>
      <c r="I27" s="519"/>
      <c r="J27" s="519"/>
      <c r="K27" s="519"/>
      <c r="L27" s="519"/>
      <c r="M27" s="363"/>
      <c r="N27" s="363"/>
      <c r="O27" s="556"/>
    </row>
    <row r="28" spans="1:15" x14ac:dyDescent="0.3">
      <c r="A28" s="363"/>
      <c r="B28" s="363"/>
      <c r="C28" s="566"/>
      <c r="D28" s="558"/>
      <c r="E28" s="558"/>
      <c r="F28" s="558"/>
      <c r="G28" s="558"/>
      <c r="H28" s="519"/>
      <c r="I28" s="519"/>
      <c r="J28" s="519"/>
      <c r="K28" s="519"/>
      <c r="L28" s="519"/>
      <c r="M28" s="363"/>
      <c r="N28" s="363"/>
      <c r="O28" s="556"/>
    </row>
    <row r="29" spans="1:15" x14ac:dyDescent="0.3">
      <c r="A29" s="363"/>
      <c r="B29" s="363"/>
      <c r="C29" s="557" t="s">
        <v>3027</v>
      </c>
      <c r="D29" s="558"/>
      <c r="E29" s="558"/>
      <c r="F29" s="558"/>
      <c r="G29" s="558"/>
      <c r="H29" s="519"/>
      <c r="I29" s="519"/>
      <c r="J29" s="519"/>
      <c r="K29" s="519"/>
      <c r="L29" s="519"/>
      <c r="M29" s="363"/>
      <c r="N29" s="363"/>
      <c r="O29" s="556"/>
    </row>
    <row r="30" spans="1:15" x14ac:dyDescent="0.3">
      <c r="A30" s="363"/>
      <c r="B30" s="363"/>
      <c r="C30" s="557"/>
      <c r="D30" s="558"/>
      <c r="E30" s="558"/>
      <c r="F30" s="558"/>
      <c r="G30" s="558"/>
      <c r="H30" s="519"/>
      <c r="I30" s="519"/>
      <c r="J30" s="519"/>
      <c r="K30" s="519"/>
      <c r="L30" s="519"/>
      <c r="M30" s="363"/>
      <c r="N30" s="363"/>
      <c r="O30" s="556"/>
    </row>
    <row r="31" spans="1:15" x14ac:dyDescent="0.3">
      <c r="A31" s="363"/>
      <c r="B31" s="363"/>
      <c r="C31" s="564" t="s">
        <v>3022</v>
      </c>
      <c r="D31" s="363"/>
      <c r="E31" s="363"/>
      <c r="F31" s="363"/>
      <c r="G31" s="363"/>
      <c r="H31" s="363"/>
      <c r="I31" s="363"/>
      <c r="J31" s="363"/>
      <c r="K31" s="363"/>
      <c r="L31" s="363"/>
      <c r="M31" s="363"/>
      <c r="N31" s="363"/>
      <c r="O31" s="556"/>
    </row>
    <row r="32" spans="1:15" x14ac:dyDescent="0.3">
      <c r="A32" s="363"/>
      <c r="B32" s="363"/>
      <c r="C32" s="557" t="s">
        <v>3026</v>
      </c>
      <c r="D32" s="363"/>
      <c r="E32" s="363"/>
      <c r="F32" s="363"/>
      <c r="G32" s="363"/>
      <c r="H32" s="363"/>
      <c r="I32" s="363"/>
      <c r="J32" s="363"/>
      <c r="K32" s="363"/>
      <c r="L32" s="363"/>
      <c r="M32" s="363"/>
      <c r="N32" s="363"/>
      <c r="O32" s="556"/>
    </row>
    <row r="33" spans="1:15" x14ac:dyDescent="0.3">
      <c r="A33" s="363"/>
      <c r="B33" s="363"/>
      <c r="C33" s="557" t="s">
        <v>3025</v>
      </c>
      <c r="D33" s="563"/>
      <c r="E33" s="563"/>
      <c r="F33" s="563"/>
      <c r="G33" s="563"/>
      <c r="H33" s="563"/>
      <c r="I33" s="563"/>
      <c r="J33" s="563"/>
      <c r="K33" s="563"/>
      <c r="L33" s="563"/>
      <c r="M33" s="363"/>
      <c r="N33" s="363"/>
      <c r="O33" s="556"/>
    </row>
    <row r="34" spans="1:15" x14ac:dyDescent="0.3">
      <c r="A34" s="363"/>
      <c r="B34" s="363"/>
      <c r="C34" s="564"/>
      <c r="D34" s="563"/>
      <c r="E34" s="563"/>
      <c r="F34" s="563"/>
      <c r="G34" s="563"/>
      <c r="H34" s="563"/>
      <c r="I34" s="563"/>
      <c r="J34" s="563"/>
      <c r="K34" s="563"/>
      <c r="L34" s="563"/>
      <c r="M34" s="363"/>
      <c r="N34" s="363"/>
      <c r="O34" s="556"/>
    </row>
    <row r="35" spans="1:15" x14ac:dyDescent="0.3">
      <c r="A35" s="363"/>
      <c r="B35" s="363"/>
      <c r="C35" s="557"/>
      <c r="D35" s="649" t="s">
        <v>3024</v>
      </c>
      <c r="E35" s="649"/>
      <c r="F35" s="649"/>
      <c r="G35" s="649"/>
      <c r="H35" s="649"/>
      <c r="I35" s="649"/>
      <c r="J35" s="649"/>
      <c r="K35" s="649"/>
      <c r="L35" s="562"/>
      <c r="M35" s="363"/>
      <c r="N35" s="363"/>
      <c r="O35" s="556"/>
    </row>
    <row r="36" spans="1:15" x14ac:dyDescent="0.3">
      <c r="A36" s="363"/>
      <c r="B36" s="363"/>
      <c r="C36" s="557"/>
      <c r="D36" s="363"/>
      <c r="E36" s="363"/>
      <c r="F36" s="363"/>
      <c r="G36" s="363"/>
      <c r="H36" s="363"/>
      <c r="I36" s="363"/>
      <c r="J36" s="363"/>
      <c r="K36" s="363"/>
      <c r="L36" s="363"/>
      <c r="M36" s="363"/>
      <c r="N36" s="363"/>
      <c r="O36" s="556"/>
    </row>
    <row r="37" spans="1:15" ht="15" thickBot="1" x14ac:dyDescent="0.35">
      <c r="A37" s="363"/>
      <c r="B37" s="363"/>
      <c r="C37" s="561" t="s">
        <v>3018</v>
      </c>
      <c r="D37" s="560" t="s">
        <v>3017</v>
      </c>
      <c r="E37" s="560" t="s">
        <v>3016</v>
      </c>
      <c r="F37" s="560" t="s">
        <v>3015</v>
      </c>
      <c r="G37" s="560" t="s">
        <v>3014</v>
      </c>
      <c r="H37" s="560" t="s">
        <v>3013</v>
      </c>
      <c r="I37" s="560" t="s">
        <v>3012</v>
      </c>
      <c r="J37" s="560" t="s">
        <v>3011</v>
      </c>
      <c r="K37" s="560" t="s">
        <v>3010</v>
      </c>
      <c r="L37" s="560" t="s">
        <v>3009</v>
      </c>
      <c r="M37" s="363"/>
      <c r="N37" s="363"/>
      <c r="O37" s="556"/>
    </row>
    <row r="38" spans="1:15" x14ac:dyDescent="0.3">
      <c r="A38" s="363"/>
      <c r="B38" s="363"/>
      <c r="C38" s="559" t="s">
        <v>3008</v>
      </c>
      <c r="D38" s="519" t="s">
        <v>3008</v>
      </c>
      <c r="E38" s="565">
        <v>571428.57142857148</v>
      </c>
      <c r="F38" s="565">
        <v>285714.28571428574</v>
      </c>
      <c r="G38" s="565">
        <v>142857.14285714287</v>
      </c>
      <c r="H38" s="519" t="s">
        <v>3008</v>
      </c>
      <c r="I38" s="519" t="s">
        <v>3008</v>
      </c>
      <c r="J38" s="519" t="s">
        <v>3008</v>
      </c>
      <c r="K38" s="519" t="s">
        <v>3008</v>
      </c>
      <c r="L38" s="519" t="s">
        <v>3008</v>
      </c>
      <c r="M38" s="363"/>
      <c r="N38" s="363"/>
      <c r="O38" s="556"/>
    </row>
    <row r="39" spans="1:15" x14ac:dyDescent="0.3">
      <c r="A39" s="363"/>
      <c r="B39" s="363"/>
      <c r="C39" s="557"/>
      <c r="D39" s="363"/>
      <c r="E39" s="363"/>
      <c r="F39" s="363"/>
      <c r="G39" s="363"/>
      <c r="H39" s="363"/>
      <c r="I39" s="363"/>
      <c r="J39" s="363"/>
      <c r="K39" s="363"/>
      <c r="L39" s="363"/>
      <c r="M39" s="363"/>
      <c r="N39" s="363"/>
      <c r="O39" s="556"/>
    </row>
    <row r="40" spans="1:15" x14ac:dyDescent="0.3">
      <c r="A40" s="363"/>
      <c r="B40" s="363"/>
      <c r="C40" s="557"/>
      <c r="D40" s="363"/>
      <c r="E40" s="363"/>
      <c r="F40" s="363"/>
      <c r="G40" s="363"/>
      <c r="H40" s="363"/>
      <c r="I40" s="363"/>
      <c r="J40" s="363"/>
      <c r="K40" s="363"/>
      <c r="L40" s="363"/>
      <c r="M40" s="363"/>
      <c r="N40" s="363"/>
      <c r="O40" s="556"/>
    </row>
    <row r="41" spans="1:15" x14ac:dyDescent="0.3">
      <c r="A41" s="363"/>
      <c r="B41" s="363"/>
      <c r="C41" s="557" t="s">
        <v>3023</v>
      </c>
      <c r="D41" s="363"/>
      <c r="E41" s="363"/>
      <c r="F41" s="363"/>
      <c r="G41" s="363"/>
      <c r="H41" s="363"/>
      <c r="I41" s="363"/>
      <c r="J41" s="363"/>
      <c r="K41" s="363"/>
      <c r="L41" s="363"/>
      <c r="M41" s="363"/>
      <c r="N41" s="363"/>
      <c r="O41" s="556"/>
    </row>
    <row r="42" spans="1:15" x14ac:dyDescent="0.3">
      <c r="A42" s="363"/>
      <c r="B42" s="363"/>
      <c r="C42" s="557"/>
      <c r="D42" s="363"/>
      <c r="E42" s="363"/>
      <c r="F42" s="363"/>
      <c r="G42" s="363"/>
      <c r="H42" s="363"/>
      <c r="I42" s="363"/>
      <c r="J42" s="363"/>
      <c r="K42" s="363"/>
      <c r="L42" s="363"/>
      <c r="M42" s="363"/>
      <c r="N42" s="363"/>
      <c r="O42" s="556"/>
    </row>
    <row r="43" spans="1:15" x14ac:dyDescent="0.3">
      <c r="A43" s="363"/>
      <c r="B43" s="363"/>
      <c r="C43" s="564" t="s">
        <v>3022</v>
      </c>
      <c r="D43" s="363"/>
      <c r="E43" s="363"/>
      <c r="F43" s="363"/>
      <c r="G43" s="363"/>
      <c r="H43" s="363"/>
      <c r="I43" s="363"/>
      <c r="J43" s="363"/>
      <c r="K43" s="363"/>
      <c r="L43" s="363"/>
      <c r="M43" s="363"/>
      <c r="N43" s="363"/>
      <c r="O43" s="556"/>
    </row>
    <row r="44" spans="1:15" x14ac:dyDescent="0.3">
      <c r="A44" s="363"/>
      <c r="B44" s="363"/>
      <c r="C44" s="557" t="s">
        <v>3021</v>
      </c>
      <c r="D44" s="363"/>
      <c r="E44" s="363"/>
      <c r="F44" s="363"/>
      <c r="G44" s="363"/>
      <c r="H44" s="363"/>
      <c r="I44" s="363"/>
      <c r="J44" s="363"/>
      <c r="K44" s="363"/>
      <c r="L44" s="363"/>
      <c r="M44" s="363"/>
      <c r="N44" s="363"/>
      <c r="O44" s="556"/>
    </row>
    <row r="45" spans="1:15" x14ac:dyDescent="0.3">
      <c r="A45" s="363"/>
      <c r="B45" s="363"/>
      <c r="C45" s="557" t="s">
        <v>3020</v>
      </c>
      <c r="D45" s="563"/>
      <c r="E45" s="563"/>
      <c r="F45" s="563"/>
      <c r="G45" s="563"/>
      <c r="H45" s="563"/>
      <c r="I45" s="563"/>
      <c r="J45" s="563"/>
      <c r="K45" s="563"/>
      <c r="L45" s="563"/>
      <c r="M45" s="363"/>
      <c r="N45" s="363"/>
      <c r="O45" s="556"/>
    </row>
    <row r="46" spans="1:15" x14ac:dyDescent="0.3">
      <c r="A46" s="363"/>
      <c r="B46" s="363"/>
      <c r="C46" s="557"/>
      <c r="D46" s="563"/>
      <c r="E46" s="563"/>
      <c r="F46" s="563"/>
      <c r="G46" s="563"/>
      <c r="H46" s="563"/>
      <c r="I46" s="563"/>
      <c r="J46" s="563"/>
      <c r="K46" s="563"/>
      <c r="L46" s="563"/>
      <c r="M46" s="363"/>
      <c r="N46" s="363"/>
      <c r="O46" s="556"/>
    </row>
    <row r="47" spans="1:15" x14ac:dyDescent="0.3">
      <c r="A47" s="363"/>
      <c r="B47" s="363"/>
      <c r="C47" s="557"/>
      <c r="D47" s="363"/>
      <c r="E47" s="519"/>
      <c r="F47" s="519"/>
      <c r="G47" s="563"/>
      <c r="H47" s="563"/>
      <c r="I47" s="563"/>
      <c r="J47" s="563"/>
      <c r="K47" s="563"/>
      <c r="L47" s="563"/>
      <c r="M47" s="363"/>
      <c r="N47" s="363"/>
      <c r="O47" s="556"/>
    </row>
    <row r="48" spans="1:15" x14ac:dyDescent="0.3">
      <c r="A48" s="363"/>
      <c r="B48" s="363"/>
      <c r="C48" s="564"/>
      <c r="D48" s="563"/>
      <c r="E48" s="563"/>
      <c r="F48" s="563"/>
      <c r="G48" s="563"/>
      <c r="H48" s="563"/>
      <c r="I48" s="563"/>
      <c r="J48" s="563"/>
      <c r="K48" s="563"/>
      <c r="L48" s="563"/>
      <c r="M48" s="363"/>
      <c r="N48" s="363"/>
      <c r="O48" s="556"/>
    </row>
    <row r="49" spans="1:15" x14ac:dyDescent="0.3">
      <c r="A49" s="363"/>
      <c r="B49" s="363"/>
      <c r="C49" s="557"/>
      <c r="D49" s="649" t="s">
        <v>3019</v>
      </c>
      <c r="E49" s="649"/>
      <c r="F49" s="649"/>
      <c r="G49" s="649"/>
      <c r="H49" s="649"/>
      <c r="I49" s="649"/>
      <c r="J49" s="649"/>
      <c r="K49" s="649"/>
      <c r="L49" s="562"/>
      <c r="M49" s="363"/>
      <c r="N49" s="363"/>
      <c r="O49" s="556"/>
    </row>
    <row r="50" spans="1:15" x14ac:dyDescent="0.3">
      <c r="A50" s="363"/>
      <c r="B50" s="363"/>
      <c r="C50" s="557"/>
      <c r="D50" s="363"/>
      <c r="E50" s="363"/>
      <c r="F50" s="363"/>
      <c r="G50" s="363"/>
      <c r="H50" s="363"/>
      <c r="I50" s="363"/>
      <c r="J50" s="363"/>
      <c r="K50" s="363"/>
      <c r="L50" s="363"/>
      <c r="M50" s="363"/>
      <c r="N50" s="363"/>
      <c r="O50" s="556"/>
    </row>
    <row r="51" spans="1:15" ht="15" thickBot="1" x14ac:dyDescent="0.35">
      <c r="A51" s="363"/>
      <c r="B51" s="363"/>
      <c r="C51" s="561" t="s">
        <v>3018</v>
      </c>
      <c r="D51" s="560" t="s">
        <v>3017</v>
      </c>
      <c r="E51" s="560" t="s">
        <v>3016</v>
      </c>
      <c r="F51" s="560" t="s">
        <v>3015</v>
      </c>
      <c r="G51" s="560" t="s">
        <v>3014</v>
      </c>
      <c r="H51" s="560" t="s">
        <v>3013</v>
      </c>
      <c r="I51" s="560" t="s">
        <v>3012</v>
      </c>
      <c r="J51" s="560" t="s">
        <v>3011</v>
      </c>
      <c r="K51" s="560" t="s">
        <v>3010</v>
      </c>
      <c r="L51" s="560" t="s">
        <v>3009</v>
      </c>
      <c r="M51" s="363"/>
      <c r="N51" s="363"/>
      <c r="O51" s="556"/>
    </row>
    <row r="52" spans="1:15" x14ac:dyDescent="0.3">
      <c r="A52" s="363"/>
      <c r="B52" s="363"/>
      <c r="C52" s="559" t="s">
        <v>3008</v>
      </c>
      <c r="D52" s="519" t="s">
        <v>3008</v>
      </c>
      <c r="E52" s="519" t="s">
        <v>3008</v>
      </c>
      <c r="F52" s="519" t="s">
        <v>3008</v>
      </c>
      <c r="G52" s="558">
        <v>1000000</v>
      </c>
      <c r="H52" s="519" t="s">
        <v>3008</v>
      </c>
      <c r="I52" s="519" t="s">
        <v>3008</v>
      </c>
      <c r="J52" s="519" t="s">
        <v>3008</v>
      </c>
      <c r="K52" s="519" t="s">
        <v>3008</v>
      </c>
      <c r="L52" s="519" t="s">
        <v>3008</v>
      </c>
      <c r="M52" s="363"/>
      <c r="N52" s="363"/>
      <c r="O52" s="556"/>
    </row>
    <row r="53" spans="1:15" x14ac:dyDescent="0.3">
      <c r="A53" s="363"/>
      <c r="B53" s="363"/>
      <c r="C53" s="557"/>
      <c r="D53" s="363"/>
      <c r="E53" s="363"/>
      <c r="F53" s="363"/>
      <c r="G53" s="363"/>
      <c r="H53" s="363"/>
      <c r="I53" s="363"/>
      <c r="J53" s="363"/>
      <c r="K53" s="363"/>
      <c r="L53" s="363"/>
      <c r="M53" s="363"/>
      <c r="N53" s="363"/>
      <c r="O53" s="556"/>
    </row>
    <row r="54" spans="1:15" ht="15" thickBot="1" x14ac:dyDescent="0.35">
      <c r="A54" s="363"/>
      <c r="B54" s="554"/>
      <c r="C54" s="555"/>
      <c r="D54" s="554"/>
      <c r="E54" s="554"/>
      <c r="F54" s="554"/>
      <c r="G54" s="554"/>
      <c r="H54" s="554"/>
      <c r="I54" s="554"/>
      <c r="J54" s="554"/>
      <c r="K54" s="554"/>
      <c r="L54" s="554"/>
      <c r="M54" s="554"/>
      <c r="N54" s="554"/>
      <c r="O54" s="553"/>
    </row>
    <row r="55" spans="1:15" x14ac:dyDescent="0.3">
      <c r="A55" s="363"/>
      <c r="B55" s="363"/>
      <c r="C55" s="363"/>
      <c r="D55" s="363"/>
      <c r="E55" s="363"/>
      <c r="F55" s="363"/>
      <c r="G55" s="363"/>
      <c r="H55" s="363"/>
      <c r="I55" s="363"/>
      <c r="J55" s="363"/>
      <c r="K55" s="363"/>
      <c r="L55" s="363"/>
      <c r="M55" s="363"/>
      <c r="N55" s="363"/>
      <c r="O55" s="363"/>
    </row>
    <row r="56" spans="1:15" x14ac:dyDescent="0.3">
      <c r="A56" s="363"/>
      <c r="B56" s="363"/>
      <c r="C56" s="363"/>
      <c r="D56" s="363"/>
      <c r="E56" s="363"/>
      <c r="F56" s="363"/>
      <c r="G56" s="363"/>
      <c r="H56" s="363"/>
      <c r="I56" s="363"/>
      <c r="J56" s="363"/>
      <c r="K56" s="363"/>
      <c r="L56" s="363"/>
      <c r="M56" s="363"/>
      <c r="N56" s="363"/>
      <c r="O56" s="363"/>
    </row>
    <row r="57" spans="1:15" x14ac:dyDescent="0.3">
      <c r="A57" s="363"/>
      <c r="B57" s="363"/>
      <c r="C57" s="363"/>
      <c r="D57" s="363"/>
      <c r="E57" s="363"/>
      <c r="F57" s="363"/>
      <c r="G57" s="363"/>
      <c r="H57" s="363"/>
      <c r="I57" s="363"/>
      <c r="J57" s="363"/>
      <c r="K57" s="363"/>
      <c r="L57" s="363"/>
      <c r="M57" s="363"/>
      <c r="N57" s="363"/>
      <c r="O57" s="381" t="s">
        <v>2758</v>
      </c>
    </row>
    <row r="58" spans="1:15" x14ac:dyDescent="0.3">
      <c r="A58" s="363"/>
      <c r="B58" s="363"/>
      <c r="C58" s="363"/>
      <c r="D58" s="363"/>
      <c r="E58" s="363"/>
      <c r="F58" s="363"/>
      <c r="G58" s="363"/>
      <c r="H58" s="363"/>
      <c r="I58" s="363"/>
      <c r="J58" s="363"/>
      <c r="K58" s="363"/>
      <c r="L58" s="363"/>
      <c r="M58" s="363"/>
      <c r="N58" s="363"/>
      <c r="O58" s="363"/>
    </row>
    <row r="59" spans="1:15" x14ac:dyDescent="0.3">
      <c r="A59" s="363"/>
      <c r="B59" s="363"/>
      <c r="C59" s="363"/>
      <c r="D59" s="363"/>
      <c r="E59" s="363"/>
      <c r="F59" s="363"/>
      <c r="G59" s="363"/>
      <c r="H59" s="363"/>
      <c r="I59" s="363"/>
      <c r="J59" s="363"/>
      <c r="K59" s="363"/>
      <c r="L59" s="363"/>
      <c r="M59" s="363"/>
      <c r="N59" s="363"/>
      <c r="O59" s="363"/>
    </row>
    <row r="60" spans="1:15" x14ac:dyDescent="0.3">
      <c r="A60" s="363"/>
      <c r="B60" s="363"/>
      <c r="C60" s="363"/>
      <c r="D60" s="363"/>
      <c r="E60" s="363"/>
      <c r="F60" s="363"/>
      <c r="G60" s="363"/>
      <c r="H60" s="363"/>
      <c r="I60" s="363"/>
      <c r="J60" s="363"/>
      <c r="K60" s="363"/>
      <c r="L60" s="363"/>
      <c r="M60" s="363"/>
      <c r="N60" s="363"/>
      <c r="O60" s="363"/>
    </row>
    <row r="61" spans="1:15" x14ac:dyDescent="0.3">
      <c r="A61" s="363"/>
      <c r="B61" s="363"/>
      <c r="C61" s="363"/>
      <c r="D61" s="363"/>
      <c r="E61" s="363"/>
      <c r="F61" s="363"/>
      <c r="G61" s="363"/>
      <c r="H61" s="363"/>
      <c r="I61" s="363"/>
      <c r="J61" s="363"/>
      <c r="K61" s="363"/>
      <c r="L61" s="363"/>
      <c r="M61" s="363"/>
      <c r="N61" s="363"/>
      <c r="O61" s="363"/>
    </row>
  </sheetData>
  <mergeCells count="8">
    <mergeCell ref="D22:K22"/>
    <mergeCell ref="D35:K35"/>
    <mergeCell ref="D49:K49"/>
    <mergeCell ref="C13:O13"/>
    <mergeCell ref="C6:O6"/>
    <mergeCell ref="C7:O7"/>
    <mergeCell ref="C10:O12"/>
    <mergeCell ref="C14:O14"/>
  </mergeCells>
  <hyperlinks>
    <hyperlink ref="C13:D13" r:id="rId1" display="Legal framework for valuation and LTV-calculation follow the rules of the Danish FSA - Bekendtgørelse nr. 687 af 20. juni 2007" xr:uid="{EE26F6E2-A4F5-4D3B-BF0C-3DB80A189219}"/>
    <hyperlink ref="O57" location="Contents!A1" display="To Frontpage" xr:uid="{7705EEDA-C6B1-48A8-ACEE-4DECA9CA9117}"/>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0452-0216-4A97-B953-C74115240F76}">
  <sheetPr>
    <pageSetUpPr fitToPage="1"/>
  </sheetPr>
  <dimension ref="A1:D75"/>
  <sheetViews>
    <sheetView topLeftCell="A2" zoomScale="85" zoomScaleNormal="85" workbookViewId="0">
      <selection activeCell="A2" sqref="A2"/>
    </sheetView>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1" spans="2:4" s="572" customFormat="1" x14ac:dyDescent="0.3"/>
    <row r="2" spans="2:4" s="572" customFormat="1" x14ac:dyDescent="0.3"/>
    <row r="3" spans="2:4" s="572" customFormat="1" x14ac:dyDescent="0.3"/>
    <row r="4" spans="2:4" s="572" customFormat="1" x14ac:dyDescent="0.3"/>
    <row r="5" spans="2:4" s="572" customFormat="1" x14ac:dyDescent="0.3"/>
    <row r="6" spans="2:4" s="572" customFormat="1" ht="16.2" thickBot="1" x14ac:dyDescent="0.35">
      <c r="B6" s="619" t="s">
        <v>3100</v>
      </c>
    </row>
    <row r="7" spans="2:4" s="572" customFormat="1" ht="15" thickBot="1" x14ac:dyDescent="0.35">
      <c r="B7" s="577" t="s">
        <v>2697</v>
      </c>
      <c r="C7" s="663" t="s">
        <v>3006</v>
      </c>
      <c r="D7" s="664"/>
    </row>
    <row r="8" spans="2:4" s="572" customFormat="1" ht="15" thickBot="1" x14ac:dyDescent="0.35">
      <c r="B8" s="581" t="s">
        <v>3099</v>
      </c>
      <c r="C8" s="665"/>
      <c r="D8" s="666"/>
    </row>
    <row r="9" spans="2:4" s="572" customFormat="1" x14ac:dyDescent="0.3">
      <c r="B9" s="618" t="s">
        <v>2788</v>
      </c>
      <c r="C9" s="695" t="s">
        <v>3098</v>
      </c>
      <c r="D9" s="696"/>
    </row>
    <row r="10" spans="2:4" s="572" customFormat="1" x14ac:dyDescent="0.3">
      <c r="B10" s="610" t="s">
        <v>2787</v>
      </c>
      <c r="C10" s="691" t="s">
        <v>3097</v>
      </c>
      <c r="D10" s="692"/>
    </row>
    <row r="11" spans="2:4" s="572" customFormat="1" x14ac:dyDescent="0.3">
      <c r="B11" s="610" t="s">
        <v>2785</v>
      </c>
      <c r="C11" s="691" t="s">
        <v>3096</v>
      </c>
      <c r="D11" s="692"/>
    </row>
    <row r="12" spans="2:4" s="572" customFormat="1" x14ac:dyDescent="0.3">
      <c r="B12" s="610" t="s">
        <v>2784</v>
      </c>
      <c r="C12" s="691" t="s">
        <v>3095</v>
      </c>
      <c r="D12" s="692"/>
    </row>
    <row r="13" spans="2:4" s="572" customFormat="1" x14ac:dyDescent="0.3">
      <c r="B13" s="610" t="s">
        <v>2783</v>
      </c>
      <c r="C13" s="691" t="s">
        <v>3094</v>
      </c>
      <c r="D13" s="692"/>
    </row>
    <row r="14" spans="2:4" s="572" customFormat="1" x14ac:dyDescent="0.3">
      <c r="B14" s="610" t="s">
        <v>2782</v>
      </c>
      <c r="C14" s="691" t="s">
        <v>3093</v>
      </c>
      <c r="D14" s="692"/>
    </row>
    <row r="15" spans="2:4" s="572" customFormat="1" x14ac:dyDescent="0.3">
      <c r="B15" s="610" t="s">
        <v>2781</v>
      </c>
      <c r="C15" s="697" t="s">
        <v>3092</v>
      </c>
      <c r="D15" s="698"/>
    </row>
    <row r="16" spans="2:4" s="572" customFormat="1" x14ac:dyDescent="0.3">
      <c r="B16" s="610" t="s">
        <v>2780</v>
      </c>
      <c r="C16" s="691" t="s">
        <v>3091</v>
      </c>
      <c r="D16" s="692"/>
    </row>
    <row r="17" spans="2:4" s="572" customFormat="1" x14ac:dyDescent="0.3">
      <c r="B17" s="617" t="s">
        <v>2779</v>
      </c>
      <c r="C17" s="691" t="s">
        <v>3090</v>
      </c>
      <c r="D17" s="692"/>
    </row>
    <row r="18" spans="2:4" s="572" customFormat="1" ht="30" customHeight="1" x14ac:dyDescent="0.3">
      <c r="B18" s="610" t="s">
        <v>2778</v>
      </c>
      <c r="C18" s="689" t="s">
        <v>3089</v>
      </c>
      <c r="D18" s="690"/>
    </row>
    <row r="19" spans="2:4" s="572" customFormat="1" x14ac:dyDescent="0.3">
      <c r="B19" s="616" t="s">
        <v>2776</v>
      </c>
      <c r="C19" s="691" t="s">
        <v>3088</v>
      </c>
      <c r="D19" s="692"/>
    </row>
    <row r="20" spans="2:4" s="572" customFormat="1" x14ac:dyDescent="0.3">
      <c r="B20" s="610" t="s">
        <v>2774</v>
      </c>
      <c r="C20" s="691" t="s">
        <v>3087</v>
      </c>
      <c r="D20" s="692"/>
    </row>
    <row r="21" spans="2:4" s="572" customFormat="1" x14ac:dyDescent="0.3">
      <c r="B21" s="610" t="s">
        <v>2760</v>
      </c>
      <c r="C21" s="691" t="s">
        <v>3086</v>
      </c>
      <c r="D21" s="692"/>
    </row>
    <row r="22" spans="2:4" s="572" customFormat="1" ht="29.4" thickBot="1" x14ac:dyDescent="0.35">
      <c r="B22" s="615" t="s">
        <v>2759</v>
      </c>
      <c r="C22" s="681" t="s">
        <v>3085</v>
      </c>
      <c r="D22" s="682"/>
    </row>
    <row r="23" spans="2:4" s="572" customFormat="1" ht="15" thickBot="1" x14ac:dyDescent="0.35">
      <c r="B23" s="614"/>
      <c r="C23" s="613"/>
      <c r="D23" s="612"/>
    </row>
    <row r="24" spans="2:4" s="572" customFormat="1" ht="15" thickBot="1" x14ac:dyDescent="0.35">
      <c r="B24" s="577" t="s">
        <v>2697</v>
      </c>
      <c r="C24" s="683" t="s">
        <v>3006</v>
      </c>
      <c r="D24" s="684"/>
    </row>
    <row r="25" spans="2:4" s="572" customFormat="1" ht="15" thickBot="1" x14ac:dyDescent="0.35">
      <c r="B25" s="581" t="s">
        <v>3084</v>
      </c>
      <c r="C25" s="685"/>
      <c r="D25" s="686"/>
    </row>
    <row r="26" spans="2:4" s="572" customFormat="1" x14ac:dyDescent="0.3">
      <c r="B26" s="611" t="s">
        <v>2892</v>
      </c>
      <c r="C26" s="687" t="s">
        <v>3083</v>
      </c>
      <c r="D26" s="688"/>
    </row>
    <row r="27" spans="2:4" s="572" customFormat="1" ht="36" customHeight="1" x14ac:dyDescent="0.3">
      <c r="B27" s="610" t="s">
        <v>2891</v>
      </c>
      <c r="C27" s="677" t="s">
        <v>3082</v>
      </c>
      <c r="D27" s="678"/>
    </row>
    <row r="28" spans="2:4" s="572" customFormat="1" x14ac:dyDescent="0.3">
      <c r="B28" s="609" t="s">
        <v>2890</v>
      </c>
      <c r="C28" s="677" t="s">
        <v>3081</v>
      </c>
      <c r="D28" s="678"/>
    </row>
    <row r="29" spans="2:4" s="572" customFormat="1" x14ac:dyDescent="0.3">
      <c r="B29" s="609" t="s">
        <v>3080</v>
      </c>
      <c r="C29" s="689" t="s">
        <v>3079</v>
      </c>
      <c r="D29" s="690"/>
    </row>
    <row r="30" spans="2:4" s="572" customFormat="1" x14ac:dyDescent="0.3">
      <c r="B30" s="609" t="s">
        <v>3078</v>
      </c>
      <c r="C30" s="691" t="s">
        <v>3077</v>
      </c>
      <c r="D30" s="692"/>
    </row>
    <row r="31" spans="2:4" s="572" customFormat="1" x14ac:dyDescent="0.3">
      <c r="B31" s="609" t="s">
        <v>2885</v>
      </c>
      <c r="C31" s="677" t="s">
        <v>3076</v>
      </c>
      <c r="D31" s="678"/>
    </row>
    <row r="32" spans="2:4" s="572" customFormat="1" x14ac:dyDescent="0.3">
      <c r="B32" s="609" t="s">
        <v>2884</v>
      </c>
      <c r="C32" s="677" t="s">
        <v>3075</v>
      </c>
      <c r="D32" s="678"/>
    </row>
    <row r="33" spans="1:4" s="572" customFormat="1" ht="15" thickBot="1" x14ac:dyDescent="0.35">
      <c r="B33" s="608" t="s">
        <v>3074</v>
      </c>
      <c r="C33" s="693" t="s">
        <v>3073</v>
      </c>
      <c r="D33" s="694"/>
    </row>
    <row r="34" spans="1:4" s="572" customFormat="1" ht="15" thickBot="1" x14ac:dyDescent="0.35">
      <c r="B34" s="607"/>
      <c r="C34" s="606"/>
      <c r="D34" s="578"/>
    </row>
    <row r="35" spans="1:4" s="572" customFormat="1" ht="15" thickBot="1" x14ac:dyDescent="0.35">
      <c r="A35" s="576"/>
      <c r="B35" s="577" t="s">
        <v>2697</v>
      </c>
      <c r="C35" s="605" t="s">
        <v>3006</v>
      </c>
      <c r="D35" s="604" t="s">
        <v>3072</v>
      </c>
    </row>
    <row r="36" spans="1:4" s="572" customFormat="1" ht="15" thickBot="1" x14ac:dyDescent="0.35">
      <c r="A36" s="576"/>
      <c r="B36" s="581" t="s">
        <v>3071</v>
      </c>
      <c r="C36" s="603"/>
      <c r="D36" s="602" t="s">
        <v>3070</v>
      </c>
    </row>
    <row r="37" spans="1:4" s="572" customFormat="1" ht="90.75" customHeight="1" x14ac:dyDescent="0.3">
      <c r="A37" s="576"/>
      <c r="B37" s="601" t="s">
        <v>2807</v>
      </c>
      <c r="C37" s="600" t="s">
        <v>3069</v>
      </c>
      <c r="D37" s="599"/>
    </row>
    <row r="38" spans="1:4" s="572" customFormat="1" ht="285" customHeight="1" thickBot="1" x14ac:dyDescent="0.35">
      <c r="A38" s="576"/>
      <c r="B38" s="594" t="s">
        <v>2806</v>
      </c>
      <c r="C38" s="598" t="s">
        <v>3068</v>
      </c>
      <c r="D38" s="597"/>
    </row>
    <row r="39" spans="1:4" s="572" customFormat="1" ht="15" thickBot="1" x14ac:dyDescent="0.35">
      <c r="B39" s="596"/>
      <c r="C39" s="578"/>
      <c r="D39" s="578"/>
    </row>
    <row r="40" spans="1:4" s="572" customFormat="1" ht="15" thickBot="1" x14ac:dyDescent="0.35">
      <c r="B40" s="577" t="s">
        <v>2697</v>
      </c>
      <c r="C40" s="663" t="s">
        <v>3006</v>
      </c>
      <c r="D40" s="664"/>
    </row>
    <row r="41" spans="1:4" s="572" customFormat="1" ht="15" thickBot="1" x14ac:dyDescent="0.35">
      <c r="B41" s="581" t="s">
        <v>3067</v>
      </c>
      <c r="C41" s="665"/>
      <c r="D41" s="666"/>
    </row>
    <row r="42" spans="1:4" s="572" customFormat="1" ht="75" customHeight="1" x14ac:dyDescent="0.3">
      <c r="B42" s="595" t="s">
        <v>2800</v>
      </c>
      <c r="C42" s="675" t="s">
        <v>3066</v>
      </c>
      <c r="D42" s="676"/>
    </row>
    <row r="43" spans="1:4" s="572" customFormat="1" ht="32.25" customHeight="1" x14ac:dyDescent="0.3">
      <c r="B43" s="590" t="s">
        <v>2799</v>
      </c>
      <c r="C43" s="671" t="s">
        <v>3065</v>
      </c>
      <c r="D43" s="672"/>
    </row>
    <row r="44" spans="1:4" s="572" customFormat="1" ht="15" thickBot="1" x14ac:dyDescent="0.35">
      <c r="B44" s="594" t="s">
        <v>2798</v>
      </c>
      <c r="C44" s="661" t="s">
        <v>3064</v>
      </c>
      <c r="D44" s="662"/>
    </row>
    <row r="45" spans="1:4" s="572" customFormat="1" ht="15" thickBot="1" x14ac:dyDescent="0.35">
      <c r="B45" s="579"/>
      <c r="C45" s="593"/>
      <c r="D45" s="578"/>
    </row>
    <row r="46" spans="1:4" s="572" customFormat="1" ht="15" thickBot="1" x14ac:dyDescent="0.35">
      <c r="B46" s="577" t="s">
        <v>2697</v>
      </c>
      <c r="C46" s="663" t="s">
        <v>3006</v>
      </c>
      <c r="D46" s="664"/>
    </row>
    <row r="47" spans="1:4" s="572" customFormat="1" ht="15" thickBot="1" x14ac:dyDescent="0.35">
      <c r="B47" s="581" t="s">
        <v>3063</v>
      </c>
      <c r="C47" s="679"/>
      <c r="D47" s="680"/>
    </row>
    <row r="48" spans="1:4" s="572" customFormat="1" x14ac:dyDescent="0.3">
      <c r="B48" s="592" t="s">
        <v>2904</v>
      </c>
      <c r="C48" s="673" t="s">
        <v>3105</v>
      </c>
      <c r="D48" s="674"/>
    </row>
    <row r="49" spans="2:4" s="572" customFormat="1" x14ac:dyDescent="0.3">
      <c r="B49" s="591" t="s">
        <v>2903</v>
      </c>
      <c r="C49" s="671" t="s">
        <v>3104</v>
      </c>
      <c r="D49" s="672"/>
    </row>
    <row r="50" spans="2:4" s="572" customFormat="1" x14ac:dyDescent="0.3">
      <c r="B50" s="590" t="s">
        <v>2902</v>
      </c>
      <c r="C50" s="673" t="s">
        <v>3110</v>
      </c>
      <c r="D50" s="674"/>
    </row>
    <row r="51" spans="2:4" s="572" customFormat="1" x14ac:dyDescent="0.3">
      <c r="B51" s="590" t="s">
        <v>2901</v>
      </c>
      <c r="C51" s="671" t="s">
        <v>3062</v>
      </c>
      <c r="D51" s="672"/>
    </row>
    <row r="52" spans="2:4" s="572" customFormat="1" x14ac:dyDescent="0.3">
      <c r="B52" s="590" t="s">
        <v>2900</v>
      </c>
      <c r="C52" s="671" t="s">
        <v>3061</v>
      </c>
      <c r="D52" s="672"/>
    </row>
    <row r="53" spans="2:4" s="572" customFormat="1" x14ac:dyDescent="0.3">
      <c r="B53" s="590" t="s">
        <v>2899</v>
      </c>
      <c r="C53" s="671" t="s">
        <v>3106</v>
      </c>
      <c r="D53" s="672"/>
    </row>
    <row r="54" spans="2:4" s="572" customFormat="1" x14ac:dyDescent="0.3">
      <c r="B54" s="590" t="s">
        <v>2898</v>
      </c>
      <c r="C54" s="671" t="s">
        <v>3107</v>
      </c>
      <c r="D54" s="672"/>
    </row>
    <row r="55" spans="2:4" s="572" customFormat="1" x14ac:dyDescent="0.3">
      <c r="B55" s="590" t="s">
        <v>811</v>
      </c>
      <c r="C55" s="671" t="s">
        <v>3060</v>
      </c>
      <c r="D55" s="672"/>
    </row>
    <row r="56" spans="2:4" s="572" customFormat="1" x14ac:dyDescent="0.3">
      <c r="B56" s="590" t="s">
        <v>2897</v>
      </c>
      <c r="C56" s="671" t="s">
        <v>3108</v>
      </c>
      <c r="D56" s="672"/>
    </row>
    <row r="57" spans="2:4" s="572" customFormat="1" ht="15" thickBot="1" x14ac:dyDescent="0.35">
      <c r="B57" s="582" t="s">
        <v>146</v>
      </c>
      <c r="C57" s="661" t="s">
        <v>3109</v>
      </c>
      <c r="D57" s="662"/>
    </row>
    <row r="58" spans="2:4" s="572" customFormat="1" ht="15" thickBot="1" x14ac:dyDescent="0.35"/>
    <row r="59" spans="2:4" s="572" customFormat="1" ht="15" thickBot="1" x14ac:dyDescent="0.35">
      <c r="B59" s="589" t="s">
        <v>2697</v>
      </c>
      <c r="C59" s="588" t="s">
        <v>3006</v>
      </c>
      <c r="D59" s="587"/>
    </row>
    <row r="60" spans="2:4" s="572" customFormat="1" ht="15" thickBot="1" x14ac:dyDescent="0.35">
      <c r="B60" s="577" t="s">
        <v>3059</v>
      </c>
      <c r="C60" s="586"/>
      <c r="D60" s="585"/>
    </row>
    <row r="61" spans="2:4" s="572" customFormat="1" x14ac:dyDescent="0.3">
      <c r="B61" s="584" t="s">
        <v>2939</v>
      </c>
      <c r="C61" s="675" t="s">
        <v>3058</v>
      </c>
      <c r="D61" s="676"/>
    </row>
    <row r="62" spans="2:4" s="572" customFormat="1" x14ac:dyDescent="0.3">
      <c r="B62" s="583" t="s">
        <v>3057</v>
      </c>
      <c r="C62" s="669" t="s">
        <v>3056</v>
      </c>
      <c r="D62" s="670"/>
    </row>
    <row r="63" spans="2:4" s="572" customFormat="1" x14ac:dyDescent="0.3">
      <c r="B63" s="583" t="s">
        <v>3055</v>
      </c>
      <c r="C63" s="671" t="s">
        <v>3054</v>
      </c>
      <c r="D63" s="672"/>
    </row>
    <row r="64" spans="2:4" s="572" customFormat="1" ht="15" customHeight="1" x14ac:dyDescent="0.3">
      <c r="B64" s="583" t="s">
        <v>2932</v>
      </c>
      <c r="C64" s="671" t="s">
        <v>3053</v>
      </c>
      <c r="D64" s="672"/>
    </row>
    <row r="65" spans="1:4" s="572" customFormat="1" ht="15" customHeight="1" x14ac:dyDescent="0.3">
      <c r="B65" s="583" t="s">
        <v>2931</v>
      </c>
      <c r="C65" s="671" t="s">
        <v>3052</v>
      </c>
      <c r="D65" s="672"/>
    </row>
    <row r="66" spans="1:4" s="572" customFormat="1" x14ac:dyDescent="0.3">
      <c r="B66" s="583" t="s">
        <v>2930</v>
      </c>
      <c r="C66" s="671" t="s">
        <v>3051</v>
      </c>
      <c r="D66" s="672"/>
    </row>
    <row r="67" spans="1:4" s="572" customFormat="1" ht="15" thickBot="1" x14ac:dyDescent="0.35">
      <c r="B67" s="582" t="s">
        <v>146</v>
      </c>
      <c r="C67" s="661" t="s">
        <v>3050</v>
      </c>
      <c r="D67" s="662"/>
    </row>
    <row r="68" spans="1:4" s="572" customFormat="1" ht="15" thickBot="1" x14ac:dyDescent="0.35"/>
    <row r="69" spans="1:4" s="572" customFormat="1" ht="15" thickBot="1" x14ac:dyDescent="0.35">
      <c r="B69" s="577" t="s">
        <v>2697</v>
      </c>
      <c r="C69" s="663" t="s">
        <v>3006</v>
      </c>
      <c r="D69" s="664"/>
    </row>
    <row r="70" spans="1:4" s="572" customFormat="1" ht="15" thickBot="1" x14ac:dyDescent="0.35">
      <c r="B70" s="581" t="s">
        <v>3049</v>
      </c>
      <c r="C70" s="665"/>
      <c r="D70" s="666"/>
    </row>
    <row r="71" spans="1:4" s="572" customFormat="1" ht="15" thickBot="1" x14ac:dyDescent="0.35">
      <c r="B71" s="580" t="s">
        <v>3048</v>
      </c>
      <c r="C71" s="667" t="s">
        <v>3047</v>
      </c>
      <c r="D71" s="668"/>
    </row>
    <row r="72" spans="1:4" s="572" customFormat="1" ht="15" thickBot="1" x14ac:dyDescent="0.35">
      <c r="B72" s="579"/>
      <c r="C72" s="578"/>
      <c r="D72" s="578"/>
    </row>
    <row r="73" spans="1:4" s="572" customFormat="1" ht="15" thickBot="1" x14ac:dyDescent="0.35">
      <c r="A73" s="576"/>
      <c r="B73" s="577" t="s">
        <v>3046</v>
      </c>
      <c r="C73" s="659" t="s">
        <v>3045</v>
      </c>
      <c r="D73" s="660"/>
    </row>
    <row r="74" spans="1:4" s="572" customFormat="1" ht="29.4" thickBot="1" x14ac:dyDescent="0.35">
      <c r="A74" s="576"/>
      <c r="B74" s="575" t="s">
        <v>3044</v>
      </c>
      <c r="C74" s="574" t="s">
        <v>3043</v>
      </c>
      <c r="D74" s="573"/>
    </row>
    <row r="75" spans="1:4" x14ac:dyDescent="0.3">
      <c r="D75" s="571" t="s">
        <v>3042</v>
      </c>
    </row>
  </sheetData>
  <mergeCells count="49">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48:D4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73:D73"/>
    <mergeCell ref="C67:D67"/>
    <mergeCell ref="C69:D70"/>
    <mergeCell ref="C71:D71"/>
    <mergeCell ref="C62:D62"/>
    <mergeCell ref="C63:D63"/>
    <mergeCell ref="C64:D64"/>
    <mergeCell ref="C65:D65"/>
    <mergeCell ref="C66:D66"/>
  </mergeCells>
  <hyperlinks>
    <hyperlink ref="D75" location="Frontpage!A1" display="To Frontpage" xr:uid="{F6C8E33D-9454-49CF-B395-94E18D15F2EA}"/>
    <hyperlink ref="C74" r:id="rId1" xr:uid="{84610B9A-D970-48D5-BBEC-4889AD290746}"/>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99" t="s">
        <v>1568</v>
      </c>
      <c r="B1" s="699"/>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699" t="s">
        <v>1568</v>
      </c>
      <c r="B1" s="699"/>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1" t="s">
        <v>2540</v>
      </c>
      <c r="C6" s="702"/>
      <c r="D6" s="285"/>
      <c r="E6" s="231"/>
      <c r="F6" s="231"/>
      <c r="G6" s="231"/>
    </row>
    <row r="7" spans="1:7" x14ac:dyDescent="0.3">
      <c r="A7" s="336"/>
      <c r="B7" s="703" t="s">
        <v>1705</v>
      </c>
      <c r="C7" s="703"/>
      <c r="D7" s="333"/>
      <c r="E7" s="226"/>
      <c r="F7" s="226"/>
      <c r="G7" s="226"/>
    </row>
    <row r="8" spans="1:7" x14ac:dyDescent="0.3">
      <c r="A8" s="226"/>
      <c r="B8" s="704" t="s">
        <v>1706</v>
      </c>
      <c r="C8" s="705"/>
      <c r="D8" s="333"/>
      <c r="E8" s="226"/>
      <c r="F8" s="226"/>
      <c r="G8" s="226"/>
    </row>
    <row r="9" spans="1:7" x14ac:dyDescent="0.3">
      <c r="A9" s="226"/>
      <c r="B9" s="706" t="s">
        <v>1707</v>
      </c>
      <c r="C9" s="707"/>
      <c r="D9" s="333"/>
      <c r="E9" s="226"/>
      <c r="F9" s="226"/>
      <c r="G9" s="226"/>
    </row>
    <row r="10" spans="1:7" ht="15" thickBot="1" x14ac:dyDescent="0.35">
      <c r="A10" s="226"/>
      <c r="B10" s="708" t="s">
        <v>1708</v>
      </c>
      <c r="C10" s="709"/>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700" t="s">
        <v>1705</v>
      </c>
      <c r="C14" s="700"/>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700" t="s">
        <v>1706</v>
      </c>
      <c r="C25" s="700"/>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5" t="s">
        <v>1568</v>
      </c>
      <c r="B1" s="715"/>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6" t="s">
        <v>2219</v>
      </c>
      <c r="F5" s="717"/>
      <c r="G5" s="293" t="s">
        <v>2218</v>
      </c>
      <c r="H5" s="283"/>
    </row>
    <row r="6" spans="1:9" x14ac:dyDescent="0.3">
      <c r="A6" s="278"/>
      <c r="B6" s="278"/>
      <c r="C6" s="278"/>
      <c r="D6" s="278"/>
      <c r="F6" s="294"/>
      <c r="G6" s="294"/>
    </row>
    <row r="7" spans="1:9" ht="18.75" customHeight="1" x14ac:dyDescent="0.3">
      <c r="A7" s="295"/>
      <c r="B7" s="701" t="s">
        <v>2249</v>
      </c>
      <c r="C7" s="702"/>
      <c r="D7" s="296"/>
      <c r="E7" s="701" t="s">
        <v>2236</v>
      </c>
      <c r="F7" s="718"/>
      <c r="G7" s="718"/>
      <c r="H7" s="702"/>
    </row>
    <row r="8" spans="1:9" ht="18.75" customHeight="1" x14ac:dyDescent="0.3">
      <c r="A8" s="278"/>
      <c r="B8" s="719" t="s">
        <v>2212</v>
      </c>
      <c r="C8" s="720"/>
      <c r="D8" s="296"/>
      <c r="E8" s="721" t="s">
        <v>83</v>
      </c>
      <c r="F8" s="722"/>
      <c r="G8" s="722"/>
      <c r="H8" s="723"/>
    </row>
    <row r="9" spans="1:9" ht="18.75" customHeight="1" x14ac:dyDescent="0.3">
      <c r="A9" s="278"/>
      <c r="B9" s="719" t="s">
        <v>2216</v>
      </c>
      <c r="C9" s="720"/>
      <c r="D9" s="297"/>
      <c r="E9" s="721"/>
      <c r="F9" s="722"/>
      <c r="G9" s="722"/>
      <c r="H9" s="723"/>
      <c r="I9" s="283"/>
    </row>
    <row r="10" spans="1:9" x14ac:dyDescent="0.3">
      <c r="A10" s="298"/>
      <c r="B10" s="724"/>
      <c r="C10" s="724"/>
      <c r="D10" s="296"/>
      <c r="E10" s="721"/>
      <c r="F10" s="722"/>
      <c r="G10" s="722"/>
      <c r="H10" s="723"/>
      <c r="I10" s="283"/>
    </row>
    <row r="11" spans="1:9" ht="15" thickBot="1" x14ac:dyDescent="0.35">
      <c r="A11" s="298"/>
      <c r="B11" s="725"/>
      <c r="C11" s="726"/>
      <c r="D11" s="297"/>
      <c r="E11" s="721"/>
      <c r="F11" s="722"/>
      <c r="G11" s="722"/>
      <c r="H11" s="723"/>
      <c r="I11" s="283"/>
    </row>
    <row r="12" spans="1:9" x14ac:dyDescent="0.3">
      <c r="A12" s="278"/>
      <c r="B12" s="299"/>
      <c r="C12" s="278"/>
      <c r="D12" s="278"/>
      <c r="E12" s="721"/>
      <c r="F12" s="722"/>
      <c r="G12" s="722"/>
      <c r="H12" s="723"/>
      <c r="I12" s="283"/>
    </row>
    <row r="13" spans="1:9" ht="15.75" customHeight="1" thickBot="1" x14ac:dyDescent="0.35">
      <c r="A13" s="278"/>
      <c r="B13" s="299"/>
      <c r="C13" s="278"/>
      <c r="D13" s="278"/>
      <c r="E13" s="710" t="s">
        <v>2250</v>
      </c>
      <c r="F13" s="711"/>
      <c r="G13" s="712" t="s">
        <v>2251</v>
      </c>
      <c r="H13" s="713"/>
      <c r="I13" s="283"/>
    </row>
    <row r="14" spans="1:9" x14ac:dyDescent="0.3">
      <c r="A14" s="278"/>
      <c r="B14" s="299"/>
      <c r="C14" s="278"/>
      <c r="D14" s="278"/>
      <c r="E14" s="300"/>
      <c r="F14" s="300"/>
      <c r="G14" s="278"/>
      <c r="H14" s="284"/>
    </row>
    <row r="15" spans="1:9" ht="18.75" customHeight="1" x14ac:dyDescent="0.3">
      <c r="A15" s="301"/>
      <c r="B15" s="714" t="s">
        <v>2252</v>
      </c>
      <c r="C15" s="714"/>
      <c r="D15" s="714"/>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4" t="s">
        <v>2216</v>
      </c>
      <c r="C20" s="714"/>
      <c r="D20" s="714"/>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29" t="s">
        <v>1636</v>
      </c>
      <c r="D25" s="629"/>
      <c r="E25" s="629"/>
      <c r="F25" s="629"/>
      <c r="G25" s="629"/>
      <c r="H25" s="629"/>
      <c r="I25" s="14"/>
      <c r="J25" s="8"/>
    </row>
    <row r="26" spans="2:14" s="2" customFormat="1" x14ac:dyDescent="0.3">
      <c r="B26" s="6"/>
      <c r="C26" s="629"/>
      <c r="D26" s="629"/>
      <c r="E26" s="629"/>
      <c r="F26" s="629"/>
      <c r="G26" s="629"/>
      <c r="H26" s="629"/>
      <c r="I26" s="14"/>
      <c r="J26" s="8"/>
    </row>
    <row r="27" spans="2:14" s="2" customFormat="1" x14ac:dyDescent="0.3">
      <c r="B27" s="6"/>
      <c r="C27" s="629" t="s">
        <v>1635</v>
      </c>
      <c r="D27" s="629"/>
      <c r="E27" s="629"/>
      <c r="F27" s="629"/>
      <c r="G27" s="629"/>
      <c r="H27" s="629"/>
      <c r="I27" s="14"/>
      <c r="J27" s="8"/>
    </row>
    <row r="28" spans="2:14" s="2" customFormat="1" x14ac:dyDescent="0.3">
      <c r="B28" s="6"/>
      <c r="C28" s="629"/>
      <c r="D28" s="629"/>
      <c r="E28" s="629"/>
      <c r="F28" s="629"/>
      <c r="G28" s="629"/>
      <c r="H28" s="629"/>
      <c r="I28" s="14"/>
      <c r="J28" s="8"/>
    </row>
    <row r="29" spans="2:14" s="2" customFormat="1" x14ac:dyDescent="0.3">
      <c r="B29" s="6"/>
      <c r="C29" s="629" t="s">
        <v>1637</v>
      </c>
      <c r="D29" s="629"/>
      <c r="E29" s="629"/>
      <c r="F29" s="629"/>
      <c r="G29" s="629"/>
      <c r="H29" s="629"/>
      <c r="I29" s="14"/>
      <c r="J29" s="8"/>
    </row>
    <row r="30" spans="2:14" s="2" customFormat="1" x14ac:dyDescent="0.3">
      <c r="B30" s="6"/>
      <c r="C30" s="629"/>
      <c r="D30" s="629"/>
      <c r="E30" s="629"/>
      <c r="F30" s="629"/>
      <c r="G30" s="629"/>
      <c r="H30" s="629"/>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0" t="s">
        <v>37</v>
      </c>
      <c r="B1" s="631"/>
      <c r="C1" s="63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56" t="s">
        <v>2696</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2804.5</v>
      </c>
      <c r="F38" s="83"/>
      <c r="H38" s="64"/>
      <c r="L38" s="64"/>
      <c r="M38" s="64"/>
    </row>
    <row r="39" spans="1:14" x14ac:dyDescent="0.3">
      <c r="A39" s="66" t="s">
        <v>114</v>
      </c>
      <c r="B39" s="83" t="s">
        <v>115</v>
      </c>
      <c r="C39" s="358">
        <v>1539</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0.82228719948018192</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1429</v>
      </c>
      <c r="E53" s="91"/>
      <c r="F53" s="206">
        <f>IF($C$58=0,"",IF(C53="[for completion]","",C53/$C$58))</f>
        <v>0.50953824211089316</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1375.5</v>
      </c>
      <c r="E56" s="91"/>
      <c r="F56" s="214">
        <f t="shared" si="0"/>
        <v>0.49046175788910679</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2804.5</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8.1</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52.5</v>
      </c>
      <c r="D70" s="360" t="s">
        <v>1241</v>
      </c>
      <c r="E70" s="62"/>
      <c r="F70" s="206">
        <f t="shared" ref="F70:F76" si="2">IF($C$77=0,"",IF(C70="[for completion]","",C70/$C$77))</f>
        <v>1.8720581942661532E-2</v>
      </c>
      <c r="G70" s="206" t="str">
        <f>IF($D$77=0,"",IF(D70="[Mark as ND1 if not relevant]","",D70/$D$77))</f>
        <v/>
      </c>
      <c r="H70" s="64"/>
      <c r="L70" s="64"/>
      <c r="M70" s="64"/>
      <c r="N70" s="96"/>
    </row>
    <row r="71" spans="1:14" x14ac:dyDescent="0.3">
      <c r="A71" s="66" t="s">
        <v>163</v>
      </c>
      <c r="B71" s="182" t="s">
        <v>1591</v>
      </c>
      <c r="C71" s="358">
        <v>113</v>
      </c>
      <c r="D71" s="360" t="s">
        <v>1241</v>
      </c>
      <c r="E71" s="62"/>
      <c r="F71" s="206">
        <f t="shared" si="2"/>
        <v>4.0293823990871488E-2</v>
      </c>
      <c r="G71" s="206" t="str">
        <f t="shared" ref="G71:G76" si="3">IF($D$77=0,"",IF(D71="[Mark as ND1 if not relevant]","",D71/$D$77))</f>
        <v/>
      </c>
      <c r="H71" s="64"/>
      <c r="L71" s="64"/>
      <c r="M71" s="64"/>
      <c r="N71" s="96"/>
    </row>
    <row r="72" spans="1:14" x14ac:dyDescent="0.3">
      <c r="A72" s="66" t="s">
        <v>164</v>
      </c>
      <c r="B72" s="181" t="s">
        <v>1592</v>
      </c>
      <c r="C72" s="358">
        <v>112</v>
      </c>
      <c r="D72" s="360" t="s">
        <v>1241</v>
      </c>
      <c r="E72" s="62"/>
      <c r="F72" s="206">
        <f t="shared" si="2"/>
        <v>3.993724147767793E-2</v>
      </c>
      <c r="G72" s="206" t="str">
        <f t="shared" si="3"/>
        <v/>
      </c>
      <c r="H72" s="64"/>
      <c r="L72" s="64"/>
      <c r="M72" s="64"/>
      <c r="N72" s="96"/>
    </row>
    <row r="73" spans="1:14" x14ac:dyDescent="0.3">
      <c r="A73" s="66" t="s">
        <v>165</v>
      </c>
      <c r="B73" s="181" t="s">
        <v>1593</v>
      </c>
      <c r="C73" s="358">
        <v>110.1</v>
      </c>
      <c r="D73" s="360" t="s">
        <v>1241</v>
      </c>
      <c r="E73" s="62"/>
      <c r="F73" s="206">
        <f t="shared" si="2"/>
        <v>3.9259734702610183E-2</v>
      </c>
      <c r="G73" s="206" t="str">
        <f t="shared" si="3"/>
        <v/>
      </c>
      <c r="H73" s="64"/>
      <c r="L73" s="64"/>
      <c r="M73" s="64"/>
      <c r="N73" s="96"/>
    </row>
    <row r="74" spans="1:14" x14ac:dyDescent="0.3">
      <c r="A74" s="66" t="s">
        <v>166</v>
      </c>
      <c r="B74" s="181" t="s">
        <v>1594</v>
      </c>
      <c r="C74" s="358">
        <v>103.8</v>
      </c>
      <c r="D74" s="360" t="s">
        <v>1241</v>
      </c>
      <c r="E74" s="62"/>
      <c r="F74" s="206">
        <f t="shared" si="2"/>
        <v>3.7013264869490796E-2</v>
      </c>
      <c r="G74" s="206" t="str">
        <f t="shared" si="3"/>
        <v/>
      </c>
      <c r="H74" s="64"/>
      <c r="L74" s="64"/>
      <c r="M74" s="64"/>
      <c r="N74" s="96"/>
    </row>
    <row r="75" spans="1:14" x14ac:dyDescent="0.3">
      <c r="A75" s="66" t="s">
        <v>167</v>
      </c>
      <c r="B75" s="181" t="s">
        <v>1595</v>
      </c>
      <c r="C75" s="358">
        <v>498.8</v>
      </c>
      <c r="D75" s="360" t="s">
        <v>1241</v>
      </c>
      <c r="E75" s="62"/>
      <c r="F75" s="206">
        <f t="shared" si="2"/>
        <v>0.17786335758094424</v>
      </c>
      <c r="G75" s="206" t="str">
        <f t="shared" si="3"/>
        <v/>
      </c>
      <c r="H75" s="64"/>
      <c r="L75" s="64"/>
      <c r="M75" s="64"/>
      <c r="N75" s="96"/>
    </row>
    <row r="76" spans="1:14" x14ac:dyDescent="0.3">
      <c r="A76" s="66" t="s">
        <v>168</v>
      </c>
      <c r="B76" s="181" t="s">
        <v>1596</v>
      </c>
      <c r="C76" s="358">
        <v>1814.2</v>
      </c>
      <c r="D76" s="360" t="s">
        <v>1241</v>
      </c>
      <c r="E76" s="62"/>
      <c r="F76" s="206">
        <f t="shared" si="2"/>
        <v>0.64691199543574385</v>
      </c>
      <c r="G76" s="206" t="str">
        <f t="shared" si="3"/>
        <v/>
      </c>
      <c r="H76" s="64"/>
      <c r="L76" s="64"/>
      <c r="M76" s="64"/>
      <c r="N76" s="96"/>
    </row>
    <row r="77" spans="1:14" x14ac:dyDescent="0.3">
      <c r="A77" s="66" t="s">
        <v>169</v>
      </c>
      <c r="B77" s="100" t="s">
        <v>148</v>
      </c>
      <c r="C77" s="194">
        <f>SUM(C70:C76)</f>
        <v>2804.4</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14.89</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1</v>
      </c>
      <c r="D93" s="360" t="s">
        <v>1241</v>
      </c>
      <c r="E93" s="62"/>
      <c r="F93" s="206">
        <f>IF($C$100=0,"",IF(C93="[for completion]","",IF(C93="","",C93/$C$100)))</f>
        <v>6.4977257959714096E-4</v>
      </c>
      <c r="G93" s="206" t="str">
        <f>IF($D$100=0,"",IF(D93="[Mark as ND1 if not relevant]","",IF(D93="","",D93/$D$100)))</f>
        <v/>
      </c>
      <c r="H93" s="64"/>
      <c r="L93" s="64"/>
      <c r="M93" s="64"/>
      <c r="N93" s="96"/>
    </row>
    <row r="94" spans="1:14" x14ac:dyDescent="0.3">
      <c r="A94" s="66" t="s">
        <v>191</v>
      </c>
      <c r="B94" s="182" t="s">
        <v>1591</v>
      </c>
      <c r="C94" s="359">
        <v>0</v>
      </c>
      <c r="D94" s="360" t="s">
        <v>1241</v>
      </c>
      <c r="E94" s="62"/>
      <c r="F94" s="206">
        <f t="shared" ref="F94:F99" si="6">IF($C$100=0,"",IF(C94="[for completion]","",IF(C94="","",C94/$C$100)))</f>
        <v>0</v>
      </c>
      <c r="G94" s="206" t="str">
        <f t="shared" ref="G94:G99" si="7">IF($D$100=0,"",IF(D94="[Mark as ND1 if not relevant]","",IF(D94="","",D94/$D$100)))</f>
        <v/>
      </c>
      <c r="H94" s="64"/>
      <c r="L94" s="64"/>
      <c r="M94" s="64"/>
      <c r="N94" s="96"/>
    </row>
    <row r="95" spans="1:14" x14ac:dyDescent="0.3">
      <c r="A95" s="66" t="s">
        <v>192</v>
      </c>
      <c r="B95" s="182" t="s">
        <v>1592</v>
      </c>
      <c r="C95" s="359">
        <v>0</v>
      </c>
      <c r="D95" s="360" t="s">
        <v>1241</v>
      </c>
      <c r="E95" s="62"/>
      <c r="F95" s="206">
        <f t="shared" si="6"/>
        <v>0</v>
      </c>
      <c r="G95" s="206" t="str">
        <f t="shared" si="7"/>
        <v/>
      </c>
      <c r="H95" s="64"/>
      <c r="L95" s="64"/>
      <c r="M95" s="64"/>
      <c r="N95" s="96"/>
    </row>
    <row r="96" spans="1:14" x14ac:dyDescent="0.3">
      <c r="A96" s="66" t="s">
        <v>193</v>
      </c>
      <c r="B96" s="182" t="s">
        <v>1593</v>
      </c>
      <c r="C96" s="359">
        <v>49</v>
      </c>
      <c r="D96" s="360" t="s">
        <v>1241</v>
      </c>
      <c r="E96" s="62"/>
      <c r="F96" s="206">
        <f t="shared" si="6"/>
        <v>3.1838856400259907E-2</v>
      </c>
      <c r="G96" s="206" t="str">
        <f t="shared" si="7"/>
        <v/>
      </c>
      <c r="H96" s="64"/>
      <c r="L96" s="64"/>
      <c r="M96" s="64"/>
      <c r="N96" s="96"/>
    </row>
    <row r="97" spans="1:14" x14ac:dyDescent="0.3">
      <c r="A97" s="66" t="s">
        <v>194</v>
      </c>
      <c r="B97" s="182" t="s">
        <v>1594</v>
      </c>
      <c r="C97" s="359">
        <v>2</v>
      </c>
      <c r="D97" s="360" t="s">
        <v>1241</v>
      </c>
      <c r="E97" s="62"/>
      <c r="F97" s="206">
        <f t="shared" si="6"/>
        <v>1.2995451591942819E-3</v>
      </c>
      <c r="G97" s="206" t="str">
        <f t="shared" si="7"/>
        <v/>
      </c>
      <c r="H97" s="64"/>
      <c r="L97" s="64"/>
      <c r="M97" s="64"/>
    </row>
    <row r="98" spans="1:14" x14ac:dyDescent="0.3">
      <c r="A98" s="66" t="s">
        <v>195</v>
      </c>
      <c r="B98" s="182" t="s">
        <v>1595</v>
      </c>
      <c r="C98" s="359">
        <v>57</v>
      </c>
      <c r="D98" s="360" t="s">
        <v>1241</v>
      </c>
      <c r="E98" s="62"/>
      <c r="F98" s="206">
        <f t="shared" si="6"/>
        <v>3.7037037037037035E-2</v>
      </c>
      <c r="G98" s="206" t="str">
        <f t="shared" si="7"/>
        <v/>
      </c>
      <c r="H98" s="64"/>
      <c r="L98" s="64"/>
      <c r="M98" s="64"/>
    </row>
    <row r="99" spans="1:14" x14ac:dyDescent="0.3">
      <c r="A99" s="66" t="s">
        <v>196</v>
      </c>
      <c r="B99" s="182" t="s">
        <v>1596</v>
      </c>
      <c r="C99" s="359">
        <v>1430</v>
      </c>
      <c r="D99" s="360" t="s">
        <v>1241</v>
      </c>
      <c r="E99" s="62"/>
      <c r="F99" s="206">
        <f t="shared" si="6"/>
        <v>0.92917478882391158</v>
      </c>
      <c r="G99" s="206" t="str">
        <f t="shared" si="7"/>
        <v/>
      </c>
      <c r="H99" s="64"/>
      <c r="L99" s="64"/>
      <c r="M99" s="64"/>
    </row>
    <row r="100" spans="1:14" x14ac:dyDescent="0.3">
      <c r="A100" s="66" t="s">
        <v>197</v>
      </c>
      <c r="B100" s="100" t="s">
        <v>148</v>
      </c>
      <c r="C100" s="194">
        <f>SUM(C93:C99)</f>
        <v>1539</v>
      </c>
      <c r="D100" s="194">
        <f>SUM(D93:D99)</f>
        <v>0</v>
      </c>
      <c r="E100" s="83"/>
      <c r="F100" s="207">
        <f>SUM(F93:F99)</f>
        <v>1</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0</v>
      </c>
      <c r="D112" s="192" t="s">
        <v>1241</v>
      </c>
      <c r="E112" s="92"/>
      <c r="F112" s="206">
        <f>IF($C$129=0,"",IF(C112="[for completion]","",IF(C112="","",C112/$C$129)))</f>
        <v>0</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2804.5</v>
      </c>
      <c r="D118" s="254" t="s">
        <v>1241</v>
      </c>
      <c r="E118" s="83"/>
      <c r="F118" s="206">
        <f t="shared" si="10"/>
        <v>1</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2804.5</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0</v>
      </c>
      <c r="D138" s="192" t="s">
        <v>1241</v>
      </c>
      <c r="E138" s="92"/>
      <c r="F138" s="206">
        <f>IF($C$155=0,"",IF(C138="[for completion]","",IF(C138="","",C138/$C$155)))</f>
        <v>0</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1539</v>
      </c>
      <c r="D144" s="254" t="s">
        <v>1241</v>
      </c>
      <c r="E144" s="83"/>
      <c r="F144" s="206">
        <f t="shared" si="18"/>
        <v>1</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1539</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969</v>
      </c>
      <c r="D164" s="192" t="s">
        <v>1241</v>
      </c>
      <c r="E164" s="104"/>
      <c r="F164" s="206">
        <f>IF($C$167=0,"",IF(C164="[for completion]","",IF(C164="","",C164/$C$167)))</f>
        <v>0.62962962962962965</v>
      </c>
      <c r="G164" s="206" t="str">
        <f>IF($D$167=0,"",IF(D164="[for completion]","",IF(D164="","",D164/$D$167)))</f>
        <v/>
      </c>
      <c r="H164" s="64"/>
      <c r="L164" s="64"/>
      <c r="M164" s="64"/>
      <c r="N164" s="96"/>
    </row>
    <row r="165" spans="1:14" x14ac:dyDescent="0.3">
      <c r="A165" s="66" t="s">
        <v>272</v>
      </c>
      <c r="B165" s="64" t="s">
        <v>273</v>
      </c>
      <c r="C165" s="358">
        <v>570</v>
      </c>
      <c r="D165" s="254" t="s">
        <v>1241</v>
      </c>
      <c r="E165" s="104"/>
      <c r="F165" s="206">
        <f t="shared" ref="F165:F166" si="26">IF($C$167=0,"",IF(C165="[for completion]","",IF(C165="","",C165/$C$167)))</f>
        <v>0.37037037037037035</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1539</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52.5</v>
      </c>
      <c r="D174" s="80"/>
      <c r="E174" s="72"/>
      <c r="F174" s="206">
        <f>IF($C$179=0,"",IF(C174="[for completion]","",C174/$C$179))</f>
        <v>3.8167939014542948E-2</v>
      </c>
      <c r="G174" s="92"/>
      <c r="H174" s="64"/>
      <c r="L174" s="64"/>
      <c r="M174" s="64"/>
      <c r="N174" s="96"/>
    </row>
    <row r="175" spans="1:14" ht="30.75" customHeight="1" x14ac:dyDescent="0.3">
      <c r="A175" s="66" t="s">
        <v>9</v>
      </c>
      <c r="B175" s="83" t="s">
        <v>1416</v>
      </c>
      <c r="C175" s="358">
        <v>1322.9999969999999</v>
      </c>
      <c r="E175" s="94"/>
      <c r="F175" s="206">
        <f>IF($C$179=0,"",IF(C175="[for completion]","",C175/$C$179))</f>
        <v>0.96183206098545704</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0</v>
      </c>
      <c r="E177" s="94"/>
      <c r="F177" s="206">
        <f t="shared" ref="F177:F187" si="28">IF($C$179=0,"",IF(C177="[for completion]","",C177/$C$179))</f>
        <v>0</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1375.4999969999999</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1375.4999969999999</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1375.4999969999999</v>
      </c>
      <c r="E207" s="94"/>
      <c r="F207" s="206"/>
      <c r="G207" s="94"/>
      <c r="H207" s="64"/>
      <c r="L207" s="64"/>
      <c r="M207" s="64"/>
      <c r="N207" s="96"/>
    </row>
    <row r="208" spans="1:14" x14ac:dyDescent="0.3">
      <c r="A208" s="66" t="s">
        <v>339</v>
      </c>
      <c r="B208" s="100" t="s">
        <v>148</v>
      </c>
      <c r="C208" s="194">
        <f>SUM(C193:C206)</f>
        <v>1375.4999969999999</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v>1375.4999969999999</v>
      </c>
      <c r="E217" s="104"/>
      <c r="F217" s="206">
        <f>IF($C$38=0,"",IF(C217="[for completion]","",IF(C217="","",C217/$C$38)))</f>
        <v>0.49046175681939735</v>
      </c>
      <c r="G217" s="206">
        <f>IF($C$39=0,"",IF(C217="[for completion]","",IF(C217="","",C217/$C$39)))</f>
        <v>0.89376218128654961</v>
      </c>
      <c r="H217" s="64"/>
      <c r="L217" s="64"/>
      <c r="M217" s="64"/>
      <c r="N217" s="96"/>
    </row>
    <row r="218" spans="1:14" x14ac:dyDescent="0.3">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1375.4999969999999</v>
      </c>
      <c r="E220" s="104"/>
      <c r="F220" s="186">
        <f>SUM(F217:F219)</f>
        <v>0.49046175681939735</v>
      </c>
      <c r="G220" s="186">
        <f>SUM(G217:G219)</f>
        <v>0.89376218128654961</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2" priority="26" operator="equal">
      <formula>"[For completion]"</formula>
    </cfRule>
  </conditionalFormatting>
  <conditionalFormatting sqref="C15">
    <cfRule type="cellIs" dxfId="71" priority="25" operator="equal">
      <formula>"Nordea Kredit Realkreditaktieselskab, CC X"</formula>
    </cfRule>
  </conditionalFormatting>
  <conditionalFormatting sqref="C15">
    <cfRule type="cellIs" dxfId="70" priority="24" operator="equal">
      <formula>"[For completion]"</formula>
    </cfRule>
  </conditionalFormatting>
  <conditionalFormatting sqref="C17">
    <cfRule type="cellIs" dxfId="69" priority="23" operator="equal">
      <formula>"[DD/MM/YY]"</formula>
    </cfRule>
  </conditionalFormatting>
  <conditionalFormatting sqref="C17">
    <cfRule type="cellIs" dxfId="68" priority="22" operator="equal">
      <formula>"[For completion]"</formula>
    </cfRule>
  </conditionalFormatting>
  <conditionalFormatting sqref="C18:C19">
    <cfRule type="cellIs" dxfId="67" priority="21" operator="equal">
      <formula>"[For completion]"</formula>
    </cfRule>
  </conditionalFormatting>
  <conditionalFormatting sqref="C29">
    <cfRule type="cellIs" dxfId="66" priority="20" operator="equal">
      <formula>"[For completion]"</formula>
    </cfRule>
  </conditionalFormatting>
  <conditionalFormatting sqref="C38:C39">
    <cfRule type="cellIs" dxfId="65" priority="19" operator="equal">
      <formula>"[For completion]"</formula>
    </cfRule>
  </conditionalFormatting>
  <conditionalFormatting sqref="C40:C41">
    <cfRule type="cellIs" dxfId="64" priority="18" operator="equal">
      <formula>"[For completion]"</formula>
    </cfRule>
  </conditionalFormatting>
  <conditionalFormatting sqref="C53">
    <cfRule type="cellIs" dxfId="63" priority="16" operator="equal">
      <formula>"[For completion]"</formula>
    </cfRule>
  </conditionalFormatting>
  <conditionalFormatting sqref="C56">
    <cfRule type="cellIs" dxfId="62" priority="15" operator="equal">
      <formula>"[For completion]"</formula>
    </cfRule>
  </conditionalFormatting>
  <conditionalFormatting sqref="C66">
    <cfRule type="cellIs" dxfId="61" priority="14" operator="equal">
      <formula>"[For completion]"</formula>
    </cfRule>
  </conditionalFormatting>
  <conditionalFormatting sqref="C70:C76">
    <cfRule type="cellIs" dxfId="60" priority="13" operator="equal">
      <formula>"[For completion]"</formula>
    </cfRule>
  </conditionalFormatting>
  <conditionalFormatting sqref="C89">
    <cfRule type="cellIs" dxfId="59" priority="12" operator="equal">
      <formula>"[For completion]"</formula>
    </cfRule>
  </conditionalFormatting>
  <conditionalFormatting sqref="C93:C99">
    <cfRule type="cellIs" dxfId="58" priority="11" operator="equal">
      <formula>"[For completion]"</formula>
    </cfRule>
  </conditionalFormatting>
  <conditionalFormatting sqref="C112">
    <cfRule type="cellIs" dxfId="57" priority="10" operator="equal">
      <formula>"[For completion]"</formula>
    </cfRule>
  </conditionalFormatting>
  <conditionalFormatting sqref="C118">
    <cfRule type="cellIs" dxfId="56" priority="9" operator="equal">
      <formula>"[For completion]"</formula>
    </cfRule>
  </conditionalFormatting>
  <conditionalFormatting sqref="C138">
    <cfRule type="cellIs" dxfId="55" priority="8" operator="equal">
      <formula>"[For completion]"</formula>
    </cfRule>
  </conditionalFormatting>
  <conditionalFormatting sqref="C144">
    <cfRule type="cellIs" dxfId="54" priority="7" operator="equal">
      <formula>"[For completion]"</formula>
    </cfRule>
  </conditionalFormatting>
  <conditionalFormatting sqref="C164:C165">
    <cfRule type="cellIs" dxfId="53" priority="6" operator="equal">
      <formula>"[For completion]"</formula>
    </cfRule>
  </conditionalFormatting>
  <conditionalFormatting sqref="C174:C177">
    <cfRule type="cellIs" dxfId="52" priority="5" operator="equal">
      <formula>"[For completion]"</formula>
    </cfRule>
  </conditionalFormatting>
  <conditionalFormatting sqref="C193">
    <cfRule type="cellIs" dxfId="51" priority="4" operator="equal">
      <formula>"[For completion]"</formula>
    </cfRule>
  </conditionalFormatting>
  <conditionalFormatting sqref="C217:C218">
    <cfRule type="cellIs" dxfId="50" priority="3" operator="equal">
      <formula>"[For completion]"</formula>
    </cfRule>
  </conditionalFormatting>
  <conditionalFormatting sqref="F45">
    <cfRule type="cellIs" dxfId="49"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1308</v>
      </c>
      <c r="F12" s="214">
        <f>IF($C$15=0,"",IF(C12="[for completion]","",C12/$C$15))</f>
        <v>0.91468531468531467</v>
      </c>
    </row>
    <row r="13" spans="1:7" x14ac:dyDescent="0.3">
      <c r="A13" s="150" t="s">
        <v>486</v>
      </c>
      <c r="B13" s="150" t="s">
        <v>487</v>
      </c>
      <c r="C13" s="358">
        <v>122</v>
      </c>
      <c r="F13" s="214">
        <f>IF($C$15=0,"",IF(C13="[for completion]","",C13/$C$15))</f>
        <v>8.5314685314685321E-2</v>
      </c>
    </row>
    <row r="14" spans="1:7" x14ac:dyDescent="0.3">
      <c r="A14" s="150" t="s">
        <v>488</v>
      </c>
      <c r="B14" s="150" t="s">
        <v>146</v>
      </c>
      <c r="C14" s="215">
        <v>0</v>
      </c>
      <c r="F14" s="214">
        <f>IF($C$15=0,"",IF(C14="[for completion]","",C14/$C$15))</f>
        <v>0</v>
      </c>
    </row>
    <row r="15" spans="1:7" x14ac:dyDescent="0.3">
      <c r="A15" s="150" t="s">
        <v>489</v>
      </c>
      <c r="B15" s="165" t="s">
        <v>148</v>
      </c>
      <c r="C15" s="215">
        <f>SUM(C12:C14)</f>
        <v>1430</v>
      </c>
      <c r="F15" s="184">
        <f>SUM(F12:F14)</f>
        <v>1</v>
      </c>
    </row>
    <row r="16" spans="1:7" outlineLevel="1" x14ac:dyDescent="0.3">
      <c r="A16" s="150" t="s">
        <v>490</v>
      </c>
      <c r="B16" s="361" t="s">
        <v>2666</v>
      </c>
      <c r="C16" s="358">
        <v>7</v>
      </c>
      <c r="F16" s="214">
        <f t="shared" ref="F16:F26" si="0">IF($C$15=0,"",IF(C16="[for completion]","",C16/$C$15))</f>
        <v>4.8951048951048955E-3</v>
      </c>
    </row>
    <row r="17" spans="1:7" outlineLevel="1" x14ac:dyDescent="0.3">
      <c r="A17" s="150" t="s">
        <v>491</v>
      </c>
      <c r="B17" s="361" t="s">
        <v>2667</v>
      </c>
      <c r="C17" s="358">
        <v>67</v>
      </c>
      <c r="F17" s="214">
        <f t="shared" si="0"/>
        <v>4.685314685314685E-2</v>
      </c>
    </row>
    <row r="18" spans="1:7" outlineLevel="1" x14ac:dyDescent="0.3">
      <c r="A18" s="150" t="s">
        <v>492</v>
      </c>
      <c r="B18" s="361" t="s">
        <v>2668</v>
      </c>
      <c r="C18" s="358">
        <v>1198</v>
      </c>
      <c r="F18" s="214">
        <f t="shared" si="0"/>
        <v>0.83776223776223779</v>
      </c>
    </row>
    <row r="19" spans="1:7" outlineLevel="1" x14ac:dyDescent="0.3">
      <c r="A19" s="150" t="s">
        <v>493</v>
      </c>
      <c r="B19" s="361" t="s">
        <v>2669</v>
      </c>
      <c r="C19" s="358">
        <v>84</v>
      </c>
      <c r="F19" s="214">
        <f t="shared" si="0"/>
        <v>5.8741258741258739E-2</v>
      </c>
    </row>
    <row r="20" spans="1:7" outlineLevel="1" x14ac:dyDescent="0.3">
      <c r="A20" s="150" t="s">
        <v>494</v>
      </c>
      <c r="B20" s="361" t="s">
        <v>2670</v>
      </c>
      <c r="C20" s="358">
        <v>1</v>
      </c>
      <c r="F20" s="214">
        <f t="shared" si="0"/>
        <v>6.993006993006993E-4</v>
      </c>
    </row>
    <row r="21" spans="1:7" outlineLevel="1" x14ac:dyDescent="0.3">
      <c r="A21" s="150" t="s">
        <v>495</v>
      </c>
      <c r="B21" s="361" t="s">
        <v>2671</v>
      </c>
      <c r="C21" s="358">
        <v>18</v>
      </c>
      <c r="F21" s="214">
        <f t="shared" si="0"/>
        <v>1.2587412587412588E-2</v>
      </c>
    </row>
    <row r="22" spans="1:7" outlineLevel="1" x14ac:dyDescent="0.3">
      <c r="A22" s="150" t="s">
        <v>496</v>
      </c>
      <c r="B22" s="361" t="s">
        <v>2672</v>
      </c>
      <c r="C22" s="358">
        <v>3</v>
      </c>
      <c r="F22" s="214">
        <f t="shared" si="0"/>
        <v>2.0979020979020979E-3</v>
      </c>
    </row>
    <row r="23" spans="1:7" outlineLevel="1" x14ac:dyDescent="0.3">
      <c r="A23" s="150" t="s">
        <v>497</v>
      </c>
      <c r="B23" s="361" t="s">
        <v>2673</v>
      </c>
      <c r="C23" s="358">
        <v>22</v>
      </c>
      <c r="F23" s="214">
        <f t="shared" si="0"/>
        <v>1.5384615384615385E-2</v>
      </c>
    </row>
    <row r="24" spans="1:7" outlineLevel="1" x14ac:dyDescent="0.3">
      <c r="A24" s="150" t="s">
        <v>498</v>
      </c>
      <c r="B24" s="361" t="s">
        <v>2674</v>
      </c>
      <c r="C24" s="358">
        <v>29</v>
      </c>
      <c r="F24" s="214">
        <f t="shared" si="0"/>
        <v>2.0279720279720279E-2</v>
      </c>
    </row>
    <row r="25" spans="1:7" outlineLevel="1" x14ac:dyDescent="0.3">
      <c r="A25" s="150" t="s">
        <v>499</v>
      </c>
      <c r="B25" s="361" t="s">
        <v>2675</v>
      </c>
      <c r="C25" s="358">
        <v>1</v>
      </c>
      <c r="F25" s="214">
        <f t="shared" si="0"/>
        <v>6.993006993006993E-4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3568</v>
      </c>
      <c r="D28" s="356">
        <v>201</v>
      </c>
      <c r="F28" s="356">
        <f>IF(AND(C28="[For completion]",D28="[For completion]"),"[For completion]",SUM(C28:D28))</f>
        <v>3769</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v>1.61E-2</v>
      </c>
      <c r="D36" s="275">
        <v>0.3553</v>
      </c>
      <c r="E36" s="217"/>
      <c r="F36" s="275">
        <v>4.5100000000000001E-2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v>0.2969</v>
      </c>
      <c r="D99" s="275">
        <v>0.30230000000000001</v>
      </c>
      <c r="E99" s="184"/>
      <c r="F99" s="275">
        <v>0.2974</v>
      </c>
      <c r="G99" s="150"/>
    </row>
    <row r="100" spans="1:7" x14ac:dyDescent="0.3">
      <c r="A100" s="150" t="s">
        <v>608</v>
      </c>
      <c r="B100" s="341" t="s">
        <v>2677</v>
      </c>
      <c r="C100" s="275">
        <v>0.3826</v>
      </c>
      <c r="D100" s="275">
        <v>0.31259999999999999</v>
      </c>
      <c r="E100" s="184"/>
      <c r="F100" s="275">
        <v>0.37659999999999999</v>
      </c>
      <c r="G100" s="150"/>
    </row>
    <row r="101" spans="1:7" x14ac:dyDescent="0.3">
      <c r="A101" s="150" t="s">
        <v>609</v>
      </c>
      <c r="B101" s="341" t="s">
        <v>2678</v>
      </c>
      <c r="C101" s="275">
        <v>4.1599999999999998E-2</v>
      </c>
      <c r="D101" s="275">
        <v>7.46E-2</v>
      </c>
      <c r="E101" s="184"/>
      <c r="F101" s="275">
        <v>4.4400000000000002E-2</v>
      </c>
      <c r="G101" s="150"/>
    </row>
    <row r="102" spans="1:7" x14ac:dyDescent="0.3">
      <c r="A102" s="150" t="s">
        <v>610</v>
      </c>
      <c r="B102" s="341" t="s">
        <v>2679</v>
      </c>
      <c r="C102" s="275">
        <v>0.17230000000000001</v>
      </c>
      <c r="D102" s="275">
        <v>0.2447</v>
      </c>
      <c r="E102" s="184"/>
      <c r="F102" s="275">
        <v>0.17849999999999999</v>
      </c>
      <c r="G102" s="150"/>
    </row>
    <row r="103" spans="1:7" x14ac:dyDescent="0.3">
      <c r="A103" s="150" t="s">
        <v>611</v>
      </c>
      <c r="B103" s="341" t="s">
        <v>2680</v>
      </c>
      <c r="C103" s="275">
        <v>0.1066</v>
      </c>
      <c r="D103" s="275">
        <v>6.5799999999999997E-2</v>
      </c>
      <c r="E103" s="184"/>
      <c r="F103" s="275">
        <v>0.1031</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v>0.64529999999999998</v>
      </c>
      <c r="D150" s="275">
        <v>0.49780000000000002</v>
      </c>
      <c r="E150" s="185"/>
      <c r="F150" s="275">
        <v>0.63270000000000004</v>
      </c>
    </row>
    <row r="151" spans="1:7" x14ac:dyDescent="0.3">
      <c r="A151" s="150" t="s">
        <v>641</v>
      </c>
      <c r="B151" s="150" t="s">
        <v>642</v>
      </c>
      <c r="C151" s="275">
        <v>0.35470000000000002</v>
      </c>
      <c r="D151" s="275">
        <v>0.50219999999999998</v>
      </c>
      <c r="E151" s="185"/>
      <c r="F151" s="275">
        <v>0.36730000000000002</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v>0</v>
      </c>
      <c r="D160" s="275">
        <v>0</v>
      </c>
      <c r="E160" s="185"/>
      <c r="F160" s="275">
        <v>0</v>
      </c>
    </row>
    <row r="161" spans="1:7" x14ac:dyDescent="0.3">
      <c r="A161" s="150" t="s">
        <v>653</v>
      </c>
      <c r="B161" s="150" t="s">
        <v>654</v>
      </c>
      <c r="C161" s="275">
        <v>1</v>
      </c>
      <c r="D161" s="275">
        <v>1</v>
      </c>
      <c r="E161" s="185"/>
      <c r="F161" s="275">
        <v>1</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v>0</v>
      </c>
      <c r="D170" s="275">
        <v>0</v>
      </c>
      <c r="E170" s="185"/>
      <c r="F170" s="275">
        <v>0</v>
      </c>
    </row>
    <row r="171" spans="1:7" x14ac:dyDescent="0.3">
      <c r="A171" s="150" t="s">
        <v>665</v>
      </c>
      <c r="B171" s="172" t="s">
        <v>666</v>
      </c>
      <c r="C171" s="275">
        <v>0</v>
      </c>
      <c r="D171" s="275">
        <v>0</v>
      </c>
      <c r="E171" s="185"/>
      <c r="F171" s="275">
        <v>0</v>
      </c>
    </row>
    <row r="172" spans="1:7" x14ac:dyDescent="0.3">
      <c r="A172" s="150" t="s">
        <v>667</v>
      </c>
      <c r="B172" s="172" t="s">
        <v>668</v>
      </c>
      <c r="C172" s="275">
        <v>0</v>
      </c>
      <c r="D172" s="275">
        <v>0</v>
      </c>
      <c r="E172" s="184"/>
      <c r="F172" s="275">
        <v>0</v>
      </c>
    </row>
    <row r="173" spans="1:7" x14ac:dyDescent="0.3">
      <c r="A173" s="150" t="s">
        <v>669</v>
      </c>
      <c r="B173" s="172" t="s">
        <v>670</v>
      </c>
      <c r="C173" s="275">
        <v>0</v>
      </c>
      <c r="D173" s="275">
        <v>0</v>
      </c>
      <c r="E173" s="184"/>
      <c r="F173" s="275">
        <v>0</v>
      </c>
    </row>
    <row r="174" spans="1:7" x14ac:dyDescent="0.3">
      <c r="A174" s="150" t="s">
        <v>671</v>
      </c>
      <c r="B174" s="172" t="s">
        <v>672</v>
      </c>
      <c r="C174" s="275">
        <v>1</v>
      </c>
      <c r="D174" s="275">
        <v>1</v>
      </c>
      <c r="E174" s="184"/>
      <c r="F174" s="275">
        <v>1</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v>1.4500000000000001E-2</v>
      </c>
      <c r="D180" s="275">
        <v>8.3999999999999995E-3</v>
      </c>
      <c r="E180" s="185"/>
      <c r="F180" s="275">
        <v>1.4E-2</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366</v>
      </c>
      <c r="D187" s="150">
        <v>3568</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1296</v>
      </c>
      <c r="D190" s="358">
        <v>3563</v>
      </c>
      <c r="E190" s="177"/>
      <c r="F190" s="214">
        <f>IF($C$214=0,"",IF(C190="[for completion]","",IF(C190="","",C190/$C$214)))</f>
        <v>0.99082568807339455</v>
      </c>
      <c r="G190" s="214">
        <f>IF($D$214=0,"",IF(D190="[for completion]","",IF(D190="","",D190/$D$214)))</f>
        <v>0.99859865470852016</v>
      </c>
    </row>
    <row r="191" spans="1:7" x14ac:dyDescent="0.3">
      <c r="A191" s="150" t="s">
        <v>692</v>
      </c>
      <c r="B191" s="341" t="s">
        <v>2682</v>
      </c>
      <c r="C191" s="358">
        <v>12</v>
      </c>
      <c r="D191" s="358">
        <v>5</v>
      </c>
      <c r="E191" s="177"/>
      <c r="F191" s="214">
        <f t="shared" ref="F191:F213" si="1">IF($C$214=0,"",IF(C191="[for completion]","",IF(C191="","",C191/$C$214)))</f>
        <v>9.1743119266055051E-3</v>
      </c>
      <c r="G191" s="214">
        <f t="shared" ref="G191:G213" si="2">IF($D$214=0,"",IF(D191="[for completion]","",IF(D191="","",D191/$D$214)))</f>
        <v>1.4013452914798206E-3</v>
      </c>
    </row>
    <row r="192" spans="1:7" x14ac:dyDescent="0.3">
      <c r="A192" s="150" t="s">
        <v>693</v>
      </c>
      <c r="B192" s="341" t="s">
        <v>2683</v>
      </c>
      <c r="C192" s="358">
        <v>0</v>
      </c>
      <c r="D192" s="358">
        <v>0</v>
      </c>
      <c r="E192" s="177"/>
      <c r="F192" s="214">
        <f t="shared" si="1"/>
        <v>0</v>
      </c>
      <c r="G192" s="214">
        <f t="shared" si="2"/>
        <v>0</v>
      </c>
    </row>
    <row r="193" spans="1:7" x14ac:dyDescent="0.3">
      <c r="A193" s="150" t="s">
        <v>694</v>
      </c>
      <c r="B193" s="341" t="s">
        <v>2684</v>
      </c>
      <c r="C193" s="358">
        <v>0</v>
      </c>
      <c r="D193" s="358">
        <v>0</v>
      </c>
      <c r="E193" s="177"/>
      <c r="F193" s="214">
        <f t="shared" si="1"/>
        <v>0</v>
      </c>
      <c r="G193" s="214">
        <f t="shared" si="2"/>
        <v>0</v>
      </c>
    </row>
    <row r="194" spans="1:7" x14ac:dyDescent="0.3">
      <c r="A194" s="150" t="s">
        <v>695</v>
      </c>
      <c r="B194" s="341" t="s">
        <v>2684</v>
      </c>
      <c r="C194" s="358">
        <v>0</v>
      </c>
      <c r="D194" s="358">
        <v>0</v>
      </c>
      <c r="E194" s="177"/>
      <c r="F194" s="214">
        <f t="shared" si="1"/>
        <v>0</v>
      </c>
      <c r="G194" s="214">
        <f t="shared" si="2"/>
        <v>0</v>
      </c>
    </row>
    <row r="195" spans="1:7" x14ac:dyDescent="0.3">
      <c r="A195" s="150" t="s">
        <v>696</v>
      </c>
      <c r="B195" s="341" t="s">
        <v>2685</v>
      </c>
      <c r="C195" s="358">
        <v>0</v>
      </c>
      <c r="D195" s="358">
        <v>0</v>
      </c>
      <c r="E195" s="177"/>
      <c r="F195" s="214">
        <f t="shared" si="1"/>
        <v>0</v>
      </c>
      <c r="G195" s="214">
        <f t="shared" si="2"/>
        <v>0</v>
      </c>
    </row>
    <row r="196" spans="1:7" x14ac:dyDescent="0.3">
      <c r="A196" s="150" t="s">
        <v>697</v>
      </c>
      <c r="B196" s="171"/>
      <c r="C196" s="215"/>
      <c r="D196" s="218"/>
      <c r="E196" s="177"/>
      <c r="F196" s="214" t="str">
        <f t="shared" si="1"/>
        <v/>
      </c>
      <c r="G196" s="214" t="str">
        <f t="shared" si="2"/>
        <v/>
      </c>
    </row>
    <row r="197" spans="1:7" x14ac:dyDescent="0.3">
      <c r="A197" s="150" t="s">
        <v>698</v>
      </c>
      <c r="B197" s="171"/>
      <c r="C197" s="215"/>
      <c r="D197" s="218"/>
      <c r="E197" s="177"/>
      <c r="F197" s="214" t="str">
        <f t="shared" si="1"/>
        <v/>
      </c>
      <c r="G197" s="214" t="str">
        <f t="shared" si="2"/>
        <v/>
      </c>
    </row>
    <row r="198" spans="1:7" x14ac:dyDescent="0.3">
      <c r="A198" s="150" t="s">
        <v>699</v>
      </c>
      <c r="B198" s="171"/>
      <c r="C198" s="215"/>
      <c r="D198" s="218"/>
      <c r="E198" s="177"/>
      <c r="F198" s="214" t="str">
        <f t="shared" si="1"/>
        <v/>
      </c>
      <c r="G198" s="214" t="str">
        <f t="shared" si="2"/>
        <v/>
      </c>
    </row>
    <row r="199" spans="1:7" x14ac:dyDescent="0.3">
      <c r="A199" s="150" t="s">
        <v>700</v>
      </c>
      <c r="B199" s="171"/>
      <c r="C199" s="215"/>
      <c r="D199" s="218"/>
      <c r="E199" s="171"/>
      <c r="F199" s="214" t="str">
        <f t="shared" si="1"/>
        <v/>
      </c>
      <c r="G199" s="214" t="str">
        <f t="shared" si="2"/>
        <v/>
      </c>
    </row>
    <row r="200" spans="1:7" x14ac:dyDescent="0.3">
      <c r="A200" s="150" t="s">
        <v>701</v>
      </c>
      <c r="B200" s="171"/>
      <c r="C200" s="215"/>
      <c r="D200" s="218"/>
      <c r="E200" s="171"/>
      <c r="F200" s="214" t="str">
        <f t="shared" si="1"/>
        <v/>
      </c>
      <c r="G200" s="214" t="str">
        <f t="shared" si="2"/>
        <v/>
      </c>
    </row>
    <row r="201" spans="1:7" x14ac:dyDescent="0.3">
      <c r="A201" s="150" t="s">
        <v>702</v>
      </c>
      <c r="B201" s="171"/>
      <c r="C201" s="215"/>
      <c r="D201" s="218"/>
      <c r="E201" s="171"/>
      <c r="F201" s="214" t="str">
        <f t="shared" si="1"/>
        <v/>
      </c>
      <c r="G201" s="214" t="str">
        <f t="shared" si="2"/>
        <v/>
      </c>
    </row>
    <row r="202" spans="1:7" x14ac:dyDescent="0.3">
      <c r="A202" s="150" t="s">
        <v>703</v>
      </c>
      <c r="B202" s="171"/>
      <c r="C202" s="215"/>
      <c r="D202" s="218"/>
      <c r="E202" s="171"/>
      <c r="F202" s="214" t="str">
        <f t="shared" si="1"/>
        <v/>
      </c>
      <c r="G202" s="214" t="str">
        <f t="shared" si="2"/>
        <v/>
      </c>
    </row>
    <row r="203" spans="1:7" x14ac:dyDescent="0.3">
      <c r="A203" s="150" t="s">
        <v>704</v>
      </c>
      <c r="B203" s="171"/>
      <c r="C203" s="215"/>
      <c r="D203" s="218"/>
      <c r="E203" s="171"/>
      <c r="F203" s="214" t="str">
        <f t="shared" si="1"/>
        <v/>
      </c>
      <c r="G203" s="214" t="str">
        <f t="shared" si="2"/>
        <v/>
      </c>
    </row>
    <row r="204" spans="1:7" x14ac:dyDescent="0.3">
      <c r="A204" s="150" t="s">
        <v>705</v>
      </c>
      <c r="B204" s="171"/>
      <c r="C204" s="215"/>
      <c r="D204" s="218"/>
      <c r="E204" s="171"/>
      <c r="F204" s="214" t="str">
        <f t="shared" si="1"/>
        <v/>
      </c>
      <c r="G204" s="214" t="str">
        <f t="shared" si="2"/>
        <v/>
      </c>
    </row>
    <row r="205" spans="1:7" x14ac:dyDescent="0.3">
      <c r="A205" s="150" t="s">
        <v>706</v>
      </c>
      <c r="B205" s="171"/>
      <c r="C205" s="215"/>
      <c r="D205" s="218"/>
      <c r="F205" s="214" t="str">
        <f t="shared" si="1"/>
        <v/>
      </c>
      <c r="G205" s="214" t="str">
        <f t="shared" si="2"/>
        <v/>
      </c>
    </row>
    <row r="206" spans="1:7" x14ac:dyDescent="0.3">
      <c r="A206" s="150" t="s">
        <v>707</v>
      </c>
      <c r="B206" s="171"/>
      <c r="C206" s="215"/>
      <c r="D206" s="218"/>
      <c r="E206" s="166"/>
      <c r="F206" s="214" t="str">
        <f t="shared" si="1"/>
        <v/>
      </c>
      <c r="G206" s="214" t="str">
        <f t="shared" si="2"/>
        <v/>
      </c>
    </row>
    <row r="207" spans="1:7" x14ac:dyDescent="0.3">
      <c r="A207" s="150" t="s">
        <v>708</v>
      </c>
      <c r="B207" s="171"/>
      <c r="C207" s="215"/>
      <c r="D207" s="218"/>
      <c r="E207" s="166"/>
      <c r="F207" s="214" t="str">
        <f t="shared" si="1"/>
        <v/>
      </c>
      <c r="G207" s="214" t="str">
        <f t="shared" si="2"/>
        <v/>
      </c>
    </row>
    <row r="208" spans="1:7" x14ac:dyDescent="0.3">
      <c r="A208" s="150" t="s">
        <v>709</v>
      </c>
      <c r="B208" s="171"/>
      <c r="C208" s="215"/>
      <c r="D208" s="218"/>
      <c r="E208" s="166"/>
      <c r="F208" s="214" t="str">
        <f t="shared" si="1"/>
        <v/>
      </c>
      <c r="G208" s="214" t="str">
        <f t="shared" si="2"/>
        <v/>
      </c>
    </row>
    <row r="209" spans="1:7" x14ac:dyDescent="0.3">
      <c r="A209" s="150" t="s">
        <v>710</v>
      </c>
      <c r="B209" s="171"/>
      <c r="C209" s="215"/>
      <c r="D209" s="218"/>
      <c r="E209" s="166"/>
      <c r="F209" s="214" t="str">
        <f t="shared" si="1"/>
        <v/>
      </c>
      <c r="G209" s="214" t="str">
        <f t="shared" si="2"/>
        <v/>
      </c>
    </row>
    <row r="210" spans="1:7" x14ac:dyDescent="0.3">
      <c r="A210" s="150" t="s">
        <v>711</v>
      </c>
      <c r="B210" s="171"/>
      <c r="C210" s="215"/>
      <c r="D210" s="218"/>
      <c r="E210" s="166"/>
      <c r="F210" s="214" t="str">
        <f t="shared" si="1"/>
        <v/>
      </c>
      <c r="G210" s="214" t="str">
        <f t="shared" si="2"/>
        <v/>
      </c>
    </row>
    <row r="211" spans="1:7" x14ac:dyDescent="0.3">
      <c r="A211" s="150" t="s">
        <v>712</v>
      </c>
      <c r="B211" s="171"/>
      <c r="C211" s="215"/>
      <c r="D211" s="218"/>
      <c r="E211" s="166"/>
      <c r="F211" s="214" t="str">
        <f t="shared" si="1"/>
        <v/>
      </c>
      <c r="G211" s="214" t="str">
        <f t="shared" si="2"/>
        <v/>
      </c>
    </row>
    <row r="212" spans="1:7" x14ac:dyDescent="0.3">
      <c r="A212" s="150" t="s">
        <v>713</v>
      </c>
      <c r="B212" s="171"/>
      <c r="C212" s="215"/>
      <c r="D212" s="218"/>
      <c r="E212" s="166"/>
      <c r="F212" s="214" t="str">
        <f t="shared" si="1"/>
        <v/>
      </c>
      <c r="G212" s="214" t="str">
        <f t="shared" si="2"/>
        <v/>
      </c>
    </row>
    <row r="213" spans="1:7" x14ac:dyDescent="0.3">
      <c r="A213" s="150" t="s">
        <v>714</v>
      </c>
      <c r="B213" s="171"/>
      <c r="C213" s="215"/>
      <c r="D213" s="218"/>
      <c r="E213" s="166"/>
      <c r="F213" s="214" t="str">
        <f t="shared" si="1"/>
        <v/>
      </c>
      <c r="G213" s="214" t="str">
        <f t="shared" si="2"/>
        <v/>
      </c>
    </row>
    <row r="214" spans="1:7" x14ac:dyDescent="0.3">
      <c r="A214" s="150" t="s">
        <v>715</v>
      </c>
      <c r="B214" s="180" t="s">
        <v>148</v>
      </c>
      <c r="C214" s="221">
        <f>SUM(C190:C213)</f>
        <v>1308</v>
      </c>
      <c r="D214" s="219">
        <f>SUM(D190:D213)</f>
        <v>3568</v>
      </c>
      <c r="E214" s="166"/>
      <c r="F214" s="220">
        <f>SUM(F190:F213)</f>
        <v>1</v>
      </c>
      <c r="G214" s="220">
        <f>SUM(G190:G213)</f>
        <v>1</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3">
      <c r="A220" s="150" t="s">
        <v>722</v>
      </c>
      <c r="B220" s="150" t="s">
        <v>723</v>
      </c>
      <c r="C220" s="275" t="s">
        <v>1241</v>
      </c>
      <c r="D220" s="275" t="s">
        <v>1241</v>
      </c>
      <c r="F220" s="214" t="str">
        <f t="shared" si="3"/>
        <v/>
      </c>
      <c r="G220" s="214" t="str">
        <f t="shared" si="4"/>
        <v/>
      </c>
    </row>
    <row r="221" spans="1:7" x14ac:dyDescent="0.3">
      <c r="A221" s="150" t="s">
        <v>724</v>
      </c>
      <c r="B221" s="150" t="s">
        <v>725</v>
      </c>
      <c r="C221" s="275" t="s">
        <v>1241</v>
      </c>
      <c r="D221" s="275" t="s">
        <v>1241</v>
      </c>
      <c r="F221" s="214" t="str">
        <f t="shared" si="3"/>
        <v/>
      </c>
      <c r="G221" s="214" t="str">
        <f t="shared" si="4"/>
        <v/>
      </c>
    </row>
    <row r="222" spans="1:7" x14ac:dyDescent="0.3">
      <c r="A222" s="150" t="s">
        <v>726</v>
      </c>
      <c r="B222" s="150" t="s">
        <v>727</v>
      </c>
      <c r="C222" s="275" t="s">
        <v>1241</v>
      </c>
      <c r="D222" s="275" t="s">
        <v>1241</v>
      </c>
      <c r="F222" s="214" t="str">
        <f t="shared" si="3"/>
        <v/>
      </c>
      <c r="G222" s="214" t="str">
        <f t="shared" si="4"/>
        <v/>
      </c>
    </row>
    <row r="223" spans="1:7" x14ac:dyDescent="0.3">
      <c r="A223" s="150" t="s">
        <v>728</v>
      </c>
      <c r="B223" s="150" t="s">
        <v>729</v>
      </c>
      <c r="C223" s="275" t="s">
        <v>1241</v>
      </c>
      <c r="D223" s="275" t="s">
        <v>1241</v>
      </c>
      <c r="F223" s="214" t="str">
        <f t="shared" si="3"/>
        <v/>
      </c>
      <c r="G223" s="214" t="str">
        <f t="shared" si="4"/>
        <v/>
      </c>
    </row>
    <row r="224" spans="1:7" x14ac:dyDescent="0.3">
      <c r="A224" s="150" t="s">
        <v>730</v>
      </c>
      <c r="B224" s="150" t="s">
        <v>731</v>
      </c>
      <c r="C224" s="275" t="s">
        <v>1241</v>
      </c>
      <c r="D224" s="275" t="s">
        <v>1241</v>
      </c>
      <c r="F224" s="214" t="str">
        <f t="shared" si="3"/>
        <v/>
      </c>
      <c r="G224" s="214" t="str">
        <f t="shared" si="4"/>
        <v/>
      </c>
    </row>
    <row r="225" spans="1:7" x14ac:dyDescent="0.3">
      <c r="A225" s="150" t="s">
        <v>732</v>
      </c>
      <c r="B225" s="150" t="s">
        <v>733</v>
      </c>
      <c r="C225" s="275" t="s">
        <v>1241</v>
      </c>
      <c r="D225" s="275" t="s">
        <v>1241</v>
      </c>
      <c r="F225" s="214" t="str">
        <f t="shared" si="3"/>
        <v/>
      </c>
      <c r="G225" s="214" t="str">
        <f t="shared" si="4"/>
        <v/>
      </c>
    </row>
    <row r="226" spans="1:7" x14ac:dyDescent="0.3">
      <c r="A226" s="150" t="s">
        <v>734</v>
      </c>
      <c r="B226" s="150" t="s">
        <v>735</v>
      </c>
      <c r="C226" s="275" t="s">
        <v>1241</v>
      </c>
      <c r="D226" s="275" t="s">
        <v>1241</v>
      </c>
      <c r="F226" s="214" t="str">
        <f t="shared" si="3"/>
        <v/>
      </c>
      <c r="G226" s="214" t="str">
        <f t="shared" si="4"/>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3"/>
        <v/>
      </c>
      <c r="G228" s="214" t="str">
        <f t="shared" si="4"/>
        <v/>
      </c>
    </row>
    <row r="229" spans="1:7" outlineLevel="1" x14ac:dyDescent="0.3">
      <c r="A229" s="150" t="s">
        <v>739</v>
      </c>
      <c r="B229" s="167" t="s">
        <v>740</v>
      </c>
      <c r="C229" s="215"/>
      <c r="D229" s="218"/>
      <c r="F229" s="214" t="str">
        <f t="shared" si="3"/>
        <v/>
      </c>
      <c r="G229" s="214" t="str">
        <f t="shared" si="4"/>
        <v/>
      </c>
    </row>
    <row r="230" spans="1:7" outlineLevel="1" x14ac:dyDescent="0.3">
      <c r="A230" s="150" t="s">
        <v>741</v>
      </c>
      <c r="B230" s="167" t="s">
        <v>742</v>
      </c>
      <c r="C230" s="215"/>
      <c r="D230" s="218"/>
      <c r="F230" s="214" t="str">
        <f t="shared" si="3"/>
        <v/>
      </c>
      <c r="G230" s="214" t="str">
        <f t="shared" si="4"/>
        <v/>
      </c>
    </row>
    <row r="231" spans="1:7" outlineLevel="1" x14ac:dyDescent="0.3">
      <c r="A231" s="150" t="s">
        <v>743</v>
      </c>
      <c r="B231" s="167" t="s">
        <v>744</v>
      </c>
      <c r="C231" s="215"/>
      <c r="D231" s="218"/>
      <c r="F231" s="214" t="str">
        <f t="shared" si="3"/>
        <v/>
      </c>
      <c r="G231" s="214" t="str">
        <f t="shared" si="4"/>
        <v/>
      </c>
    </row>
    <row r="232" spans="1:7" outlineLevel="1" x14ac:dyDescent="0.3">
      <c r="A232" s="150" t="s">
        <v>745</v>
      </c>
      <c r="B232" s="167" t="s">
        <v>746</v>
      </c>
      <c r="C232" s="215"/>
      <c r="D232" s="218"/>
      <c r="F232" s="214" t="str">
        <f t="shared" si="3"/>
        <v/>
      </c>
      <c r="G232" s="214" t="str">
        <f t="shared" si="4"/>
        <v/>
      </c>
    </row>
    <row r="233" spans="1:7" outlineLevel="1" x14ac:dyDescent="0.3">
      <c r="A233" s="150" t="s">
        <v>747</v>
      </c>
      <c r="B233" s="167" t="s">
        <v>748</v>
      </c>
      <c r="C233" s="215"/>
      <c r="D233" s="218"/>
      <c r="F233" s="214" t="str">
        <f t="shared" si="3"/>
        <v/>
      </c>
      <c r="G233" s="214" t="str">
        <f t="shared" si="4"/>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0.36049999999999999</v>
      </c>
      <c r="D238" s="150">
        <v>3568</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1173</v>
      </c>
      <c r="D241" s="218" t="s">
        <v>1241</v>
      </c>
      <c r="F241" s="214">
        <f>IF($C$249=0,"",IF(C241="[Mark as ND1 if not relevant]","",C241/$C$249))</f>
        <v>0.89747513389441469</v>
      </c>
      <c r="G241" s="214" t="str">
        <f>IF($D$249=0,"",IF(D241="[Mark as ND1 if not relevant]","",D241/$D$249))</f>
        <v/>
      </c>
    </row>
    <row r="242" spans="1:7" x14ac:dyDescent="0.3">
      <c r="A242" s="150" t="s">
        <v>755</v>
      </c>
      <c r="B242" s="150" t="s">
        <v>723</v>
      </c>
      <c r="C242" s="358">
        <v>76</v>
      </c>
      <c r="D242" s="256" t="s">
        <v>1241</v>
      </c>
      <c r="F242" s="214">
        <f t="shared" ref="F242:F248" si="5">IF($C$249=0,"",IF(C242="[Mark as ND1 if not relevant]","",C242/$C$249))</f>
        <v>5.8148431522570772E-2</v>
      </c>
      <c r="G242" s="214" t="str">
        <f t="shared" ref="G242:G248" si="6">IF($D$249=0,"",IF(D242="[Mark as ND1 if not relevant]","",D242/$D$249))</f>
        <v/>
      </c>
    </row>
    <row r="243" spans="1:7" x14ac:dyDescent="0.3">
      <c r="A243" s="150" t="s">
        <v>756</v>
      </c>
      <c r="B243" s="150" t="s">
        <v>725</v>
      </c>
      <c r="C243" s="358">
        <v>35</v>
      </c>
      <c r="D243" s="256" t="s">
        <v>1241</v>
      </c>
      <c r="F243" s="214">
        <f t="shared" si="5"/>
        <v>2.6778882938026015E-2</v>
      </c>
      <c r="G243" s="214" t="str">
        <f t="shared" si="6"/>
        <v/>
      </c>
    </row>
    <row r="244" spans="1:7" x14ac:dyDescent="0.3">
      <c r="A244" s="150" t="s">
        <v>757</v>
      </c>
      <c r="B244" s="150" t="s">
        <v>727</v>
      </c>
      <c r="C244" s="358">
        <v>13</v>
      </c>
      <c r="D244" s="256" t="s">
        <v>1241</v>
      </c>
      <c r="F244" s="214">
        <f t="shared" si="5"/>
        <v>9.9464422341239474E-3</v>
      </c>
      <c r="G244" s="214" t="str">
        <f t="shared" si="6"/>
        <v/>
      </c>
    </row>
    <row r="245" spans="1:7" x14ac:dyDescent="0.3">
      <c r="A245" s="150" t="s">
        <v>758</v>
      </c>
      <c r="B245" s="150" t="s">
        <v>729</v>
      </c>
      <c r="C245" s="358">
        <v>5</v>
      </c>
      <c r="D245" s="256" t="s">
        <v>1241</v>
      </c>
      <c r="F245" s="214">
        <f t="shared" si="5"/>
        <v>3.8255547054322878E-3</v>
      </c>
      <c r="G245" s="214" t="str">
        <f t="shared" si="6"/>
        <v/>
      </c>
    </row>
    <row r="246" spans="1:7" x14ac:dyDescent="0.3">
      <c r="A246" s="150" t="s">
        <v>759</v>
      </c>
      <c r="B246" s="150" t="s">
        <v>731</v>
      </c>
      <c r="C246" s="358">
        <v>2</v>
      </c>
      <c r="D246" s="256" t="s">
        <v>1241</v>
      </c>
      <c r="F246" s="214">
        <f t="shared" si="5"/>
        <v>1.530221882172915E-3</v>
      </c>
      <c r="G246" s="214" t="str">
        <f t="shared" si="6"/>
        <v/>
      </c>
    </row>
    <row r="247" spans="1:7" x14ac:dyDescent="0.3">
      <c r="A247" s="150" t="s">
        <v>760</v>
      </c>
      <c r="B247" s="150" t="s">
        <v>733</v>
      </c>
      <c r="C247" s="358">
        <v>1</v>
      </c>
      <c r="D247" s="256" t="s">
        <v>1241</v>
      </c>
      <c r="F247" s="214">
        <f t="shared" si="5"/>
        <v>7.6511094108645751E-4</v>
      </c>
      <c r="G247" s="214" t="str">
        <f t="shared" si="6"/>
        <v/>
      </c>
    </row>
    <row r="248" spans="1:7" x14ac:dyDescent="0.3">
      <c r="A248" s="150" t="s">
        <v>761</v>
      </c>
      <c r="B248" s="150" t="s">
        <v>735</v>
      </c>
      <c r="C248" s="358">
        <v>2</v>
      </c>
      <c r="D248" s="256" t="s">
        <v>1241</v>
      </c>
      <c r="F248" s="214">
        <f t="shared" si="5"/>
        <v>1.530221882172915E-3</v>
      </c>
      <c r="G248" s="214" t="str">
        <f t="shared" si="6"/>
        <v/>
      </c>
    </row>
    <row r="249" spans="1:7" x14ac:dyDescent="0.3">
      <c r="A249" s="150" t="s">
        <v>762</v>
      </c>
      <c r="B249" s="180" t="s">
        <v>148</v>
      </c>
      <c r="C249" s="215">
        <f>SUM(C241:C248)</f>
        <v>1307</v>
      </c>
      <c r="D249" s="218">
        <f>SUM(D241:D248)</f>
        <v>0</v>
      </c>
      <c r="F249" s="184">
        <f>SUM(F241:F248)</f>
        <v>1</v>
      </c>
      <c r="G249" s="184">
        <f>SUM(G241:G248)</f>
        <v>0</v>
      </c>
    </row>
    <row r="250" spans="1:7" outlineLevel="1" x14ac:dyDescent="0.3">
      <c r="A250" s="150" t="s">
        <v>763</v>
      </c>
      <c r="B250" s="167" t="s">
        <v>738</v>
      </c>
      <c r="C250" s="358">
        <v>1</v>
      </c>
      <c r="D250" s="256" t="s">
        <v>1241</v>
      </c>
      <c r="F250" s="214">
        <f t="shared" ref="F250:F255" si="7">IF($C$249=0,"",IF(C250="[for completion]","",C250/$C$249))</f>
        <v>7.6511094108645751E-4</v>
      </c>
      <c r="G250" s="214" t="str">
        <f t="shared" ref="G250:G255" si="8">IF($D$249=0,"",IF(D250="[for completion]","",D250/$D$249))</f>
        <v/>
      </c>
    </row>
    <row r="251" spans="1:7" outlineLevel="1" x14ac:dyDescent="0.3">
      <c r="A251" s="150" t="s">
        <v>764</v>
      </c>
      <c r="B251" s="167" t="s">
        <v>740</v>
      </c>
      <c r="C251" s="358">
        <v>0</v>
      </c>
      <c r="D251" s="256" t="s">
        <v>1241</v>
      </c>
      <c r="F251" s="214">
        <f t="shared" si="7"/>
        <v>0</v>
      </c>
      <c r="G251" s="214" t="str">
        <f t="shared" si="8"/>
        <v/>
      </c>
    </row>
    <row r="252" spans="1:7" outlineLevel="1" x14ac:dyDescent="0.3">
      <c r="A252" s="150" t="s">
        <v>765</v>
      </c>
      <c r="B252" s="167" t="s">
        <v>742</v>
      </c>
      <c r="C252" s="358">
        <v>0</v>
      </c>
      <c r="D252" s="256" t="s">
        <v>1241</v>
      </c>
      <c r="F252" s="214">
        <f t="shared" si="7"/>
        <v>0</v>
      </c>
      <c r="G252" s="214" t="str">
        <f t="shared" si="8"/>
        <v/>
      </c>
    </row>
    <row r="253" spans="1:7" outlineLevel="1" x14ac:dyDescent="0.3">
      <c r="A253" s="150" t="s">
        <v>766</v>
      </c>
      <c r="B253" s="167" t="s">
        <v>744</v>
      </c>
      <c r="C253" s="358">
        <v>0</v>
      </c>
      <c r="D253" s="256" t="s">
        <v>1241</v>
      </c>
      <c r="F253" s="214">
        <f t="shared" si="7"/>
        <v>0</v>
      </c>
      <c r="G253" s="214" t="str">
        <f t="shared" si="8"/>
        <v/>
      </c>
    </row>
    <row r="254" spans="1:7" outlineLevel="1" x14ac:dyDescent="0.3">
      <c r="A254" s="150" t="s">
        <v>767</v>
      </c>
      <c r="B254" s="167" t="s">
        <v>746</v>
      </c>
      <c r="C254" s="358">
        <v>0</v>
      </c>
      <c r="D254" s="256" t="s">
        <v>1241</v>
      </c>
      <c r="F254" s="214">
        <f t="shared" si="7"/>
        <v>0</v>
      </c>
      <c r="G254" s="214" t="str">
        <f t="shared" si="8"/>
        <v/>
      </c>
    </row>
    <row r="255" spans="1:7" outlineLevel="1" x14ac:dyDescent="0.3">
      <c r="A255" s="150" t="s">
        <v>768</v>
      </c>
      <c r="B255" s="167" t="s">
        <v>748</v>
      </c>
      <c r="C255" s="358">
        <v>0</v>
      </c>
      <c r="D255" s="256" t="s">
        <v>1241</v>
      </c>
      <c r="F255" s="214">
        <f t="shared" si="7"/>
        <v>0</v>
      </c>
      <c r="G255" s="214" t="str">
        <f t="shared" si="8"/>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v>0.9163</v>
      </c>
      <c r="E260" s="166"/>
      <c r="F260" s="166"/>
      <c r="G260" s="166"/>
    </row>
    <row r="261" spans="1:14" x14ac:dyDescent="0.3">
      <c r="A261" s="150" t="s">
        <v>775</v>
      </c>
      <c r="B261" s="150" t="s">
        <v>776</v>
      </c>
      <c r="C261" s="275">
        <v>6.4000000000000001E-2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v>1.9699999999999999E-2</v>
      </c>
      <c r="E265" s="166"/>
      <c r="F265" s="166"/>
    </row>
    <row r="266" spans="1:14" outlineLevel="1" x14ac:dyDescent="0.3">
      <c r="A266" s="150" t="s">
        <v>780</v>
      </c>
      <c r="B266" s="361" t="s">
        <v>2686</v>
      </c>
      <c r="C266" s="275">
        <v>6.9999999999999999E-4</v>
      </c>
      <c r="E266" s="166"/>
      <c r="F266" s="166"/>
    </row>
    <row r="267" spans="1:14" outlineLevel="1" x14ac:dyDescent="0.3">
      <c r="A267" s="274" t="s">
        <v>781</v>
      </c>
      <c r="B267" s="361" t="s">
        <v>782</v>
      </c>
      <c r="C267" s="275">
        <v>1.37E-2</v>
      </c>
      <c r="E267" s="166"/>
      <c r="F267" s="166"/>
    </row>
    <row r="268" spans="1:14" outlineLevel="1" x14ac:dyDescent="0.3">
      <c r="A268" s="274" t="s">
        <v>783</v>
      </c>
      <c r="B268" s="361" t="s">
        <v>784</v>
      </c>
      <c r="C268" s="275">
        <v>5.1999999999999998E-3</v>
      </c>
      <c r="E268" s="166"/>
      <c r="F268" s="166"/>
    </row>
    <row r="269" spans="1:14" outlineLevel="1" x14ac:dyDescent="0.3">
      <c r="A269" s="274" t="s">
        <v>785</v>
      </c>
      <c r="B269" s="361" t="s">
        <v>786</v>
      </c>
      <c r="C269" s="184">
        <v>0</v>
      </c>
      <c r="E269" s="166"/>
      <c r="F269" s="166"/>
    </row>
    <row r="270" spans="1:14" outlineLevel="1" x14ac:dyDescent="0.3">
      <c r="A270" s="274" t="s">
        <v>787</v>
      </c>
      <c r="B270" s="361" t="s">
        <v>788</v>
      </c>
      <c r="C270" s="184">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3">
      <c r="A289" s="340" t="s">
        <v>2063</v>
      </c>
      <c r="B289" s="262" t="s">
        <v>607</v>
      </c>
      <c r="C289" s="261" t="s">
        <v>83</v>
      </c>
      <c r="D289" s="261" t="s">
        <v>83</v>
      </c>
      <c r="E289" s="263"/>
      <c r="F289" s="253" t="str">
        <f t="shared" si="9"/>
        <v/>
      </c>
      <c r="G289" s="253" t="str">
        <f t="shared" si="10"/>
        <v/>
      </c>
    </row>
    <row r="290" spans="1:7" s="223" customFormat="1" x14ac:dyDescent="0.3">
      <c r="A290" s="340" t="s">
        <v>2064</v>
      </c>
      <c r="B290" s="262" t="s">
        <v>607</v>
      </c>
      <c r="C290" s="261" t="s">
        <v>83</v>
      </c>
      <c r="D290" s="261" t="s">
        <v>83</v>
      </c>
      <c r="E290" s="263"/>
      <c r="F290" s="253" t="str">
        <f t="shared" si="9"/>
        <v/>
      </c>
      <c r="G290" s="253" t="str">
        <f t="shared" si="10"/>
        <v/>
      </c>
    </row>
    <row r="291" spans="1:7" s="223" customFormat="1" x14ac:dyDescent="0.3">
      <c r="A291" s="340" t="s">
        <v>2065</v>
      </c>
      <c r="B291" s="262" t="s">
        <v>607</v>
      </c>
      <c r="C291" s="261" t="s">
        <v>83</v>
      </c>
      <c r="D291" s="261" t="s">
        <v>83</v>
      </c>
      <c r="E291" s="263"/>
      <c r="F291" s="253" t="str">
        <f t="shared" si="9"/>
        <v/>
      </c>
      <c r="G291" s="253" t="str">
        <f t="shared" si="10"/>
        <v/>
      </c>
    </row>
    <row r="292" spans="1:7" s="223" customFormat="1" x14ac:dyDescent="0.3">
      <c r="A292" s="340" t="s">
        <v>2066</v>
      </c>
      <c r="B292" s="262" t="s">
        <v>607</v>
      </c>
      <c r="C292" s="261" t="s">
        <v>83</v>
      </c>
      <c r="D292" s="261" t="s">
        <v>83</v>
      </c>
      <c r="E292" s="263"/>
      <c r="F292" s="253" t="str">
        <f t="shared" si="9"/>
        <v/>
      </c>
      <c r="G292" s="253" t="str">
        <f t="shared" si="10"/>
        <v/>
      </c>
    </row>
    <row r="293" spans="1:7" s="223" customFormat="1" x14ac:dyDescent="0.3">
      <c r="A293" s="340" t="s">
        <v>2067</v>
      </c>
      <c r="B293" s="262" t="s">
        <v>607</v>
      </c>
      <c r="C293" s="261" t="s">
        <v>83</v>
      </c>
      <c r="D293" s="261" t="s">
        <v>83</v>
      </c>
      <c r="E293" s="263"/>
      <c r="F293" s="253" t="str">
        <f t="shared" si="9"/>
        <v/>
      </c>
      <c r="G293" s="253" t="str">
        <f t="shared" si="10"/>
        <v/>
      </c>
    </row>
    <row r="294" spans="1:7" s="223" customFormat="1" x14ac:dyDescent="0.3">
      <c r="A294" s="340" t="s">
        <v>2068</v>
      </c>
      <c r="B294" s="262" t="s">
        <v>607</v>
      </c>
      <c r="C294" s="261" t="s">
        <v>83</v>
      </c>
      <c r="D294" s="261" t="s">
        <v>83</v>
      </c>
      <c r="E294" s="263"/>
      <c r="F294" s="253" t="str">
        <f t="shared" si="9"/>
        <v/>
      </c>
      <c r="G294" s="253" t="str">
        <f t="shared" si="10"/>
        <v/>
      </c>
    </row>
    <row r="295" spans="1:7" s="223" customFormat="1" x14ac:dyDescent="0.3">
      <c r="A295" s="340" t="s">
        <v>2069</v>
      </c>
      <c r="B295" s="280" t="s">
        <v>607</v>
      </c>
      <c r="C295" s="261" t="s">
        <v>83</v>
      </c>
      <c r="D295" s="261" t="s">
        <v>83</v>
      </c>
      <c r="E295" s="263"/>
      <c r="F295" s="253" t="str">
        <f t="shared" si="9"/>
        <v/>
      </c>
      <c r="G295" s="253" t="str">
        <f t="shared" si="10"/>
        <v/>
      </c>
    </row>
    <row r="296" spans="1:7" s="223" customFormat="1" x14ac:dyDescent="0.3">
      <c r="A296" s="340" t="s">
        <v>2070</v>
      </c>
      <c r="B296" s="262" t="s">
        <v>607</v>
      </c>
      <c r="C296" s="261" t="s">
        <v>83</v>
      </c>
      <c r="D296" s="261" t="s">
        <v>83</v>
      </c>
      <c r="E296" s="263"/>
      <c r="F296" s="253" t="str">
        <f t="shared" si="9"/>
        <v/>
      </c>
      <c r="G296" s="253" t="str">
        <f t="shared" si="10"/>
        <v/>
      </c>
    </row>
    <row r="297" spans="1:7" s="223" customFormat="1" x14ac:dyDescent="0.3">
      <c r="A297" s="340" t="s">
        <v>2071</v>
      </c>
      <c r="B297" s="262" t="s">
        <v>607</v>
      </c>
      <c r="C297" s="261" t="s">
        <v>83</v>
      </c>
      <c r="D297" s="261" t="s">
        <v>83</v>
      </c>
      <c r="E297" s="263"/>
      <c r="F297" s="253" t="str">
        <f t="shared" si="9"/>
        <v/>
      </c>
      <c r="G297" s="253" t="str">
        <f t="shared" si="10"/>
        <v/>
      </c>
    </row>
    <row r="298" spans="1:7" s="223" customFormat="1" x14ac:dyDescent="0.3">
      <c r="A298" s="340" t="s">
        <v>2072</v>
      </c>
      <c r="B298" s="262" t="s">
        <v>607</v>
      </c>
      <c r="C298" s="261" t="s">
        <v>83</v>
      </c>
      <c r="D298" s="261" t="s">
        <v>83</v>
      </c>
      <c r="E298" s="263"/>
      <c r="F298" s="253" t="str">
        <f t="shared" si="9"/>
        <v/>
      </c>
      <c r="G298" s="253" t="str">
        <f t="shared" si="10"/>
        <v/>
      </c>
    </row>
    <row r="299" spans="1:7" s="223" customFormat="1" x14ac:dyDescent="0.3">
      <c r="A299" s="340" t="s">
        <v>2073</v>
      </c>
      <c r="B299" s="262" t="s">
        <v>607</v>
      </c>
      <c r="C299" s="261" t="s">
        <v>83</v>
      </c>
      <c r="D299" s="261" t="s">
        <v>83</v>
      </c>
      <c r="E299" s="263"/>
      <c r="F299" s="253" t="str">
        <f t="shared" si="9"/>
        <v/>
      </c>
      <c r="G299" s="253" t="str">
        <f t="shared" si="10"/>
        <v/>
      </c>
    </row>
    <row r="300" spans="1:7" s="223" customFormat="1" x14ac:dyDescent="0.3">
      <c r="A300" s="340" t="s">
        <v>2074</v>
      </c>
      <c r="B300" s="262" t="s">
        <v>607</v>
      </c>
      <c r="C300" s="261" t="s">
        <v>83</v>
      </c>
      <c r="D300" s="261" t="s">
        <v>83</v>
      </c>
      <c r="E300" s="263"/>
      <c r="F300" s="253" t="str">
        <f t="shared" si="9"/>
        <v/>
      </c>
      <c r="G300" s="253" t="str">
        <f t="shared" si="10"/>
        <v/>
      </c>
    </row>
    <row r="301" spans="1:7" s="223" customFormat="1" x14ac:dyDescent="0.3">
      <c r="A301" s="340" t="s">
        <v>2075</v>
      </c>
      <c r="B301" s="262" t="s">
        <v>607</v>
      </c>
      <c r="C301" s="261" t="s">
        <v>83</v>
      </c>
      <c r="D301" s="261" t="s">
        <v>83</v>
      </c>
      <c r="E301" s="263"/>
      <c r="F301" s="253" t="str">
        <f t="shared" si="9"/>
        <v/>
      </c>
      <c r="G301" s="253" t="str">
        <f t="shared" si="10"/>
        <v/>
      </c>
    </row>
    <row r="302" spans="1:7" s="223" customFormat="1" x14ac:dyDescent="0.3">
      <c r="A302" s="340" t="s">
        <v>2076</v>
      </c>
      <c r="B302" s="262" t="s">
        <v>607</v>
      </c>
      <c r="C302" s="261" t="s">
        <v>83</v>
      </c>
      <c r="D302" s="261" t="s">
        <v>83</v>
      </c>
      <c r="E302" s="263"/>
      <c r="F302" s="253" t="str">
        <f t="shared" si="9"/>
        <v/>
      </c>
      <c r="G302" s="253" t="str">
        <f t="shared" si="10"/>
        <v/>
      </c>
    </row>
    <row r="303" spans="1:7" s="223" customFormat="1" x14ac:dyDescent="0.3">
      <c r="A303" s="340" t="s">
        <v>2077</v>
      </c>
      <c r="B303" s="262" t="s">
        <v>607</v>
      </c>
      <c r="C303" s="261" t="s">
        <v>83</v>
      </c>
      <c r="D303" s="261" t="s">
        <v>83</v>
      </c>
      <c r="E303" s="263"/>
      <c r="F303" s="253" t="str">
        <f t="shared" si="9"/>
        <v/>
      </c>
      <c r="G303" s="253" t="str">
        <f t="shared" si="10"/>
        <v/>
      </c>
    </row>
    <row r="304" spans="1:7" s="223" customFormat="1" x14ac:dyDescent="0.3">
      <c r="A304" s="340" t="s">
        <v>2078</v>
      </c>
      <c r="B304" s="262" t="s">
        <v>2118</v>
      </c>
      <c r="C304" s="261" t="s">
        <v>83</v>
      </c>
      <c r="D304" s="261" t="s">
        <v>83</v>
      </c>
      <c r="E304" s="263"/>
      <c r="F304" s="253" t="str">
        <f t="shared" si="9"/>
        <v/>
      </c>
      <c r="G304" s="253" t="str">
        <f t="shared" si="10"/>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3">
      <c r="A335" s="340" t="s">
        <v>2297</v>
      </c>
      <c r="B335" s="262" t="s">
        <v>1695</v>
      </c>
      <c r="C335" s="261" t="s">
        <v>83</v>
      </c>
      <c r="D335" s="261" t="s">
        <v>83</v>
      </c>
      <c r="E335" s="263"/>
      <c r="F335" s="253" t="str">
        <f t="shared" si="11"/>
        <v/>
      </c>
      <c r="G335" s="253" t="str">
        <f t="shared" si="12"/>
        <v/>
      </c>
    </row>
    <row r="336" spans="1:7" s="223" customFormat="1" x14ac:dyDescent="0.3">
      <c r="A336" s="340" t="s">
        <v>2298</v>
      </c>
      <c r="B336" s="262" t="s">
        <v>1696</v>
      </c>
      <c r="C336" s="261" t="s">
        <v>83</v>
      </c>
      <c r="D336" s="261" t="s">
        <v>83</v>
      </c>
      <c r="E336" s="263"/>
      <c r="F336" s="253" t="str">
        <f t="shared" si="11"/>
        <v/>
      </c>
      <c r="G336" s="253" t="str">
        <f t="shared" si="12"/>
        <v/>
      </c>
    </row>
    <row r="337" spans="1:7" s="223" customFormat="1" x14ac:dyDescent="0.3">
      <c r="A337" s="340" t="s">
        <v>2299</v>
      </c>
      <c r="B337" s="262" t="s">
        <v>1697</v>
      </c>
      <c r="C337" s="261" t="s">
        <v>83</v>
      </c>
      <c r="D337" s="261" t="s">
        <v>83</v>
      </c>
      <c r="E337" s="263"/>
      <c r="F337" s="253" t="str">
        <f t="shared" si="11"/>
        <v/>
      </c>
      <c r="G337" s="253" t="str">
        <f t="shared" si="12"/>
        <v/>
      </c>
    </row>
    <row r="338" spans="1:7" s="223" customFormat="1" x14ac:dyDescent="0.3">
      <c r="A338" s="340" t="s">
        <v>2300</v>
      </c>
      <c r="B338" s="262" t="s">
        <v>1698</v>
      </c>
      <c r="C338" s="261" t="s">
        <v>83</v>
      </c>
      <c r="D338" s="261" t="s">
        <v>83</v>
      </c>
      <c r="E338" s="263"/>
      <c r="F338" s="253" t="str">
        <f t="shared" si="11"/>
        <v/>
      </c>
      <c r="G338" s="253" t="str">
        <f t="shared" si="12"/>
        <v/>
      </c>
    </row>
    <row r="339" spans="1:7" s="223" customFormat="1" x14ac:dyDescent="0.3">
      <c r="A339" s="340" t="s">
        <v>2301</v>
      </c>
      <c r="B339" s="262" t="s">
        <v>1699</v>
      </c>
      <c r="C339" s="261" t="s">
        <v>83</v>
      </c>
      <c r="D339" s="261" t="s">
        <v>83</v>
      </c>
      <c r="E339" s="263"/>
      <c r="F339" s="253" t="str">
        <f t="shared" si="11"/>
        <v/>
      </c>
      <c r="G339" s="253" t="str">
        <f t="shared" si="12"/>
        <v/>
      </c>
    </row>
    <row r="340" spans="1:7" s="223" customFormat="1" x14ac:dyDescent="0.3">
      <c r="A340" s="340" t="s">
        <v>2302</v>
      </c>
      <c r="B340" s="262" t="s">
        <v>1700</v>
      </c>
      <c r="C340" s="261" t="s">
        <v>83</v>
      </c>
      <c r="D340" s="261" t="s">
        <v>83</v>
      </c>
      <c r="E340" s="263"/>
      <c r="F340" s="253" t="str">
        <f t="shared" si="11"/>
        <v/>
      </c>
      <c r="G340" s="253" t="str">
        <f t="shared" si="12"/>
        <v/>
      </c>
    </row>
    <row r="341" spans="1:7" s="223" customFormat="1" x14ac:dyDescent="0.3">
      <c r="A341" s="340" t="s">
        <v>2303</v>
      </c>
      <c r="B341" s="262" t="s">
        <v>1701</v>
      </c>
      <c r="C341" s="261" t="s">
        <v>83</v>
      </c>
      <c r="D341" s="261" t="s">
        <v>83</v>
      </c>
      <c r="E341" s="263"/>
      <c r="F341" s="253" t="str">
        <f t="shared" si="11"/>
        <v/>
      </c>
      <c r="G341" s="253" t="str">
        <f t="shared" si="12"/>
        <v/>
      </c>
    </row>
    <row r="342" spans="1:7" s="223" customFormat="1" x14ac:dyDescent="0.3">
      <c r="A342" s="340" t="s">
        <v>2304</v>
      </c>
      <c r="B342" s="278" t="s">
        <v>2118</v>
      </c>
      <c r="C342" s="278" t="s">
        <v>83</v>
      </c>
      <c r="D342" s="278" t="s">
        <v>83</v>
      </c>
      <c r="F342" s="253" t="str">
        <f t="shared" si="11"/>
        <v/>
      </c>
      <c r="G342" s="253" t="str">
        <f t="shared" si="12"/>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3">
      <c r="A348" s="340" t="s">
        <v>2145</v>
      </c>
      <c r="B348" s="280" t="s">
        <v>2108</v>
      </c>
      <c r="C348" s="278" t="s">
        <v>83</v>
      </c>
      <c r="D348" s="278" t="s">
        <v>83</v>
      </c>
      <c r="E348" s="281"/>
      <c r="F348" s="253" t="str">
        <f t="shared" si="13"/>
        <v/>
      </c>
      <c r="G348" s="253" t="str">
        <f t="shared" si="14"/>
        <v/>
      </c>
    </row>
    <row r="349" spans="1:7" s="223" customFormat="1" x14ac:dyDescent="0.3">
      <c r="A349" s="340" t="s">
        <v>2146</v>
      </c>
      <c r="B349" s="280" t="s">
        <v>2109</v>
      </c>
      <c r="C349" s="278" t="s">
        <v>83</v>
      </c>
      <c r="D349" s="278" t="s">
        <v>83</v>
      </c>
      <c r="E349" s="281"/>
      <c r="F349" s="253" t="str">
        <f t="shared" si="13"/>
        <v/>
      </c>
      <c r="G349" s="253" t="str">
        <f t="shared" si="14"/>
        <v/>
      </c>
    </row>
    <row r="350" spans="1:7" s="223" customFormat="1" x14ac:dyDescent="0.3">
      <c r="A350" s="340" t="s">
        <v>2147</v>
      </c>
      <c r="B350" s="280" t="s">
        <v>2110</v>
      </c>
      <c r="C350" s="278" t="s">
        <v>83</v>
      </c>
      <c r="D350" s="278" t="s">
        <v>83</v>
      </c>
      <c r="E350" s="281"/>
      <c r="F350" s="253" t="str">
        <f t="shared" si="13"/>
        <v/>
      </c>
      <c r="G350" s="253" t="str">
        <f t="shared" si="14"/>
        <v/>
      </c>
    </row>
    <row r="351" spans="1:7" s="223" customFormat="1" x14ac:dyDescent="0.3">
      <c r="A351" s="340" t="s">
        <v>2307</v>
      </c>
      <c r="B351" s="280" t="s">
        <v>2111</v>
      </c>
      <c r="C351" s="278" t="s">
        <v>83</v>
      </c>
      <c r="D351" s="278" t="s">
        <v>83</v>
      </c>
      <c r="E351" s="281"/>
      <c r="F351" s="253" t="str">
        <f t="shared" si="13"/>
        <v/>
      </c>
      <c r="G351" s="253" t="str">
        <f t="shared" si="14"/>
        <v/>
      </c>
    </row>
    <row r="352" spans="1:7" s="223" customFormat="1" x14ac:dyDescent="0.3">
      <c r="A352" s="340" t="s">
        <v>2308</v>
      </c>
      <c r="B352" s="280" t="s">
        <v>1703</v>
      </c>
      <c r="C352" s="278" t="s">
        <v>83</v>
      </c>
      <c r="D352" s="278" t="s">
        <v>83</v>
      </c>
      <c r="E352" s="281"/>
      <c r="F352" s="253" t="str">
        <f t="shared" si="13"/>
        <v/>
      </c>
      <c r="G352" s="253" t="str">
        <f t="shared" si="14"/>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3">
      <c r="A358" s="340" t="s">
        <v>2313</v>
      </c>
      <c r="B358" s="280" t="s">
        <v>1703</v>
      </c>
      <c r="C358" s="278" t="s">
        <v>83</v>
      </c>
      <c r="D358" s="278" t="s">
        <v>83</v>
      </c>
      <c r="E358" s="281"/>
      <c r="F358" s="253" t="str">
        <f t="shared" si="15"/>
        <v/>
      </c>
      <c r="G358" s="253" t="str">
        <f t="shared" si="16"/>
        <v/>
      </c>
    </row>
    <row r="359" spans="1:7" s="223" customFormat="1" x14ac:dyDescent="0.3">
      <c r="A359" s="340" t="s">
        <v>2314</v>
      </c>
      <c r="B359" s="278" t="s">
        <v>2118</v>
      </c>
      <c r="C359" s="278" t="s">
        <v>83</v>
      </c>
      <c r="D359" s="278" t="s">
        <v>83</v>
      </c>
      <c r="E359" s="281"/>
      <c r="F359" s="253" t="str">
        <f t="shared" si="15"/>
        <v/>
      </c>
      <c r="G359" s="253" t="str">
        <f t="shared" si="16"/>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609</v>
      </c>
      <c r="D413" s="177">
        <v>201</v>
      </c>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79</v>
      </c>
      <c r="D416" s="362">
        <v>191</v>
      </c>
      <c r="E416" s="177"/>
      <c r="F416" s="214">
        <f t="shared" ref="F416:F439" si="17">IF($C$440=0,"",IF(C416="[for completion]","",C416/$C$440))</f>
        <v>0.64754098360655743</v>
      </c>
      <c r="G416" s="214">
        <f t="shared" ref="G416:G439" si="18">IF($D$440=0,"",IF(D416="[for completion]","",D416/$D$440))</f>
        <v>0.95024875621890548</v>
      </c>
    </row>
    <row r="417" spans="1:7" x14ac:dyDescent="0.3">
      <c r="A417" s="278" t="s">
        <v>2150</v>
      </c>
      <c r="B417" s="341" t="s">
        <v>2682</v>
      </c>
      <c r="C417" s="358">
        <v>22</v>
      </c>
      <c r="D417" s="362">
        <v>8</v>
      </c>
      <c r="E417" s="177"/>
      <c r="F417" s="214">
        <f t="shared" si="17"/>
        <v>0.18032786885245902</v>
      </c>
      <c r="G417" s="214">
        <f t="shared" si="18"/>
        <v>3.9800995024875621E-2</v>
      </c>
    </row>
    <row r="418" spans="1:7" x14ac:dyDescent="0.3">
      <c r="A418" s="278" t="s">
        <v>2151</v>
      </c>
      <c r="B418" s="341" t="s">
        <v>2683</v>
      </c>
      <c r="C418" s="358">
        <v>21</v>
      </c>
      <c r="D418" s="362">
        <v>2</v>
      </c>
      <c r="E418" s="177"/>
      <c r="F418" s="214">
        <f t="shared" si="17"/>
        <v>0.1721311475409836</v>
      </c>
      <c r="G418" s="214">
        <f t="shared" si="18"/>
        <v>9.9502487562189053E-3</v>
      </c>
    </row>
    <row r="419" spans="1:7" x14ac:dyDescent="0.3">
      <c r="A419" s="278" t="s">
        <v>2152</v>
      </c>
      <c r="B419" s="341" t="s">
        <v>2684</v>
      </c>
      <c r="C419" s="358">
        <v>0</v>
      </c>
      <c r="D419" s="362">
        <v>0</v>
      </c>
      <c r="E419" s="177"/>
      <c r="F419" s="214">
        <f t="shared" si="17"/>
        <v>0</v>
      </c>
      <c r="G419" s="214">
        <f t="shared" si="18"/>
        <v>0</v>
      </c>
    </row>
    <row r="420" spans="1:7" x14ac:dyDescent="0.3">
      <c r="A420" s="278" t="s">
        <v>2153</v>
      </c>
      <c r="B420" s="341" t="s">
        <v>2684</v>
      </c>
      <c r="C420" s="358">
        <v>0</v>
      </c>
      <c r="D420" s="362">
        <v>0</v>
      </c>
      <c r="E420" s="177"/>
      <c r="F420" s="214">
        <f t="shared" si="17"/>
        <v>0</v>
      </c>
      <c r="G420" s="214">
        <f t="shared" si="18"/>
        <v>0</v>
      </c>
    </row>
    <row r="421" spans="1:7" x14ac:dyDescent="0.3">
      <c r="A421" s="278" t="s">
        <v>2154</v>
      </c>
      <c r="B421" s="341" t="s">
        <v>2685</v>
      </c>
      <c r="C421" s="358">
        <v>0</v>
      </c>
      <c r="D421" s="362">
        <v>0</v>
      </c>
      <c r="E421" s="177"/>
      <c r="F421" s="214">
        <f t="shared" si="17"/>
        <v>0</v>
      </c>
      <c r="G421" s="214">
        <f t="shared" si="18"/>
        <v>0</v>
      </c>
    </row>
    <row r="422" spans="1:7" x14ac:dyDescent="0.3">
      <c r="A422" s="278" t="s">
        <v>2155</v>
      </c>
      <c r="B422" s="171"/>
      <c r="C422" s="215"/>
      <c r="D422" s="218"/>
      <c r="E422" s="177"/>
      <c r="F422" s="214">
        <f t="shared" si="17"/>
        <v>0</v>
      </c>
      <c r="G422" s="214">
        <f t="shared" si="18"/>
        <v>0</v>
      </c>
    </row>
    <row r="423" spans="1:7" x14ac:dyDescent="0.3">
      <c r="A423" s="278" t="s">
        <v>2156</v>
      </c>
      <c r="B423" s="171"/>
      <c r="C423" s="215"/>
      <c r="D423" s="218"/>
      <c r="E423" s="177"/>
      <c r="F423" s="214">
        <f t="shared" si="17"/>
        <v>0</v>
      </c>
      <c r="G423" s="214">
        <f t="shared" si="18"/>
        <v>0</v>
      </c>
    </row>
    <row r="424" spans="1:7" x14ac:dyDescent="0.3">
      <c r="A424" s="278" t="s">
        <v>2157</v>
      </c>
      <c r="B424" s="243"/>
      <c r="C424" s="215"/>
      <c r="D424" s="218"/>
      <c r="E424" s="177"/>
      <c r="F424" s="214">
        <f t="shared" si="17"/>
        <v>0</v>
      </c>
      <c r="G424" s="214">
        <f t="shared" si="18"/>
        <v>0</v>
      </c>
    </row>
    <row r="425" spans="1:7" x14ac:dyDescent="0.3">
      <c r="A425" s="278" t="s">
        <v>2362</v>
      </c>
      <c r="B425" s="171"/>
      <c r="C425" s="215"/>
      <c r="D425" s="218"/>
      <c r="E425" s="171"/>
      <c r="F425" s="214">
        <f t="shared" si="17"/>
        <v>0</v>
      </c>
      <c r="G425" s="214">
        <f t="shared" si="18"/>
        <v>0</v>
      </c>
    </row>
    <row r="426" spans="1:7" x14ac:dyDescent="0.3">
      <c r="A426" s="278" t="s">
        <v>2363</v>
      </c>
      <c r="B426" s="171"/>
      <c r="C426" s="215"/>
      <c r="D426" s="218"/>
      <c r="E426" s="171"/>
      <c r="F426" s="214">
        <f t="shared" si="17"/>
        <v>0</v>
      </c>
      <c r="G426" s="214">
        <f t="shared" si="18"/>
        <v>0</v>
      </c>
    </row>
    <row r="427" spans="1:7" x14ac:dyDescent="0.3">
      <c r="A427" s="278" t="s">
        <v>2364</v>
      </c>
      <c r="B427" s="171"/>
      <c r="C427" s="215"/>
      <c r="D427" s="218"/>
      <c r="E427" s="171"/>
      <c r="F427" s="214">
        <f t="shared" si="17"/>
        <v>0</v>
      </c>
      <c r="G427" s="214">
        <f t="shared" si="18"/>
        <v>0</v>
      </c>
    </row>
    <row r="428" spans="1:7" x14ac:dyDescent="0.3">
      <c r="A428" s="278" t="s">
        <v>2365</v>
      </c>
      <c r="B428" s="171"/>
      <c r="C428" s="215"/>
      <c r="D428" s="218"/>
      <c r="E428" s="171"/>
      <c r="F428" s="214">
        <f t="shared" si="17"/>
        <v>0</v>
      </c>
      <c r="G428" s="214">
        <f t="shared" si="18"/>
        <v>0</v>
      </c>
    </row>
    <row r="429" spans="1:7" x14ac:dyDescent="0.3">
      <c r="A429" s="278" t="s">
        <v>2366</v>
      </c>
      <c r="B429" s="171"/>
      <c r="C429" s="215"/>
      <c r="D429" s="218"/>
      <c r="E429" s="171"/>
      <c r="F429" s="214">
        <f t="shared" si="17"/>
        <v>0</v>
      </c>
      <c r="G429" s="214">
        <f t="shared" si="18"/>
        <v>0</v>
      </c>
    </row>
    <row r="430" spans="1:7" x14ac:dyDescent="0.3">
      <c r="A430" s="278" t="s">
        <v>2367</v>
      </c>
      <c r="B430" s="171"/>
      <c r="C430" s="215"/>
      <c r="D430" s="218"/>
      <c r="E430" s="171"/>
      <c r="F430" s="214">
        <f t="shared" si="17"/>
        <v>0</v>
      </c>
      <c r="G430" s="214">
        <f t="shared" si="18"/>
        <v>0</v>
      </c>
    </row>
    <row r="431" spans="1:7" x14ac:dyDescent="0.3">
      <c r="A431" s="278" t="s">
        <v>2368</v>
      </c>
      <c r="B431" s="171"/>
      <c r="C431" s="215"/>
      <c r="D431" s="218"/>
      <c r="F431" s="214">
        <f t="shared" si="17"/>
        <v>0</v>
      </c>
      <c r="G431" s="214">
        <f t="shared" si="18"/>
        <v>0</v>
      </c>
    </row>
    <row r="432" spans="1:7" x14ac:dyDescent="0.3">
      <c r="A432" s="278" t="s">
        <v>2369</v>
      </c>
      <c r="B432" s="171"/>
      <c r="C432" s="215"/>
      <c r="D432" s="218"/>
      <c r="E432" s="166"/>
      <c r="F432" s="214">
        <f t="shared" si="17"/>
        <v>0</v>
      </c>
      <c r="G432" s="214">
        <f t="shared" si="18"/>
        <v>0</v>
      </c>
    </row>
    <row r="433" spans="1:7" x14ac:dyDescent="0.3">
      <c r="A433" s="278" t="s">
        <v>2370</v>
      </c>
      <c r="B433" s="171"/>
      <c r="C433" s="215"/>
      <c r="D433" s="218"/>
      <c r="E433" s="166"/>
      <c r="F433" s="214">
        <f t="shared" si="17"/>
        <v>0</v>
      </c>
      <c r="G433" s="214">
        <f t="shared" si="18"/>
        <v>0</v>
      </c>
    </row>
    <row r="434" spans="1:7" x14ac:dyDescent="0.3">
      <c r="A434" s="278" t="s">
        <v>2371</v>
      </c>
      <c r="B434" s="171"/>
      <c r="C434" s="215"/>
      <c r="D434" s="218"/>
      <c r="E434" s="166"/>
      <c r="F434" s="214">
        <f t="shared" si="17"/>
        <v>0</v>
      </c>
      <c r="G434" s="214">
        <f t="shared" si="18"/>
        <v>0</v>
      </c>
    </row>
    <row r="435" spans="1:7" x14ac:dyDescent="0.3">
      <c r="A435" s="278" t="s">
        <v>2372</v>
      </c>
      <c r="B435" s="171"/>
      <c r="C435" s="215"/>
      <c r="D435" s="218"/>
      <c r="E435" s="166"/>
      <c r="F435" s="214">
        <f t="shared" si="17"/>
        <v>0</v>
      </c>
      <c r="G435" s="214">
        <f t="shared" si="18"/>
        <v>0</v>
      </c>
    </row>
    <row r="436" spans="1:7" x14ac:dyDescent="0.3">
      <c r="A436" s="278" t="s">
        <v>2373</v>
      </c>
      <c r="B436" s="171"/>
      <c r="C436" s="215"/>
      <c r="D436" s="218"/>
      <c r="E436" s="166"/>
      <c r="F436" s="214">
        <f t="shared" si="17"/>
        <v>0</v>
      </c>
      <c r="G436" s="214">
        <f t="shared" si="18"/>
        <v>0</v>
      </c>
    </row>
    <row r="437" spans="1:7" x14ac:dyDescent="0.3">
      <c r="A437" s="278" t="s">
        <v>2374</v>
      </c>
      <c r="B437" s="171"/>
      <c r="C437" s="215"/>
      <c r="D437" s="218"/>
      <c r="E437" s="166"/>
      <c r="F437" s="214">
        <f t="shared" si="17"/>
        <v>0</v>
      </c>
      <c r="G437" s="214">
        <f t="shared" si="18"/>
        <v>0</v>
      </c>
    </row>
    <row r="438" spans="1:7" x14ac:dyDescent="0.3">
      <c r="A438" s="278" t="s">
        <v>2375</v>
      </c>
      <c r="B438" s="171"/>
      <c r="C438" s="215"/>
      <c r="D438" s="218"/>
      <c r="E438" s="166"/>
      <c r="F438" s="214">
        <f t="shared" si="17"/>
        <v>0</v>
      </c>
      <c r="G438" s="214">
        <f t="shared" si="18"/>
        <v>0</v>
      </c>
    </row>
    <row r="439" spans="1:7" x14ac:dyDescent="0.3">
      <c r="A439" s="278" t="s">
        <v>2376</v>
      </c>
      <c r="B439" s="171"/>
      <c r="C439" s="215"/>
      <c r="D439" s="218"/>
      <c r="E439" s="166"/>
      <c r="F439" s="214">
        <f t="shared" si="17"/>
        <v>0</v>
      </c>
      <c r="G439" s="214">
        <f t="shared" si="18"/>
        <v>0</v>
      </c>
    </row>
    <row r="440" spans="1:7" x14ac:dyDescent="0.3">
      <c r="A440" s="278" t="s">
        <v>2377</v>
      </c>
      <c r="B440" s="243" t="s">
        <v>148</v>
      </c>
      <c r="C440" s="221">
        <f>SUM(C416:C439)</f>
        <v>122</v>
      </c>
      <c r="D440" s="219">
        <f>SUM(D416:D439)</f>
        <v>201</v>
      </c>
      <c r="E440" s="166"/>
      <c r="F440" s="220">
        <f>SUM(F416:F439)</f>
        <v>1</v>
      </c>
      <c r="G440" s="220">
        <f>SUM(G416:G439)</f>
        <v>1</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3">
      <c r="A447" s="278" t="s">
        <v>2161</v>
      </c>
      <c r="B447" s="150" t="s">
        <v>725</v>
      </c>
      <c r="C447" s="275" t="s">
        <v>1241</v>
      </c>
      <c r="D447" s="275" t="s">
        <v>1241</v>
      </c>
      <c r="F447" s="214" t="str">
        <f t="shared" si="19"/>
        <v/>
      </c>
      <c r="G447" s="214" t="str">
        <f t="shared" si="20"/>
        <v/>
      </c>
    </row>
    <row r="448" spans="1:7" x14ac:dyDescent="0.3">
      <c r="A448" s="278" t="s">
        <v>2162</v>
      </c>
      <c r="B448" s="150" t="s">
        <v>727</v>
      </c>
      <c r="C448" s="275" t="s">
        <v>1241</v>
      </c>
      <c r="D448" s="275" t="s">
        <v>1241</v>
      </c>
      <c r="F448" s="214" t="str">
        <f t="shared" si="19"/>
        <v/>
      </c>
      <c r="G448" s="214" t="str">
        <f t="shared" si="20"/>
        <v/>
      </c>
    </row>
    <row r="449" spans="1:7" x14ac:dyDescent="0.3">
      <c r="A449" s="278" t="s">
        <v>2163</v>
      </c>
      <c r="B449" s="150" t="s">
        <v>729</v>
      </c>
      <c r="C449" s="275" t="s">
        <v>1241</v>
      </c>
      <c r="D449" s="275" t="s">
        <v>1241</v>
      </c>
      <c r="F449" s="214" t="str">
        <f t="shared" si="19"/>
        <v/>
      </c>
      <c r="G449" s="214" t="str">
        <f t="shared" si="20"/>
        <v/>
      </c>
    </row>
    <row r="450" spans="1:7" x14ac:dyDescent="0.3">
      <c r="A450" s="278" t="s">
        <v>2164</v>
      </c>
      <c r="B450" s="150" t="s">
        <v>731</v>
      </c>
      <c r="C450" s="275" t="s">
        <v>1241</v>
      </c>
      <c r="D450" s="275" t="s">
        <v>1241</v>
      </c>
      <c r="F450" s="214" t="str">
        <f t="shared" si="19"/>
        <v/>
      </c>
      <c r="G450" s="214" t="str">
        <f t="shared" si="20"/>
        <v/>
      </c>
    </row>
    <row r="451" spans="1:7" x14ac:dyDescent="0.3">
      <c r="A451" s="278" t="s">
        <v>2165</v>
      </c>
      <c r="B451" s="150" t="s">
        <v>733</v>
      </c>
      <c r="C451" s="275" t="s">
        <v>1241</v>
      </c>
      <c r="D451" s="275" t="s">
        <v>1241</v>
      </c>
      <c r="F451" s="214" t="str">
        <f t="shared" si="19"/>
        <v/>
      </c>
      <c r="G451" s="214" t="str">
        <f t="shared" si="20"/>
        <v/>
      </c>
    </row>
    <row r="452" spans="1:7" x14ac:dyDescent="0.3">
      <c r="A452" s="278" t="s">
        <v>2166</v>
      </c>
      <c r="B452" s="150" t="s">
        <v>735</v>
      </c>
      <c r="C452" s="275" t="s">
        <v>1241</v>
      </c>
      <c r="D452" s="275" t="s">
        <v>1241</v>
      </c>
      <c r="F452" s="214" t="str">
        <f t="shared" si="19"/>
        <v/>
      </c>
      <c r="G452" s="214" t="str">
        <f t="shared" si="20"/>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19"/>
        <v/>
      </c>
      <c r="G454" s="214" t="str">
        <f t="shared" si="20"/>
        <v/>
      </c>
    </row>
    <row r="455" spans="1:7" outlineLevel="1" x14ac:dyDescent="0.3">
      <c r="A455" s="278" t="s">
        <v>2169</v>
      </c>
      <c r="B455" s="167" t="s">
        <v>740</v>
      </c>
      <c r="C455" s="215"/>
      <c r="D455" s="218"/>
      <c r="F455" s="214" t="str">
        <f t="shared" si="19"/>
        <v/>
      </c>
      <c r="G455" s="214" t="str">
        <f t="shared" si="20"/>
        <v/>
      </c>
    </row>
    <row r="456" spans="1:7" outlineLevel="1" x14ac:dyDescent="0.3">
      <c r="A456" s="278" t="s">
        <v>2170</v>
      </c>
      <c r="B456" s="167" t="s">
        <v>742</v>
      </c>
      <c r="C456" s="215"/>
      <c r="D456" s="218"/>
      <c r="F456" s="214" t="str">
        <f t="shared" si="19"/>
        <v/>
      </c>
      <c r="G456" s="214" t="str">
        <f t="shared" si="20"/>
        <v/>
      </c>
    </row>
    <row r="457" spans="1:7" outlineLevel="1" x14ac:dyDescent="0.3">
      <c r="A457" s="278" t="s">
        <v>2171</v>
      </c>
      <c r="B457" s="167" t="s">
        <v>744</v>
      </c>
      <c r="C457" s="215"/>
      <c r="D457" s="218"/>
      <c r="F457" s="214" t="str">
        <f t="shared" si="19"/>
        <v/>
      </c>
      <c r="G457" s="214" t="str">
        <f t="shared" si="20"/>
        <v/>
      </c>
    </row>
    <row r="458" spans="1:7" outlineLevel="1" x14ac:dyDescent="0.3">
      <c r="A458" s="278" t="s">
        <v>2172</v>
      </c>
      <c r="B458" s="167" t="s">
        <v>746</v>
      </c>
      <c r="C458" s="215"/>
      <c r="D458" s="218"/>
      <c r="F458" s="214" t="str">
        <f t="shared" si="19"/>
        <v/>
      </c>
      <c r="G458" s="214" t="str">
        <f t="shared" si="20"/>
        <v/>
      </c>
    </row>
    <row r="459" spans="1:7" outlineLevel="1" x14ac:dyDescent="0.3">
      <c r="A459" s="278" t="s">
        <v>2173</v>
      </c>
      <c r="B459" s="167" t="s">
        <v>748</v>
      </c>
      <c r="C459" s="215"/>
      <c r="D459" s="218"/>
      <c r="F459" s="214" t="str">
        <f t="shared" si="19"/>
        <v/>
      </c>
      <c r="G459" s="214" t="str">
        <f t="shared" si="20"/>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0.2445</v>
      </c>
      <c r="D464" s="150">
        <v>201</v>
      </c>
      <c r="G464" s="150"/>
    </row>
    <row r="465" spans="1:7" x14ac:dyDescent="0.3">
      <c r="A465" s="278"/>
      <c r="G465" s="150"/>
    </row>
    <row r="466" spans="1:7" x14ac:dyDescent="0.3">
      <c r="A466" s="278"/>
      <c r="B466" s="171" t="s">
        <v>719</v>
      </c>
      <c r="G466" s="150"/>
    </row>
    <row r="467" spans="1:7" x14ac:dyDescent="0.3">
      <c r="A467" s="278" t="s">
        <v>2178</v>
      </c>
      <c r="B467" s="150" t="s">
        <v>721</v>
      </c>
      <c r="C467" s="358">
        <v>117</v>
      </c>
      <c r="D467" s="362" t="s">
        <v>1241</v>
      </c>
      <c r="F467" s="214">
        <f>IF($C$475=0,"",IF(C467="[Mark as ND1 if not relevant]","",C467/$C$475))</f>
        <v>0.95901639344262291</v>
      </c>
      <c r="G467" s="214" t="str">
        <f>IF($D$475=0,"",IF(D467="[Mark as ND1 if not relevant]","",D467/$D$475))</f>
        <v/>
      </c>
    </row>
    <row r="468" spans="1:7" x14ac:dyDescent="0.3">
      <c r="A468" s="278" t="s">
        <v>2179</v>
      </c>
      <c r="B468" s="150" t="s">
        <v>723</v>
      </c>
      <c r="C468" s="358">
        <v>2</v>
      </c>
      <c r="D468" s="362" t="s">
        <v>1241</v>
      </c>
      <c r="F468" s="214">
        <f t="shared" ref="F468:F474" si="21">IF($C$475=0,"",IF(C468="[Mark as ND1 if not relevant]","",C468/$C$475))</f>
        <v>1.6393442622950821E-2</v>
      </c>
      <c r="G468" s="214" t="str">
        <f t="shared" ref="G468:G474" si="22">IF($D$475=0,"",IF(D468="[Mark as ND1 if not relevant]","",D468/$D$475))</f>
        <v/>
      </c>
    </row>
    <row r="469" spans="1:7" x14ac:dyDescent="0.3">
      <c r="A469" s="278" t="s">
        <v>2180</v>
      </c>
      <c r="B469" s="150" t="s">
        <v>725</v>
      </c>
      <c r="C469" s="358">
        <v>2</v>
      </c>
      <c r="D469" s="362" t="s">
        <v>1241</v>
      </c>
      <c r="F469" s="214">
        <f t="shared" si="21"/>
        <v>1.6393442622950821E-2</v>
      </c>
      <c r="G469" s="214" t="str">
        <f t="shared" si="22"/>
        <v/>
      </c>
    </row>
    <row r="470" spans="1:7" x14ac:dyDescent="0.3">
      <c r="A470" s="278" t="s">
        <v>2181</v>
      </c>
      <c r="B470" s="150" t="s">
        <v>727</v>
      </c>
      <c r="C470" s="358">
        <v>0</v>
      </c>
      <c r="D470" s="362" t="s">
        <v>1241</v>
      </c>
      <c r="F470" s="214">
        <f t="shared" si="21"/>
        <v>0</v>
      </c>
      <c r="G470" s="214" t="str">
        <f t="shared" si="22"/>
        <v/>
      </c>
    </row>
    <row r="471" spans="1:7" x14ac:dyDescent="0.3">
      <c r="A471" s="278" t="s">
        <v>2182</v>
      </c>
      <c r="B471" s="150" t="s">
        <v>729</v>
      </c>
      <c r="C471" s="358">
        <v>1</v>
      </c>
      <c r="D471" s="362" t="s">
        <v>1241</v>
      </c>
      <c r="F471" s="214">
        <f t="shared" si="21"/>
        <v>8.1967213114754103E-3</v>
      </c>
      <c r="G471" s="214" t="str">
        <f t="shared" si="22"/>
        <v/>
      </c>
    </row>
    <row r="472" spans="1:7" x14ac:dyDescent="0.3">
      <c r="A472" s="278" t="s">
        <v>2183</v>
      </c>
      <c r="B472" s="150" t="s">
        <v>731</v>
      </c>
      <c r="C472" s="358">
        <v>0</v>
      </c>
      <c r="D472" s="362" t="s">
        <v>1241</v>
      </c>
      <c r="F472" s="214">
        <f t="shared" si="21"/>
        <v>0</v>
      </c>
      <c r="G472" s="214" t="str">
        <f t="shared" si="22"/>
        <v/>
      </c>
    </row>
    <row r="473" spans="1:7" x14ac:dyDescent="0.3">
      <c r="A473" s="278" t="s">
        <v>2184</v>
      </c>
      <c r="B473" s="150" t="s">
        <v>733</v>
      </c>
      <c r="C473" s="358">
        <v>0</v>
      </c>
      <c r="D473" s="362" t="s">
        <v>1241</v>
      </c>
      <c r="F473" s="214">
        <f t="shared" si="21"/>
        <v>0</v>
      </c>
      <c r="G473" s="214" t="str">
        <f t="shared" si="22"/>
        <v/>
      </c>
    </row>
    <row r="474" spans="1:7" x14ac:dyDescent="0.3">
      <c r="A474" s="278" t="s">
        <v>2185</v>
      </c>
      <c r="B474" s="150" t="s">
        <v>735</v>
      </c>
      <c r="C474" s="358">
        <v>0</v>
      </c>
      <c r="D474" s="362" t="s">
        <v>1241</v>
      </c>
      <c r="F474" s="214">
        <f t="shared" si="21"/>
        <v>0</v>
      </c>
      <c r="G474" s="214" t="str">
        <f t="shared" si="22"/>
        <v/>
      </c>
    </row>
    <row r="475" spans="1:7" x14ac:dyDescent="0.3">
      <c r="A475" s="278" t="s">
        <v>2186</v>
      </c>
      <c r="B475" s="180" t="s">
        <v>148</v>
      </c>
      <c r="C475" s="215">
        <f>SUM(C467:C474)</f>
        <v>122</v>
      </c>
      <c r="D475" s="218">
        <f>SUM(D467:D474)</f>
        <v>0</v>
      </c>
      <c r="F475" s="184">
        <f>SUM(F467:F474)</f>
        <v>1</v>
      </c>
      <c r="G475" s="184">
        <f>SUM(G467:G474)</f>
        <v>0</v>
      </c>
    </row>
    <row r="476" spans="1:7" outlineLevel="1" x14ac:dyDescent="0.3">
      <c r="A476" s="278" t="s">
        <v>2187</v>
      </c>
      <c r="B476" s="167" t="s">
        <v>738</v>
      </c>
      <c r="C476" s="358">
        <v>0</v>
      </c>
      <c r="D476" s="362" t="s">
        <v>1241</v>
      </c>
      <c r="F476" s="214">
        <f t="shared" ref="F476:F481" si="23">IF($C$475=0,"",IF(C476="[for completion]","",C476/$C$475))</f>
        <v>0</v>
      </c>
      <c r="G476" s="214" t="str">
        <f t="shared" ref="G476:G481" si="24">IF($D$475=0,"",IF(D476="[for completion]","",D476/$D$475))</f>
        <v/>
      </c>
    </row>
    <row r="477" spans="1:7" outlineLevel="1" x14ac:dyDescent="0.3">
      <c r="A477" s="278" t="s">
        <v>2188</v>
      </c>
      <c r="B477" s="167" t="s">
        <v>740</v>
      </c>
      <c r="C477" s="358">
        <v>0</v>
      </c>
      <c r="D477" s="362" t="s">
        <v>1241</v>
      </c>
      <c r="F477" s="214">
        <f t="shared" si="23"/>
        <v>0</v>
      </c>
      <c r="G477" s="214" t="str">
        <f t="shared" si="24"/>
        <v/>
      </c>
    </row>
    <row r="478" spans="1:7" outlineLevel="1" x14ac:dyDescent="0.3">
      <c r="A478" s="278" t="s">
        <v>2189</v>
      </c>
      <c r="B478" s="167" t="s">
        <v>742</v>
      </c>
      <c r="C478" s="358">
        <v>0</v>
      </c>
      <c r="D478" s="362" t="s">
        <v>1241</v>
      </c>
      <c r="F478" s="214">
        <f t="shared" si="23"/>
        <v>0</v>
      </c>
      <c r="G478" s="214" t="str">
        <f t="shared" si="24"/>
        <v/>
      </c>
    </row>
    <row r="479" spans="1:7" outlineLevel="1" x14ac:dyDescent="0.3">
      <c r="A479" s="278" t="s">
        <v>2190</v>
      </c>
      <c r="B479" s="167" t="s">
        <v>744</v>
      </c>
      <c r="C479" s="358">
        <v>0</v>
      </c>
      <c r="D479" s="362" t="s">
        <v>1241</v>
      </c>
      <c r="F479" s="214">
        <f t="shared" si="23"/>
        <v>0</v>
      </c>
      <c r="G479" s="214" t="str">
        <f t="shared" si="24"/>
        <v/>
      </c>
    </row>
    <row r="480" spans="1:7" outlineLevel="1" x14ac:dyDescent="0.3">
      <c r="A480" s="278" t="s">
        <v>2191</v>
      </c>
      <c r="B480" s="167" t="s">
        <v>746</v>
      </c>
      <c r="C480" s="358">
        <v>0</v>
      </c>
      <c r="D480" s="362" t="s">
        <v>1241</v>
      </c>
      <c r="F480" s="214">
        <f t="shared" si="23"/>
        <v>0</v>
      </c>
      <c r="G480" s="214" t="str">
        <f t="shared" si="24"/>
        <v/>
      </c>
    </row>
    <row r="481" spans="1:7" outlineLevel="1" x14ac:dyDescent="0.3">
      <c r="A481" s="278" t="s">
        <v>2192</v>
      </c>
      <c r="B481" s="167" t="s">
        <v>748</v>
      </c>
      <c r="C481" s="358">
        <v>0</v>
      </c>
      <c r="D481" s="362" t="s">
        <v>1241</v>
      </c>
      <c r="F481" s="214">
        <f t="shared" si="23"/>
        <v>0</v>
      </c>
      <c r="G481" s="214" t="str">
        <f t="shared" si="24"/>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v>0.1825</v>
      </c>
      <c r="G487" s="150"/>
    </row>
    <row r="488" spans="1:7" x14ac:dyDescent="0.3">
      <c r="A488" s="278" t="s">
        <v>2382</v>
      </c>
      <c r="B488" s="171" t="s">
        <v>808</v>
      </c>
      <c r="C488" s="275">
        <v>0</v>
      </c>
      <c r="G488" s="150"/>
    </row>
    <row r="489" spans="1:7" x14ac:dyDescent="0.3">
      <c r="A489" s="278" t="s">
        <v>2383</v>
      </c>
      <c r="B489" s="171" t="s">
        <v>809</v>
      </c>
      <c r="C489" s="275">
        <v>5.0000000000000001E-4</v>
      </c>
      <c r="G489" s="150"/>
    </row>
    <row r="490" spans="1:7" x14ac:dyDescent="0.3">
      <c r="A490" s="278" t="s">
        <v>2384</v>
      </c>
      <c r="B490" s="171" t="s">
        <v>810</v>
      </c>
      <c r="C490" s="275">
        <v>2.4E-2</v>
      </c>
      <c r="G490" s="150"/>
    </row>
    <row r="491" spans="1:7" x14ac:dyDescent="0.3">
      <c r="A491" s="278" t="s">
        <v>2385</v>
      </c>
      <c r="B491" s="171" t="s">
        <v>811</v>
      </c>
      <c r="C491" s="275">
        <v>0.54920000000000002</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v>8.0000000000000002E-3</v>
      </c>
      <c r="G496" s="150"/>
    </row>
    <row r="497" spans="1:7" x14ac:dyDescent="0.3">
      <c r="A497" s="340" t="s">
        <v>2534</v>
      </c>
      <c r="B497" s="243" t="s">
        <v>814</v>
      </c>
      <c r="C497" s="184" t="s">
        <v>1241</v>
      </c>
      <c r="G497" s="150"/>
    </row>
    <row r="498" spans="1:7" x14ac:dyDescent="0.3">
      <c r="A498" s="340" t="s">
        <v>2535</v>
      </c>
      <c r="B498" s="243" t="s">
        <v>146</v>
      </c>
      <c r="C498" s="275">
        <v>0.23569999999999999</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3">
      <c r="A516" s="340" t="s">
        <v>2198</v>
      </c>
      <c r="B516" s="262" t="s">
        <v>607</v>
      </c>
      <c r="C516" s="312" t="s">
        <v>83</v>
      </c>
      <c r="D516" s="322" t="s">
        <v>83</v>
      </c>
      <c r="E516" s="263"/>
      <c r="F516" s="267" t="str">
        <f t="shared" si="25"/>
        <v/>
      </c>
      <c r="G516" s="267" t="str">
        <f t="shared" si="26"/>
        <v/>
      </c>
    </row>
    <row r="517" spans="1:7" s="223" customFormat="1" x14ac:dyDescent="0.3">
      <c r="A517" s="340" t="s">
        <v>2199</v>
      </c>
      <c r="B517" s="262" t="s">
        <v>607</v>
      </c>
      <c r="C517" s="312" t="s">
        <v>83</v>
      </c>
      <c r="D517" s="322" t="s">
        <v>83</v>
      </c>
      <c r="E517" s="263"/>
      <c r="F517" s="267" t="str">
        <f t="shared" si="25"/>
        <v/>
      </c>
      <c r="G517" s="267" t="str">
        <f t="shared" si="26"/>
        <v/>
      </c>
    </row>
    <row r="518" spans="1:7" s="223" customFormat="1" x14ac:dyDescent="0.3">
      <c r="A518" s="340" t="s">
        <v>2200</v>
      </c>
      <c r="B518" s="262" t="s">
        <v>607</v>
      </c>
      <c r="C518" s="312" t="s">
        <v>83</v>
      </c>
      <c r="D518" s="322" t="s">
        <v>83</v>
      </c>
      <c r="E518" s="263"/>
      <c r="F518" s="267" t="str">
        <f t="shared" si="25"/>
        <v/>
      </c>
      <c r="G518" s="267" t="str">
        <f t="shared" si="26"/>
        <v/>
      </c>
    </row>
    <row r="519" spans="1:7" s="223" customFormat="1" x14ac:dyDescent="0.3">
      <c r="A519" s="340" t="s">
        <v>2201</v>
      </c>
      <c r="B519" s="262" t="s">
        <v>607</v>
      </c>
      <c r="C519" s="312" t="s">
        <v>83</v>
      </c>
      <c r="D519" s="322" t="s">
        <v>83</v>
      </c>
      <c r="E519" s="263"/>
      <c r="F519" s="267" t="str">
        <f t="shared" si="25"/>
        <v/>
      </c>
      <c r="G519" s="267" t="str">
        <f t="shared" si="26"/>
        <v/>
      </c>
    </row>
    <row r="520" spans="1:7" s="223" customFormat="1" x14ac:dyDescent="0.3">
      <c r="A520" s="340" t="s">
        <v>2202</v>
      </c>
      <c r="B520" s="262" t="s">
        <v>607</v>
      </c>
      <c r="C520" s="312" t="s">
        <v>83</v>
      </c>
      <c r="D520" s="322" t="s">
        <v>83</v>
      </c>
      <c r="E520" s="263"/>
      <c r="F520" s="267" t="str">
        <f t="shared" si="25"/>
        <v/>
      </c>
      <c r="G520" s="267" t="str">
        <f t="shared" si="26"/>
        <v/>
      </c>
    </row>
    <row r="521" spans="1:7" s="223" customFormat="1" x14ac:dyDescent="0.3">
      <c r="A521" s="340" t="s">
        <v>2203</v>
      </c>
      <c r="B521" s="262" t="s">
        <v>607</v>
      </c>
      <c r="C521" s="312" t="s">
        <v>83</v>
      </c>
      <c r="D521" s="322" t="s">
        <v>83</v>
      </c>
      <c r="E521" s="263"/>
      <c r="F521" s="267" t="str">
        <f t="shared" si="25"/>
        <v/>
      </c>
      <c r="G521" s="267" t="str">
        <f t="shared" si="26"/>
        <v/>
      </c>
    </row>
    <row r="522" spans="1:7" s="223" customFormat="1" x14ac:dyDescent="0.3">
      <c r="A522" s="340" t="s">
        <v>2204</v>
      </c>
      <c r="B522" s="262" t="s">
        <v>607</v>
      </c>
      <c r="C522" s="312" t="s">
        <v>83</v>
      </c>
      <c r="D522" s="322" t="s">
        <v>83</v>
      </c>
      <c r="E522" s="263"/>
      <c r="F522" s="267" t="str">
        <f t="shared" si="25"/>
        <v/>
      </c>
      <c r="G522" s="267" t="str">
        <f t="shared" si="26"/>
        <v/>
      </c>
    </row>
    <row r="523" spans="1:7" s="223" customFormat="1" x14ac:dyDescent="0.3">
      <c r="A523" s="340" t="s">
        <v>2205</v>
      </c>
      <c r="B523" s="280" t="s">
        <v>607</v>
      </c>
      <c r="C523" s="312" t="s">
        <v>83</v>
      </c>
      <c r="D523" s="322" t="s">
        <v>83</v>
      </c>
      <c r="E523" s="263"/>
      <c r="F523" s="267" t="str">
        <f t="shared" si="25"/>
        <v/>
      </c>
      <c r="G523" s="267" t="str">
        <f t="shared" si="26"/>
        <v/>
      </c>
    </row>
    <row r="524" spans="1:7" s="223" customFormat="1" x14ac:dyDescent="0.3">
      <c r="A524" s="340" t="s">
        <v>2241</v>
      </c>
      <c r="B524" s="262" t="s">
        <v>607</v>
      </c>
      <c r="C524" s="312" t="s">
        <v>83</v>
      </c>
      <c r="D524" s="322" t="s">
        <v>83</v>
      </c>
      <c r="E524" s="263"/>
      <c r="F524" s="267" t="str">
        <f t="shared" si="25"/>
        <v/>
      </c>
      <c r="G524" s="267" t="str">
        <f t="shared" si="26"/>
        <v/>
      </c>
    </row>
    <row r="525" spans="1:7" s="223" customFormat="1" x14ac:dyDescent="0.3">
      <c r="A525" s="340" t="s">
        <v>2405</v>
      </c>
      <c r="B525" s="262" t="s">
        <v>607</v>
      </c>
      <c r="C525" s="312" t="s">
        <v>83</v>
      </c>
      <c r="D525" s="322" t="s">
        <v>83</v>
      </c>
      <c r="E525" s="263"/>
      <c r="F525" s="267" t="str">
        <f t="shared" si="25"/>
        <v/>
      </c>
      <c r="G525" s="267" t="str">
        <f t="shared" si="26"/>
        <v/>
      </c>
    </row>
    <row r="526" spans="1:7" s="223" customFormat="1" x14ac:dyDescent="0.3">
      <c r="A526" s="340" t="s">
        <v>2406</v>
      </c>
      <c r="B526" s="262" t="s">
        <v>607</v>
      </c>
      <c r="C526" s="312" t="s">
        <v>83</v>
      </c>
      <c r="D526" s="322" t="s">
        <v>83</v>
      </c>
      <c r="E526" s="263"/>
      <c r="F526" s="267" t="str">
        <f t="shared" si="25"/>
        <v/>
      </c>
      <c r="G526" s="267" t="str">
        <f t="shared" si="26"/>
        <v/>
      </c>
    </row>
    <row r="527" spans="1:7" s="223" customFormat="1" x14ac:dyDescent="0.3">
      <c r="A527" s="340" t="s">
        <v>2407</v>
      </c>
      <c r="B527" s="262" t="s">
        <v>607</v>
      </c>
      <c r="C527" s="312" t="s">
        <v>83</v>
      </c>
      <c r="D527" s="322" t="s">
        <v>83</v>
      </c>
      <c r="E527" s="263"/>
      <c r="F527" s="267" t="str">
        <f t="shared" si="25"/>
        <v/>
      </c>
      <c r="G527" s="267" t="str">
        <f t="shared" si="26"/>
        <v/>
      </c>
    </row>
    <row r="528" spans="1:7" s="223" customFormat="1" x14ac:dyDescent="0.3">
      <c r="A528" s="340" t="s">
        <v>2408</v>
      </c>
      <c r="B528" s="262" t="s">
        <v>607</v>
      </c>
      <c r="C528" s="312" t="s">
        <v>83</v>
      </c>
      <c r="D528" s="322" t="s">
        <v>83</v>
      </c>
      <c r="E528" s="263"/>
      <c r="F528" s="267" t="str">
        <f t="shared" si="25"/>
        <v/>
      </c>
      <c r="G528" s="267" t="str">
        <f t="shared" si="26"/>
        <v/>
      </c>
    </row>
    <row r="529" spans="1:7" s="223" customFormat="1" x14ac:dyDescent="0.3">
      <c r="A529" s="340" t="s">
        <v>2409</v>
      </c>
      <c r="B529" s="262" t="s">
        <v>607</v>
      </c>
      <c r="C529" s="312" t="s">
        <v>83</v>
      </c>
      <c r="D529" s="322" t="s">
        <v>83</v>
      </c>
      <c r="E529" s="263"/>
      <c r="F529" s="267" t="str">
        <f t="shared" si="25"/>
        <v/>
      </c>
      <c r="G529" s="267" t="str">
        <f t="shared" si="26"/>
        <v/>
      </c>
    </row>
    <row r="530" spans="1:7" s="223" customFormat="1" x14ac:dyDescent="0.3">
      <c r="A530" s="340" t="s">
        <v>2410</v>
      </c>
      <c r="B530" s="262" t="s">
        <v>607</v>
      </c>
      <c r="C530" s="312" t="s">
        <v>83</v>
      </c>
      <c r="D530" s="322" t="s">
        <v>83</v>
      </c>
      <c r="E530" s="263"/>
      <c r="F530" s="267" t="str">
        <f t="shared" si="25"/>
        <v/>
      </c>
      <c r="G530" s="267" t="str">
        <f t="shared" si="26"/>
        <v/>
      </c>
    </row>
    <row r="531" spans="1:7" s="223" customFormat="1" x14ac:dyDescent="0.3">
      <c r="A531" s="340" t="s">
        <v>2411</v>
      </c>
      <c r="B531" s="262" t="s">
        <v>2118</v>
      </c>
      <c r="C531" s="312" t="s">
        <v>83</v>
      </c>
      <c r="D531" s="322" t="s">
        <v>83</v>
      </c>
      <c r="E531" s="263"/>
      <c r="F531" s="267" t="str">
        <f t="shared" si="25"/>
        <v/>
      </c>
      <c r="G531" s="267" t="str">
        <f t="shared" si="26"/>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3">
      <c r="A539" s="340" t="s">
        <v>2209</v>
      </c>
      <c r="B539" s="280" t="s">
        <v>607</v>
      </c>
      <c r="C539" s="312" t="s">
        <v>83</v>
      </c>
      <c r="D539" s="322" t="s">
        <v>83</v>
      </c>
      <c r="E539" s="281"/>
      <c r="F539" s="267" t="str">
        <f t="shared" si="27"/>
        <v/>
      </c>
      <c r="G539" s="267" t="str">
        <f t="shared" si="28"/>
        <v/>
      </c>
    </row>
    <row r="540" spans="1:7" s="268" customFormat="1" x14ac:dyDescent="0.3">
      <c r="A540" s="340" t="s">
        <v>2210</v>
      </c>
      <c r="B540" s="280" t="s">
        <v>607</v>
      </c>
      <c r="C540" s="312" t="s">
        <v>83</v>
      </c>
      <c r="D540" s="322" t="s">
        <v>83</v>
      </c>
      <c r="E540" s="281"/>
      <c r="F540" s="267" t="str">
        <f t="shared" si="27"/>
        <v/>
      </c>
      <c r="G540" s="267" t="str">
        <f t="shared" si="28"/>
        <v/>
      </c>
    </row>
    <row r="541" spans="1:7" s="268" customFormat="1" x14ac:dyDescent="0.3">
      <c r="A541" s="340" t="s">
        <v>2211</v>
      </c>
      <c r="B541" s="280" t="s">
        <v>607</v>
      </c>
      <c r="C541" s="312" t="s">
        <v>83</v>
      </c>
      <c r="D541" s="322" t="s">
        <v>83</v>
      </c>
      <c r="E541" s="281"/>
      <c r="F541" s="267" t="str">
        <f t="shared" si="27"/>
        <v/>
      </c>
      <c r="G541" s="267" t="str">
        <f t="shared" si="28"/>
        <v/>
      </c>
    </row>
    <row r="542" spans="1:7" s="268" customFormat="1" x14ac:dyDescent="0.3">
      <c r="A542" s="340" t="s">
        <v>2416</v>
      </c>
      <c r="B542" s="280" t="s">
        <v>607</v>
      </c>
      <c r="C542" s="312" t="s">
        <v>83</v>
      </c>
      <c r="D542" s="322" t="s">
        <v>83</v>
      </c>
      <c r="E542" s="281"/>
      <c r="F542" s="267" t="str">
        <f t="shared" si="27"/>
        <v/>
      </c>
      <c r="G542" s="267" t="str">
        <f t="shared" si="28"/>
        <v/>
      </c>
    </row>
    <row r="543" spans="1:7" s="268" customFormat="1" x14ac:dyDescent="0.3">
      <c r="A543" s="340" t="s">
        <v>2417</v>
      </c>
      <c r="B543" s="341" t="s">
        <v>607</v>
      </c>
      <c r="C543" s="312" t="s">
        <v>83</v>
      </c>
      <c r="D543" s="322" t="s">
        <v>83</v>
      </c>
      <c r="E543" s="281"/>
      <c r="F543" s="267" t="str">
        <f t="shared" si="27"/>
        <v/>
      </c>
      <c r="G543" s="267" t="str">
        <f t="shared" si="28"/>
        <v/>
      </c>
    </row>
    <row r="544" spans="1:7" s="268" customFormat="1" x14ac:dyDescent="0.3">
      <c r="A544" s="340" t="s">
        <v>2418</v>
      </c>
      <c r="B544" s="280" t="s">
        <v>607</v>
      </c>
      <c r="C544" s="312" t="s">
        <v>83</v>
      </c>
      <c r="D544" s="322" t="s">
        <v>83</v>
      </c>
      <c r="E544" s="281"/>
      <c r="F544" s="267" t="str">
        <f t="shared" si="27"/>
        <v/>
      </c>
      <c r="G544" s="267" t="str">
        <f t="shared" si="28"/>
        <v/>
      </c>
    </row>
    <row r="545" spans="1:7" s="268" customFormat="1" x14ac:dyDescent="0.3">
      <c r="A545" s="340" t="s">
        <v>2419</v>
      </c>
      <c r="B545" s="280" t="s">
        <v>607</v>
      </c>
      <c r="C545" s="312" t="s">
        <v>83</v>
      </c>
      <c r="D545" s="322" t="s">
        <v>83</v>
      </c>
      <c r="E545" s="281"/>
      <c r="F545" s="267" t="str">
        <f t="shared" si="27"/>
        <v/>
      </c>
      <c r="G545" s="267" t="str">
        <f t="shared" si="28"/>
        <v/>
      </c>
    </row>
    <row r="546" spans="1:7" s="268" customFormat="1" x14ac:dyDescent="0.3">
      <c r="A546" s="340" t="s">
        <v>2420</v>
      </c>
      <c r="B546" s="280" t="s">
        <v>607</v>
      </c>
      <c r="C546" s="312" t="s">
        <v>83</v>
      </c>
      <c r="D546" s="322" t="s">
        <v>83</v>
      </c>
      <c r="E546" s="281"/>
      <c r="F546" s="267" t="str">
        <f t="shared" si="27"/>
        <v/>
      </c>
      <c r="G546" s="267" t="str">
        <f t="shared" si="28"/>
        <v/>
      </c>
    </row>
    <row r="547" spans="1:7" s="268" customFormat="1" x14ac:dyDescent="0.3">
      <c r="A547" s="340" t="s">
        <v>2421</v>
      </c>
      <c r="B547" s="280" t="s">
        <v>607</v>
      </c>
      <c r="C547" s="312" t="s">
        <v>83</v>
      </c>
      <c r="D547" s="322" t="s">
        <v>83</v>
      </c>
      <c r="E547" s="281"/>
      <c r="F547" s="267" t="str">
        <f t="shared" si="27"/>
        <v/>
      </c>
      <c r="G547" s="267" t="str">
        <f t="shared" si="28"/>
        <v/>
      </c>
    </row>
    <row r="548" spans="1:7" s="268" customFormat="1" x14ac:dyDescent="0.3">
      <c r="A548" s="340" t="s">
        <v>2422</v>
      </c>
      <c r="B548" s="280" t="s">
        <v>607</v>
      </c>
      <c r="C548" s="312" t="s">
        <v>83</v>
      </c>
      <c r="D548" s="322" t="s">
        <v>83</v>
      </c>
      <c r="E548" s="281"/>
      <c r="F548" s="267" t="str">
        <f t="shared" si="27"/>
        <v/>
      </c>
      <c r="G548" s="267" t="str">
        <f t="shared" si="28"/>
        <v/>
      </c>
    </row>
    <row r="549" spans="1:7" s="268" customFormat="1" x14ac:dyDescent="0.3">
      <c r="A549" s="340" t="s">
        <v>2423</v>
      </c>
      <c r="B549" s="280" t="s">
        <v>607</v>
      </c>
      <c r="C549" s="312" t="s">
        <v>83</v>
      </c>
      <c r="D549" s="322" t="s">
        <v>83</v>
      </c>
      <c r="E549" s="281"/>
      <c r="F549" s="267" t="str">
        <f t="shared" si="27"/>
        <v/>
      </c>
      <c r="G549" s="267" t="str">
        <f t="shared" si="28"/>
        <v/>
      </c>
    </row>
    <row r="550" spans="1:7" s="268" customFormat="1" x14ac:dyDescent="0.3">
      <c r="A550" s="340" t="s">
        <v>2424</v>
      </c>
      <c r="B550" s="280" t="s">
        <v>607</v>
      </c>
      <c r="C550" s="312" t="s">
        <v>83</v>
      </c>
      <c r="D550" s="322" t="s">
        <v>83</v>
      </c>
      <c r="E550" s="281"/>
      <c r="F550" s="267" t="str">
        <f t="shared" si="27"/>
        <v/>
      </c>
      <c r="G550" s="267" t="str">
        <f t="shared" si="28"/>
        <v/>
      </c>
    </row>
    <row r="551" spans="1:7" s="268" customFormat="1" x14ac:dyDescent="0.3">
      <c r="A551" s="340" t="s">
        <v>2425</v>
      </c>
      <c r="B551" s="280" t="s">
        <v>607</v>
      </c>
      <c r="C551" s="312" t="s">
        <v>83</v>
      </c>
      <c r="D551" s="322" t="s">
        <v>83</v>
      </c>
      <c r="E551" s="281"/>
      <c r="F551" s="267" t="str">
        <f t="shared" si="27"/>
        <v/>
      </c>
      <c r="G551" s="267" t="str">
        <f t="shared" si="28"/>
        <v/>
      </c>
    </row>
    <row r="552" spans="1:7" s="268" customFormat="1" x14ac:dyDescent="0.3">
      <c r="A552" s="340" t="s">
        <v>2426</v>
      </c>
      <c r="B552" s="280" t="s">
        <v>607</v>
      </c>
      <c r="C552" s="312" t="s">
        <v>83</v>
      </c>
      <c r="D552" s="322" t="s">
        <v>83</v>
      </c>
      <c r="E552" s="281"/>
      <c r="F552" s="267" t="str">
        <f t="shared" si="27"/>
        <v/>
      </c>
      <c r="G552" s="267" t="str">
        <f t="shared" si="28"/>
        <v/>
      </c>
    </row>
    <row r="553" spans="1:7" s="268" customFormat="1" x14ac:dyDescent="0.3">
      <c r="A553" s="340" t="s">
        <v>2427</v>
      </c>
      <c r="B553" s="280" t="s">
        <v>607</v>
      </c>
      <c r="C553" s="312" t="s">
        <v>83</v>
      </c>
      <c r="D553" s="322" t="s">
        <v>83</v>
      </c>
      <c r="E553" s="281"/>
      <c r="F553" s="267" t="str">
        <f t="shared" si="27"/>
        <v/>
      </c>
      <c r="G553" s="267" t="str">
        <f t="shared" si="28"/>
        <v/>
      </c>
    </row>
    <row r="554" spans="1:7" s="268" customFormat="1" x14ac:dyDescent="0.3">
      <c r="A554" s="340" t="s">
        <v>2428</v>
      </c>
      <c r="B554" s="280" t="s">
        <v>2118</v>
      </c>
      <c r="C554" s="312" t="s">
        <v>83</v>
      </c>
      <c r="D554" s="322" t="s">
        <v>83</v>
      </c>
      <c r="E554" s="281"/>
      <c r="F554" s="267" t="str">
        <f t="shared" si="27"/>
        <v/>
      </c>
      <c r="G554" s="267" t="str">
        <f t="shared" si="28"/>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3">
      <c r="A562" s="340" t="s">
        <v>2436</v>
      </c>
      <c r="B562" s="262" t="s">
        <v>1695</v>
      </c>
      <c r="C562" s="312" t="s">
        <v>83</v>
      </c>
      <c r="D562" s="322" t="s">
        <v>83</v>
      </c>
      <c r="E562" s="263"/>
      <c r="F562" s="267" t="str">
        <f t="shared" si="29"/>
        <v/>
      </c>
      <c r="G562" s="267" t="str">
        <f t="shared" si="30"/>
        <v/>
      </c>
    </row>
    <row r="563" spans="1:7" s="223" customFormat="1" x14ac:dyDescent="0.3">
      <c r="A563" s="340" t="s">
        <v>2437</v>
      </c>
      <c r="B563" s="262" t="s">
        <v>1696</v>
      </c>
      <c r="C563" s="312" t="s">
        <v>83</v>
      </c>
      <c r="D563" s="322" t="s">
        <v>83</v>
      </c>
      <c r="E563" s="263"/>
      <c r="F563" s="267" t="str">
        <f t="shared" si="29"/>
        <v/>
      </c>
      <c r="G563" s="267" t="str">
        <f t="shared" si="30"/>
        <v/>
      </c>
    </row>
    <row r="564" spans="1:7" s="223" customFormat="1" x14ac:dyDescent="0.3">
      <c r="A564" s="340" t="s">
        <v>2438</v>
      </c>
      <c r="B564" s="262" t="s">
        <v>1697</v>
      </c>
      <c r="C564" s="312" t="s">
        <v>83</v>
      </c>
      <c r="D564" s="322" t="s">
        <v>83</v>
      </c>
      <c r="E564" s="263"/>
      <c r="F564" s="267" t="str">
        <f t="shared" si="29"/>
        <v/>
      </c>
      <c r="G564" s="267" t="str">
        <f t="shared" si="30"/>
        <v/>
      </c>
    </row>
    <row r="565" spans="1:7" s="223" customFormat="1" x14ac:dyDescent="0.3">
      <c r="A565" s="340" t="s">
        <v>2439</v>
      </c>
      <c r="B565" s="262" t="s">
        <v>1698</v>
      </c>
      <c r="C565" s="312" t="s">
        <v>83</v>
      </c>
      <c r="D565" s="322" t="s">
        <v>83</v>
      </c>
      <c r="E565" s="263"/>
      <c r="F565" s="267" t="str">
        <f t="shared" si="29"/>
        <v/>
      </c>
      <c r="G565" s="267" t="str">
        <f t="shared" si="30"/>
        <v/>
      </c>
    </row>
    <row r="566" spans="1:7" s="223" customFormat="1" x14ac:dyDescent="0.3">
      <c r="A566" s="340" t="s">
        <v>2440</v>
      </c>
      <c r="B566" s="262" t="s">
        <v>1699</v>
      </c>
      <c r="C566" s="312" t="s">
        <v>83</v>
      </c>
      <c r="D566" s="322" t="s">
        <v>83</v>
      </c>
      <c r="E566" s="263"/>
      <c r="F566" s="267" t="str">
        <f t="shared" si="29"/>
        <v/>
      </c>
      <c r="G566" s="267" t="str">
        <f t="shared" si="30"/>
        <v/>
      </c>
    </row>
    <row r="567" spans="1:7" s="223" customFormat="1" x14ac:dyDescent="0.3">
      <c r="A567" s="340" t="s">
        <v>2441</v>
      </c>
      <c r="B567" s="262" t="s">
        <v>1700</v>
      </c>
      <c r="C567" s="312" t="s">
        <v>83</v>
      </c>
      <c r="D567" s="322" t="s">
        <v>83</v>
      </c>
      <c r="E567" s="263"/>
      <c r="F567" s="267" t="str">
        <f t="shared" si="29"/>
        <v/>
      </c>
      <c r="G567" s="267" t="str">
        <f t="shared" si="30"/>
        <v/>
      </c>
    </row>
    <row r="568" spans="1:7" s="223" customFormat="1" x14ac:dyDescent="0.3">
      <c r="A568" s="340" t="s">
        <v>2442</v>
      </c>
      <c r="B568" s="262" t="s">
        <v>1701</v>
      </c>
      <c r="C568" s="312" t="s">
        <v>83</v>
      </c>
      <c r="D568" s="322" t="s">
        <v>83</v>
      </c>
      <c r="E568" s="263"/>
      <c r="F568" s="267" t="str">
        <f t="shared" si="29"/>
        <v/>
      </c>
      <c r="G568" s="267" t="str">
        <f t="shared" si="30"/>
        <v/>
      </c>
    </row>
    <row r="569" spans="1:7" s="223" customFormat="1" x14ac:dyDescent="0.3">
      <c r="A569" s="340" t="s">
        <v>2443</v>
      </c>
      <c r="B569" s="278" t="s">
        <v>2118</v>
      </c>
      <c r="C569" s="312" t="s">
        <v>83</v>
      </c>
      <c r="D569" s="322" t="s">
        <v>83</v>
      </c>
      <c r="E569" s="263"/>
      <c r="F569" s="267" t="str">
        <f t="shared" si="29"/>
        <v/>
      </c>
      <c r="G569" s="267" t="str">
        <f t="shared" si="30"/>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3">
      <c r="A575" s="340" t="s">
        <v>2448</v>
      </c>
      <c r="B575" s="280" t="s">
        <v>1703</v>
      </c>
      <c r="C575" s="312" t="s">
        <v>83</v>
      </c>
      <c r="D575" s="322" t="s">
        <v>83</v>
      </c>
      <c r="E575" s="281"/>
      <c r="F575" s="267" t="str">
        <f t="shared" si="31"/>
        <v/>
      </c>
      <c r="G575" s="267" t="str">
        <f t="shared" si="32"/>
        <v/>
      </c>
    </row>
    <row r="576" spans="1:7" x14ac:dyDescent="0.3">
      <c r="A576" s="340" t="s">
        <v>2449</v>
      </c>
      <c r="B576" s="278" t="s">
        <v>2118</v>
      </c>
      <c r="C576" s="312" t="s">
        <v>83</v>
      </c>
      <c r="D576" s="322" t="s">
        <v>83</v>
      </c>
      <c r="E576" s="281"/>
      <c r="F576" s="267" t="str">
        <f t="shared" si="31"/>
        <v/>
      </c>
      <c r="G576" s="267" t="str">
        <f t="shared" si="32"/>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Nordea Kredit</dc:creator>
  <cp:lastPrinted>2022-02-03T13:07:28Z</cp:lastPrinted>
  <dcterms:created xsi:type="dcterms:W3CDTF">2016-04-21T08:07:20Z</dcterms:created>
  <dcterms:modified xsi:type="dcterms:W3CDTF">2022-02-03T13:24:04Z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2022-02-03T13:24:03Z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2220b83e-7674-4ae9-8b7d-6df476b7a547</vt:lpwstr>
  </property>
  <property fmtid="{D5CDD505-2E9C-101B-9397-08002B2CF9AE}" pid="8" name="MSIP_Label_400b7bbd-7ade-49ce-aa5e-23220b76cd08_ContentBits">
    <vt:lpwstr>2</vt:lpwstr>
  </property>
</Properties>
</file>