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I:\Investor_Relations\ECBC\2018\"/>
    </mc:Choice>
  </mc:AlternateContent>
  <bookViews>
    <workbookView xWindow="0" yWindow="60" windowWidth="28800" windowHeight="12156"/>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D. Insert Nat Trans Templ" sheetId="14" state="hidden" r:id="rId10"/>
    <sheet name="E. Optional ECB-ECAIs data" sheetId="18" state="hidden" r:id="rId11"/>
    <sheet name="E.g. General" sheetId="15" r:id="rId12"/>
    <sheet name="E.g. Other" sheetId="16" r:id="rId13"/>
    <sheet name="Frontpage" sheetId="19" r:id="rId14"/>
    <sheet name="Contents" sheetId="20" r:id="rId15"/>
    <sheet name="Table A - General Issuer Detail" sheetId="21" r:id="rId16"/>
    <sheet name="G1-G4 - Cover pool inform." sheetId="22" r:id="rId17"/>
    <sheet name="Table 1-3 - Lending" sheetId="23" r:id="rId18"/>
    <sheet name="Table 4 - LTV" sheetId="24" r:id="rId19"/>
    <sheet name="Table 5 - Lending by region" sheetId="25" r:id="rId20"/>
    <sheet name="Table 6-8 - Lending by loantype" sheetId="26" r:id="rId21"/>
    <sheet name="Table 9-12 - Lending" sheetId="27" r:id="rId22"/>
    <sheet name="X1 Key Concepts" sheetId="28" r:id="rId23"/>
    <sheet name="X2 Key Concepts" sheetId="29" r:id="rId24"/>
    <sheet name="X3 - General explanation" sheetId="30" r:id="rId25"/>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14">Contents!$A$1:$F$67</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13">Frontpage!$A$1:$F$37</definedName>
    <definedName name="_xlnm.Print_Area" localSheetId="16">'G1-G4 - Cover pool inform.'!$A$1:$L$132</definedName>
    <definedName name="_xlnm.Print_Area" localSheetId="0">Introduction!$B$2:$J$40</definedName>
    <definedName name="_xlnm.Print_Area" localSheetId="18">'Table 4 - LTV'!$A$1:$O$90</definedName>
    <definedName name="_xlnm.Print_Area" localSheetId="21">'Table 9-12 - Lending'!$A$1:$U$83</definedName>
    <definedName name="_xlnm.Print_Area" localSheetId="22">'X1 Key Concepts'!$A$1:$D$46</definedName>
    <definedName name="_xlnm.Print_Titles" localSheetId="8">Disclaimer!$2:$2</definedName>
    <definedName name="_xlnm.Print_Titles" localSheetId="2">FAQ!$4:$4</definedName>
    <definedName name="privacy_policy" localSheetId="8">Disclaimer!$A$136</definedName>
  </definedNames>
  <calcPr calcId="171027"/>
</workbook>
</file>

<file path=xl/calcChain.xml><?xml version="1.0" encoding="utf-8"?>
<calcChain xmlns="http://schemas.openxmlformats.org/spreadsheetml/2006/main">
  <c r="M72" i="27" l="1"/>
  <c r="L29" i="27" l="1"/>
  <c r="K29" i="27"/>
  <c r="J29" i="27"/>
  <c r="I29" i="27"/>
  <c r="H29" i="27"/>
  <c r="G29" i="27"/>
  <c r="F29" i="27"/>
  <c r="E29" i="27"/>
  <c r="D29" i="27"/>
  <c r="C29" i="27"/>
  <c r="M28" i="27"/>
  <c r="M27" i="27"/>
  <c r="M26" i="27"/>
  <c r="M25" i="27"/>
  <c r="M24" i="27"/>
  <c r="M23" i="27"/>
  <c r="M29" i="27" s="1"/>
  <c r="L14" i="27"/>
  <c r="K14" i="27"/>
  <c r="J14" i="27"/>
  <c r="I14" i="27"/>
  <c r="H14" i="27"/>
  <c r="G14" i="27"/>
  <c r="F14" i="27"/>
  <c r="E14" i="27"/>
  <c r="D14" i="27"/>
  <c r="C14" i="27"/>
  <c r="M13" i="27"/>
  <c r="M12" i="27"/>
  <c r="M11" i="27"/>
  <c r="M10" i="27"/>
  <c r="M9" i="27"/>
  <c r="M14" i="27" s="1"/>
  <c r="J60" i="26"/>
  <c r="F60" i="26"/>
  <c r="M59" i="26"/>
  <c r="M58" i="26"/>
  <c r="M57" i="26"/>
  <c r="L56" i="26"/>
  <c r="K56" i="26"/>
  <c r="J56" i="26"/>
  <c r="I56" i="26"/>
  <c r="H56" i="26"/>
  <c r="G56" i="26"/>
  <c r="F56" i="26"/>
  <c r="E56" i="26"/>
  <c r="D56" i="26"/>
  <c r="M56" i="26" s="1"/>
  <c r="C56" i="26"/>
  <c r="M55" i="26"/>
  <c r="M54" i="26"/>
  <c r="M53" i="26"/>
  <c r="M52" i="26"/>
  <c r="L51" i="26"/>
  <c r="L60" i="26" s="1"/>
  <c r="K51" i="26"/>
  <c r="K60" i="26" s="1"/>
  <c r="J51" i="26"/>
  <c r="I51" i="26"/>
  <c r="I60" i="26" s="1"/>
  <c r="H51" i="26"/>
  <c r="H60" i="26" s="1"/>
  <c r="G51" i="26"/>
  <c r="G60" i="26" s="1"/>
  <c r="F51" i="26"/>
  <c r="E51" i="26"/>
  <c r="E60" i="26" s="1"/>
  <c r="D51" i="26"/>
  <c r="D60" i="26" s="1"/>
  <c r="C51" i="26"/>
  <c r="M51" i="26" s="1"/>
  <c r="M50" i="26"/>
  <c r="M49" i="26"/>
  <c r="L40" i="26"/>
  <c r="H40" i="26"/>
  <c r="D40" i="26"/>
  <c r="M39" i="26"/>
  <c r="M38" i="26"/>
  <c r="M37" i="26"/>
  <c r="L36" i="26"/>
  <c r="K36" i="26"/>
  <c r="J36" i="26"/>
  <c r="I36" i="26"/>
  <c r="H36" i="26"/>
  <c r="G36" i="26"/>
  <c r="F36" i="26"/>
  <c r="E36" i="26"/>
  <c r="D36" i="26"/>
  <c r="C36" i="26"/>
  <c r="M36" i="26" s="1"/>
  <c r="M35" i="26"/>
  <c r="M34" i="26"/>
  <c r="M33" i="26"/>
  <c r="M32" i="26"/>
  <c r="L31" i="26"/>
  <c r="K31" i="26"/>
  <c r="K40" i="26" s="1"/>
  <c r="J31" i="26"/>
  <c r="J40" i="26" s="1"/>
  <c r="I31" i="26"/>
  <c r="I40" i="26" s="1"/>
  <c r="H31" i="26"/>
  <c r="G31" i="26"/>
  <c r="G40" i="26" s="1"/>
  <c r="F31" i="26"/>
  <c r="F40" i="26" s="1"/>
  <c r="E31" i="26"/>
  <c r="M31" i="26" s="1"/>
  <c r="M40" i="26" s="1"/>
  <c r="D31" i="26"/>
  <c r="C31" i="26"/>
  <c r="C40" i="26" s="1"/>
  <c r="M30" i="26"/>
  <c r="M29" i="26"/>
  <c r="J20" i="26"/>
  <c r="F20" i="26"/>
  <c r="M19" i="26"/>
  <c r="M18" i="26"/>
  <c r="M17" i="26"/>
  <c r="L16" i="26"/>
  <c r="K16" i="26"/>
  <c r="J16" i="26"/>
  <c r="I16" i="26"/>
  <c r="H16" i="26"/>
  <c r="G16" i="26"/>
  <c r="F16" i="26"/>
  <c r="E16" i="26"/>
  <c r="D16" i="26"/>
  <c r="M16" i="26" s="1"/>
  <c r="C16" i="26"/>
  <c r="M15" i="26"/>
  <c r="M14" i="26"/>
  <c r="M13" i="26"/>
  <c r="M12" i="26"/>
  <c r="L11" i="26"/>
  <c r="L20" i="26" s="1"/>
  <c r="K11" i="26"/>
  <c r="K20" i="26" s="1"/>
  <c r="J11" i="26"/>
  <c r="I11" i="26"/>
  <c r="I20" i="26" s="1"/>
  <c r="H11" i="26"/>
  <c r="H20" i="26" s="1"/>
  <c r="G11" i="26"/>
  <c r="G20" i="26" s="1"/>
  <c r="F11" i="26"/>
  <c r="E11" i="26"/>
  <c r="E20" i="26" s="1"/>
  <c r="D11" i="26"/>
  <c r="D20" i="26" s="1"/>
  <c r="C11" i="26"/>
  <c r="M11" i="26" s="1"/>
  <c r="M10" i="26"/>
  <c r="M9" i="26"/>
  <c r="H22" i="25"/>
  <c r="G22" i="25"/>
  <c r="F22" i="25"/>
  <c r="E22" i="25"/>
  <c r="D22" i="25"/>
  <c r="C22" i="25"/>
  <c r="I20" i="25"/>
  <c r="I19" i="25"/>
  <c r="I18" i="25"/>
  <c r="I17" i="25"/>
  <c r="I16" i="25"/>
  <c r="I15" i="25"/>
  <c r="I14" i="25"/>
  <c r="I13" i="25"/>
  <c r="I12" i="25"/>
  <c r="I11" i="25"/>
  <c r="I22" i="25" s="1"/>
  <c r="I27" i="23"/>
  <c r="E27" i="23"/>
  <c r="I26" i="23"/>
  <c r="H27" i="23" s="1"/>
  <c r="M19" i="23"/>
  <c r="I19" i="23"/>
  <c r="E19" i="23"/>
  <c r="M18" i="23"/>
  <c r="L19" i="23" s="1"/>
  <c r="M12" i="23"/>
  <c r="I12" i="23"/>
  <c r="E12" i="23"/>
  <c r="M11" i="23"/>
  <c r="L12" i="23" s="1"/>
  <c r="E83" i="22"/>
  <c r="D83" i="22"/>
  <c r="C83" i="22"/>
  <c r="F82" i="22"/>
  <c r="F83" i="22" s="1"/>
  <c r="F81" i="22"/>
  <c r="F80" i="22"/>
  <c r="F79" i="22"/>
  <c r="K75" i="22"/>
  <c r="I75" i="22"/>
  <c r="H75" i="22"/>
  <c r="G75" i="22"/>
  <c r="F75" i="22"/>
  <c r="E75" i="22"/>
  <c r="D75" i="22"/>
  <c r="C75" i="22"/>
  <c r="K67" i="22"/>
  <c r="I67" i="22"/>
  <c r="H67" i="22"/>
  <c r="G67" i="22"/>
  <c r="F67" i="22"/>
  <c r="E67" i="22"/>
  <c r="D67" i="22"/>
  <c r="C67" i="22"/>
  <c r="I26" i="22"/>
  <c r="H26" i="22"/>
  <c r="G26" i="22"/>
  <c r="F26" i="22"/>
  <c r="M60" i="26" l="1"/>
  <c r="M20" i="26"/>
  <c r="J19" i="23"/>
  <c r="F27" i="23"/>
  <c r="C20" i="26"/>
  <c r="E40" i="26"/>
  <c r="C60" i="26"/>
  <c r="F12" i="23"/>
  <c r="C12" i="23"/>
  <c r="C27" i="23"/>
  <c r="J12" i="23"/>
  <c r="F19" i="23"/>
  <c r="G12" i="23"/>
  <c r="K12" i="23"/>
  <c r="C19" i="23"/>
  <c r="G19" i="23"/>
  <c r="K19" i="23"/>
  <c r="G27" i="23"/>
  <c r="D12" i="23"/>
  <c r="H12" i="23"/>
  <c r="D19" i="23"/>
  <c r="H19" i="23"/>
  <c r="D27" i="23"/>
  <c r="C44" i="9" l="1"/>
  <c r="G227" i="8" l="1"/>
  <c r="F227" i="8"/>
  <c r="G226" i="8"/>
  <c r="F226" i="8"/>
  <c r="G225" i="8"/>
  <c r="F225" i="8"/>
  <c r="G224" i="8"/>
  <c r="F224" i="8"/>
  <c r="G223" i="8"/>
  <c r="F223" i="8"/>
  <c r="G222" i="8"/>
  <c r="F222" i="8"/>
  <c r="G221" i="8"/>
  <c r="F221" i="8"/>
  <c r="F218" i="8"/>
  <c r="G219" i="8" l="1"/>
  <c r="G218" i="8"/>
  <c r="G217" i="8"/>
  <c r="F219" i="8"/>
  <c r="F217" i="8"/>
  <c r="C290" i="8" l="1"/>
  <c r="D292" i="8" l="1"/>
  <c r="C292" i="8"/>
  <c r="C179" i="8" l="1"/>
  <c r="C288" i="8"/>
  <c r="D167" i="8"/>
  <c r="G166" i="8" l="1"/>
  <c r="G165" i="8"/>
  <c r="G164" i="8"/>
  <c r="D179" i="11"/>
  <c r="G175" i="11" s="1"/>
  <c r="C179" i="11"/>
  <c r="F175" i="11" s="1"/>
  <c r="D157" i="11"/>
  <c r="G153" i="11" s="1"/>
  <c r="C157" i="11"/>
  <c r="F149" i="11" s="1"/>
  <c r="F153" i="11"/>
  <c r="D144" i="11"/>
  <c r="G140" i="11" s="1"/>
  <c r="C144" i="11"/>
  <c r="F142" i="11" s="1"/>
  <c r="G142" i="11"/>
  <c r="G138" i="11"/>
  <c r="G136" i="11"/>
  <c r="G134" i="11"/>
  <c r="G130" i="11"/>
  <c r="G128" i="11"/>
  <c r="G126" i="11"/>
  <c r="G124" i="11"/>
  <c r="G122" i="11"/>
  <c r="G120" i="11"/>
  <c r="C59" i="11"/>
  <c r="C55" i="11"/>
  <c r="C26" i="11"/>
  <c r="C152" i="10"/>
  <c r="F164" i="10" s="1"/>
  <c r="C82" i="10"/>
  <c r="C78" i="10"/>
  <c r="C49" i="10"/>
  <c r="C42" i="10"/>
  <c r="F41" i="10" s="1"/>
  <c r="D37" i="10"/>
  <c r="G35" i="10" s="1"/>
  <c r="C37" i="10"/>
  <c r="F36" i="10" s="1"/>
  <c r="F33" i="10"/>
  <c r="F29" i="10"/>
  <c r="G28" i="10"/>
  <c r="F25" i="10"/>
  <c r="D331" i="9"/>
  <c r="G336" i="9" s="1"/>
  <c r="C331" i="9"/>
  <c r="F332" i="9" s="1"/>
  <c r="D309" i="9"/>
  <c r="G314" i="9" s="1"/>
  <c r="C309" i="9"/>
  <c r="F314" i="9" s="1"/>
  <c r="D296" i="9"/>
  <c r="G294" i="9" s="1"/>
  <c r="C296" i="9"/>
  <c r="F284" i="9" s="1"/>
  <c r="D230" i="9"/>
  <c r="G228" i="9" s="1"/>
  <c r="C230" i="9"/>
  <c r="F233" i="9" s="1"/>
  <c r="D208" i="9"/>
  <c r="G209" i="9" s="1"/>
  <c r="C208" i="9"/>
  <c r="F200" i="9" s="1"/>
  <c r="D195" i="9"/>
  <c r="G194" i="9" s="1"/>
  <c r="C195" i="9"/>
  <c r="F191" i="9" s="1"/>
  <c r="G181" i="9"/>
  <c r="F77" i="9"/>
  <c r="D77" i="9"/>
  <c r="C77" i="9"/>
  <c r="F73" i="9"/>
  <c r="D73" i="9"/>
  <c r="C73" i="9"/>
  <c r="F44" i="9"/>
  <c r="D44" i="9"/>
  <c r="C15" i="9"/>
  <c r="F26" i="9" s="1"/>
  <c r="D300" i="8"/>
  <c r="C300" i="8"/>
  <c r="C299" i="8"/>
  <c r="C298" i="8"/>
  <c r="C297" i="8"/>
  <c r="C296" i="8"/>
  <c r="C295" i="8"/>
  <c r="C294" i="8"/>
  <c r="D293" i="8"/>
  <c r="C293" i="8"/>
  <c r="F292" i="8"/>
  <c r="C291" i="8"/>
  <c r="D290" i="8"/>
  <c r="C289" i="8"/>
  <c r="C220" i="8"/>
  <c r="C208" i="8"/>
  <c r="F187" i="8"/>
  <c r="F185" i="8"/>
  <c r="F183" i="8"/>
  <c r="F181" i="8"/>
  <c r="F186" i="8"/>
  <c r="F178" i="8"/>
  <c r="F175" i="8"/>
  <c r="F174" i="8"/>
  <c r="C167" i="8"/>
  <c r="F164" i="8" s="1"/>
  <c r="G155" i="8"/>
  <c r="D153" i="8"/>
  <c r="G162" i="8" s="1"/>
  <c r="C153" i="8"/>
  <c r="F151" i="8" s="1"/>
  <c r="G151" i="8"/>
  <c r="G150" i="8"/>
  <c r="G149" i="8"/>
  <c r="G147" i="8"/>
  <c r="G146" i="8"/>
  <c r="G145" i="8"/>
  <c r="G143" i="8"/>
  <c r="G142" i="8"/>
  <c r="G141" i="8"/>
  <c r="G140" i="8"/>
  <c r="G139" i="8"/>
  <c r="G138" i="8"/>
  <c r="D127" i="8"/>
  <c r="G136" i="8" s="1"/>
  <c r="C127" i="8"/>
  <c r="F134" i="8" s="1"/>
  <c r="D100" i="8"/>
  <c r="G103" i="8" s="1"/>
  <c r="C100" i="8"/>
  <c r="F105" i="8" s="1"/>
  <c r="F96" i="8"/>
  <c r="F93" i="8"/>
  <c r="D77" i="8"/>
  <c r="G80" i="8" s="1"/>
  <c r="C77" i="8"/>
  <c r="F82" i="8" s="1"/>
  <c r="F73" i="8"/>
  <c r="C58" i="8"/>
  <c r="F63" i="8" s="1"/>
  <c r="G172" i="9" l="1"/>
  <c r="G176" i="9"/>
  <c r="G171" i="9"/>
  <c r="G179" i="9"/>
  <c r="F117" i="8"/>
  <c r="F110" i="8"/>
  <c r="G24" i="10"/>
  <c r="G33" i="10"/>
  <c r="F149" i="10"/>
  <c r="G171" i="11"/>
  <c r="G73" i="8"/>
  <c r="G288" i="9"/>
  <c r="G29" i="10"/>
  <c r="G36" i="10"/>
  <c r="F56" i="8"/>
  <c r="G144" i="8"/>
  <c r="G148" i="8"/>
  <c r="G153" i="8" s="1"/>
  <c r="G152" i="8"/>
  <c r="G159" i="8"/>
  <c r="G190" i="9"/>
  <c r="G25" i="10"/>
  <c r="G32" i="10"/>
  <c r="G96" i="8"/>
  <c r="F113" i="8"/>
  <c r="G113" i="8"/>
  <c r="G175" i="9"/>
  <c r="G183" i="9"/>
  <c r="G202" i="9"/>
  <c r="F23" i="10"/>
  <c r="F27" i="10"/>
  <c r="F31" i="10"/>
  <c r="F35" i="10"/>
  <c r="F148" i="10"/>
  <c r="G132" i="11"/>
  <c r="F61" i="8"/>
  <c r="F57" i="8"/>
  <c r="F60" i="8"/>
  <c r="F70" i="8"/>
  <c r="F86" i="8"/>
  <c r="F101" i="8"/>
  <c r="G115" i="8"/>
  <c r="F138" i="8"/>
  <c r="F147" i="8"/>
  <c r="G157" i="8"/>
  <c r="G278" i="9"/>
  <c r="G22" i="10"/>
  <c r="G23" i="10"/>
  <c r="G26" i="10"/>
  <c r="G27" i="10"/>
  <c r="G30" i="10"/>
  <c r="G31" i="10"/>
  <c r="G34" i="10"/>
  <c r="F120" i="11"/>
  <c r="F122" i="11"/>
  <c r="F124" i="11"/>
  <c r="F126" i="11"/>
  <c r="F128" i="11"/>
  <c r="F130" i="11"/>
  <c r="F132" i="11"/>
  <c r="F134" i="11"/>
  <c r="F136" i="11"/>
  <c r="F138" i="11"/>
  <c r="F140" i="11"/>
  <c r="G149" i="11"/>
  <c r="F171" i="11"/>
  <c r="F78" i="8"/>
  <c r="G98" i="8"/>
  <c r="G82" i="8"/>
  <c r="G105" i="8"/>
  <c r="F115" i="8"/>
  <c r="F121" i="8"/>
  <c r="F131" i="8"/>
  <c r="F140" i="8"/>
  <c r="F165" i="8"/>
  <c r="F123" i="8"/>
  <c r="F149" i="8"/>
  <c r="F166" i="8"/>
  <c r="G75" i="8"/>
  <c r="G71" i="8"/>
  <c r="F76" i="8"/>
  <c r="G78" i="8"/>
  <c r="G94" i="8"/>
  <c r="F99" i="8"/>
  <c r="G101" i="8"/>
  <c r="F119" i="8"/>
  <c r="F142" i="8"/>
  <c r="F145" i="8"/>
  <c r="F80" i="8"/>
  <c r="F114" i="8"/>
  <c r="F118" i="8"/>
  <c r="F126" i="8"/>
  <c r="F178" i="9"/>
  <c r="F280" i="9"/>
  <c r="F150" i="10"/>
  <c r="F154"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73" i="9"/>
  <c r="G178" i="9"/>
  <c r="G187" i="9"/>
  <c r="G200" i="9"/>
  <c r="G286" i="9"/>
  <c r="F22" i="10"/>
  <c r="F24" i="10"/>
  <c r="F26" i="10"/>
  <c r="F28" i="10"/>
  <c r="F30" i="10"/>
  <c r="F32" i="10"/>
  <c r="F34" i="10"/>
  <c r="F151" i="10"/>
  <c r="F157" i="10"/>
  <c r="F130" i="8"/>
  <c r="F133" i="8"/>
  <c r="F136" i="8"/>
  <c r="F167" i="8"/>
  <c r="F158" i="10"/>
  <c r="G119" i="8"/>
  <c r="G121" i="8"/>
  <c r="G123" i="8"/>
  <c r="F153" i="10"/>
  <c r="F165" i="10"/>
  <c r="G204" i="9"/>
  <c r="G224" i="9"/>
  <c r="G272" i="9"/>
  <c r="G282" i="9"/>
  <c r="G290" i="9"/>
  <c r="F303" i="9"/>
  <c r="F323" i="9"/>
  <c r="G206" i="9"/>
  <c r="G226" i="9"/>
  <c r="G276" i="9"/>
  <c r="G284" i="9"/>
  <c r="G292" i="9"/>
  <c r="G305" i="9"/>
  <c r="G323" i="9"/>
  <c r="G213" i="9"/>
  <c r="G184" i="9"/>
  <c r="G191" i="9"/>
  <c r="G231" i="9"/>
  <c r="F325" i="9"/>
  <c r="G180" i="9"/>
  <c r="F187" i="9"/>
  <c r="G192" i="9"/>
  <c r="G235" i="9"/>
  <c r="G327" i="9"/>
  <c r="F176" i="9"/>
  <c r="F226" i="9"/>
  <c r="F272" i="9"/>
  <c r="F305" i="9"/>
  <c r="F329" i="9"/>
  <c r="F336" i="9"/>
  <c r="F174" i="9"/>
  <c r="F185" i="9"/>
  <c r="F189" i="9"/>
  <c r="F222" i="9"/>
  <c r="F301" i="9"/>
  <c r="F310" i="9"/>
  <c r="F182" i="9"/>
  <c r="F172" i="9"/>
  <c r="G174" i="9"/>
  <c r="G177" i="9"/>
  <c r="F180" i="9"/>
  <c r="G182" i="9"/>
  <c r="G186" i="9"/>
  <c r="G189" i="9"/>
  <c r="F193"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191" i="8"/>
  <c r="F13" i="9"/>
  <c r="F16" i="9"/>
  <c r="F20" i="9"/>
  <c r="F24" i="9"/>
  <c r="F171" i="9"/>
  <c r="F173" i="9"/>
  <c r="F175" i="9"/>
  <c r="F177" i="9"/>
  <c r="F179"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F152" i="10"/>
  <c r="G163" i="11"/>
  <c r="G161" i="11"/>
  <c r="G159" i="11"/>
  <c r="G156" i="11"/>
  <c r="G154" i="11"/>
  <c r="G152" i="11"/>
  <c r="G150" i="11"/>
  <c r="G160" i="11"/>
  <c r="G185" i="11"/>
  <c r="G183" i="11"/>
  <c r="G181" i="11"/>
  <c r="G178" i="11"/>
  <c r="G176" i="11"/>
  <c r="G174" i="11"/>
  <c r="G172" i="11"/>
  <c r="G182" i="11"/>
  <c r="F194" i="9"/>
  <c r="F192" i="9"/>
  <c r="F190" i="9"/>
  <c r="F188" i="9"/>
  <c r="F186" i="9"/>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G195" i="9" l="1"/>
  <c r="F42" i="10"/>
  <c r="G37" i="10"/>
  <c r="F153" i="8"/>
  <c r="F100" i="8"/>
  <c r="F144" i="11"/>
  <c r="G157" i="11"/>
  <c r="F179" i="11"/>
  <c r="F157" i="11"/>
  <c r="F127" i="8"/>
  <c r="G179" i="11"/>
  <c r="F58" i="8"/>
  <c r="G127" i="8"/>
  <c r="G100" i="8"/>
  <c r="F37" i="10"/>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<sst xmlns="http://schemas.openxmlformats.org/spreadsheetml/2006/main" count="4219" uniqueCount="2226">
  <si>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</si>
  <si>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</si>
  <si>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</si>
  <si>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</si>
  <si>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</si>
  <si>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</si>
  <si>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</si>
  <si>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</si>
  <si>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</si>
  <si>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</si>
  <si>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</si>
  <si>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</si>
  <si>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</si>
  <si>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</si>
  <si>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</si>
  <si>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</si>
  <si>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</si>
  <si>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</si>
  <si>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</si>
  <si>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</si>
  <si>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</si>
  <si>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</si>
  <si>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</si>
  <si>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</si>
  <si>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</si>
  <si>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</si>
  <si>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</si>
  <si>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</si>
  <si>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</si>
  <si>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</si>
  <si>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</si>
  <si>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</si>
  <si>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</si>
  <si>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</si>
  <si>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</si>
  <si>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</si>
  <si>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</si>
  <si>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</si>
  <si>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</si>
  <si>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</si>
  <si>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</si>
  <si>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</si>
  <si>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</si>
  <si>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</si>
  <si>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</si>
  <si>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</si>
  <si>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</si>
  <si>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</si>
  <si>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</si>
  <si>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</si>
  <si>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</si>
  <si>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</si>
  <si>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</si>
  <si>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</si>
  <si>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</si>
  <si>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</si>
  <si>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</si>
  <si>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</si>
  <si>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</si>
  <si>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</si>
  <si>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</si>
  <si>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</si>
  <si>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</si>
  <si>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</si>
  <si>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</si>
  <si>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</si>
  <si>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</si>
  <si>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</si>
  <si>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</si>
  <si>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</si>
  <si>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</si>
  <si>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</si>
  <si>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</si>
  <si>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</si>
  <si>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</si>
  <si>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</si>
  <si>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</si>
  <si>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</si>
  <si>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</si>
  <si>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</si>
  <si>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</si>
  <si>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</si>
  <si>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</si>
  <si>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</si>
  <si>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</si>
  <si>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</si>
  <si>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</si>
  <si>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</si>
  <si>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</si>
  <si>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</si>
  <si>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</si>
  <si>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</si>
  <si>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</si>
  <si>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</si>
  <si>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</si>
  <si>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</si>
  <si>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</si>
  <si>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</si>
  <si>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</si>
  <si>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</si>
  <si>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</si>
  <si>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</si>
  <si>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</si>
  <si>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</si>
  <si>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</si>
  <si>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</si>
  <si>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</si>
  <si>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</si>
  <si>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</si>
  <si>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</si>
  <si>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</si>
  <si>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</si>
  <si>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</si>
  <si>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</si>
  <si>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</si>
  <si>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</si>
  <si>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</si>
  <si>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</si>
  <si>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</si>
  <si>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</si>
  <si>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</si>
  <si>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</si>
  <si>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</si>
  <si>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</si>
  <si>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</si>
  <si>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</si>
  <si>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</si>
  <si>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</si>
  <si>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</si>
  <si>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</si>
  <si>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</si>
  <si>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</si>
  <si>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</si>
  <si>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</si>
  <si>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</si>
  <si>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</si>
  <si>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</si>
  <si>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</si>
  <si>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</si>
  <si>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</si>
  <si>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</si>
  <si>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</si>
  <si>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</si>
  <si>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</si>
  <si>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</si>
  <si>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</si>
  <si>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</si>
  <si>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</si>
  <si>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</si>
  <si>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</si>
  <si>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</si>
  <si>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</si>
  <si>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</si>
  <si>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</si>
  <si>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</si>
  <si>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</si>
  <si>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</si>
  <si>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</si>
  <si>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</si>
  <si>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</si>
  <si>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</si>
  <si>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</si>
  <si>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</si>
  <si>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</si>
  <si>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</si>
  <si>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</si>
  <si>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</si>
  <si>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</si>
  <si>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</si>
  <si>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</si>
  <si>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</si>
  <si>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</si>
  <si>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</si>
  <si>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</si>
  <si>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</si>
  <si>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</si>
  <si>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</si>
  <si>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</si>
  <si>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</si>
  <si>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</si>
  <si>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</si>
  <si>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</si>
  <si>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</si>
  <si>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</si>
  <si>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</si>
  <si>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</si>
  <si>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</si>
  <si>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</si>
  <si>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</si>
  <si>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</si>
  <si>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</si>
  <si>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</si>
  <si>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</si>
  <si>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</si>
  <si>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</si>
  <si>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</si>
  <si>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</si>
  <si>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</si>
  <si>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</si>
  <si>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</si>
  <si>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</si>
  <si>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</si>
  <si>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</si>
  <si>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</si>
  <si>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</si>
  <si>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</si>
  <si>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</si>
  <si>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</si>
  <si>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</si>
  <si>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</si>
  <si>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</si>
  <si>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</si>
  <si>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</si>
  <si>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</si>
  <si>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</si>
  <si>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</si>
  <si>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</si>
  <si>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</si>
  <si>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</si>
  <si>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</si>
  <si>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</si>
  <si>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</si>
  <si>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</si>
  <si>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</si>
  <si>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</si>
  <si>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</si>
  <si>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</si>
  <si>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</si>
  <si>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</si>
  <si>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</si>
  <si>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</si>
  <si>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</si>
  <si>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</si>
  <si>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</si>
  <si>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</si>
  <si>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</si>
  <si>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</si>
  <si>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</si>
  <si>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</si>
  <si>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</si>
  <si>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</si>
  <si>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</si>
  <si>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</si>
  <si>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</si>
  <si>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</si>
  <si>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</si>
  <si>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</si>
  <si>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</si>
  <si>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</si>
  <si>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</si>
  <si>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</si>
  <si>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</si>
  <si>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</si>
  <si>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</si>
  <si>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</si>
  <si>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</si>
  <si>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</si>
  <si>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</si>
  <si>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</si>
  <si>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</si>
  <si>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</si>
  <si>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</si>
  <si>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</si>
  <si>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</si>
  <si>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</si>
  <si>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</si>
  <si>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</si>
  <si>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</si>
  <si>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</si>
  <si>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</si>
  <si>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</si>
  <si>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</si>
  <si>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</si>
  <si>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</si>
  <si>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</si>
  <si>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</si>
  <si>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</si>
  <si>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</si>
  <si>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</si>
  <si>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</si>
  <si>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</si>
  <si>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</si>
  <si>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</si>
  <si>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</si>
  <si>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</si>
  <si>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</si>
  <si>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</si>
  <si>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</si>
  <si>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</si>
  <si>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</si>
  <si>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</si>
  <si>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</si>
  <si>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</si>
  <si>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</si>
  <si>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</si>
  <si>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</si>
  <si>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</si>
  <si>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</si>
  <si>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</si>
  <si>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</si>
  <si>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</si>
  <si>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</si>
  <si>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</si>
  <si>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</si>
  <si>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</si>
  <si>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</si>
  <si>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</si>
  <si>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</si>
  <si>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</si>
  <si>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</si>
  <si>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</si>
  <si>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</si>
  <si>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</si>
  <si>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</si>
  <si>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</si>
  <si>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</si>
  <si>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</si>
  <si>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</si>
  <si>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</si>
  <si>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</si>
  <si>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</si>
  <si>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</si>
  <si>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</si>
  <si>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</si>
  <si>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</si>
  <si>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</si>
  <si>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</si>
  <si>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</si>
  <si>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</si>
  <si>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</si>
  <si>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</si>
  <si>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</si>
  <si>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</si>
  <si>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</si>
  <si>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</si>
  <si>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</si>
  <si>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</si>
  <si>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</si>
  <si>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</si>
  <si>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</si>
  <si>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</si>
  <si>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</si>
  <si>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</si>
  <si>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</si>
  <si>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</si>
  <si>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</si>
  <si>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</si>
  <si>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</si>
  <si>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</si>
  <si>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</si>
  <si>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</si>
  <si>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</si>
  <si>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</si>
  <si>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</si>
  <si>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</si>
  <si>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</si>
  <si>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</si>
  <si>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</si>
  <si>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</si>
  <si>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</si>
  <si>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</si>
  <si>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</si>
  <si>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</si>
  <si>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</si>
  <si>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</si>
  <si>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</si>
  <si>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</si>
  <si>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</si>
  <si>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</si>
  <si>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</si>
  <si>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</si>
  <si>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</si>
  <si>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</si>
  <si>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</si>
  <si>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</si>
  <si>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</si>
  <si>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</si>
  <si>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</si>
  <si>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</si>
  <si>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</si>
  <si>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</si>
  <si>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</si>
  <si>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</si>
  <si>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</si>
  <si>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</si>
  <si>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</si>
  <si>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</si>
  <si>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</si>
  <si>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</si>
  <si>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</si>
  <si>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</si>
  <si>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</si>
  <si>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</si>
  <si>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</si>
  <si>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</si>
  <si>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</si>
  <si>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</si>
  <si>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</si>
  <si>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</si>
  <si>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</si>
  <si>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</si>
  <si>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</si>
  <si>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</si>
  <si>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</si>
  <si>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</si>
  <si>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</si>
  <si>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</si>
  <si>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</si>
  <si>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</si>
  <si>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</si>
  <si>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</si>
  <si>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</si>
  <si>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</si>
  <si>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</si>
  <si>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</si>
  <si>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</si>
  <si>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</si>
  <si>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</si>
  <si>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</si>
  <si>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</si>
  <si>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</si>
  <si>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</si>
  <si>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</si>
  <si>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</si>
  <si>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</si>
  <si>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</si>
  <si>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</si>
  <si>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</si>
  <si>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</si>
  <si>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</si>
  <si>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</si>
  <si>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</si>
  <si>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</si>
  <si>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</si>
  <si>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</si>
  <si>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</si>
  <si>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</si>
  <si>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</si>
  <si>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</si>
  <si>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</si>
  <si>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</si>
  <si>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</si>
  <si>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</si>
  <si>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</si>
  <si>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</si>
  <si>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</si>
  <si>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</si>
  <si>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</si>
  <si>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</si>
  <si>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</si>
  <si>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</si>
  <si>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</si>
  <si>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</si>
  <si>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</si>
  <si>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</si>
  <si>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</si>
  <si>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</si>
  <si>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</si>
  <si>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</si>
  <si>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</si>
  <si>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</si>
  <si>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</si>
  <si>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</si>
  <si>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</si>
  <si>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</si>
  <si>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</si>
  <si>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</si>
  <si>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</si>
  <si>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</si>
  <si>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</si>
  <si>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</si>
  <si>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</si>
  <si>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</si>
  <si>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</si>
  <si>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</si>
  <si>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</si>
  <si>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</si>
  <si>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</si>
  <si>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</si>
  <si>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</si>
  <si>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</si>
  <si>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</si>
  <si>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</si>
  <si>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</si>
  <si>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</si>
  <si>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</si>
  <si>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</si>
  <si>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</si>
  <si>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</si>
  <si>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</si>
  <si>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</si>
  <si>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</si>
  <si>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</si>
  <si>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</si>
  <si>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</si>
  <si>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</si>
  <si>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</si>
  <si>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</si>
  <si>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</si>
  <si>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</si>
  <si>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</si>
  <si>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</si>
  <si>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</si>
  <si>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</si>
  <si>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</si>
  <si>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</si>
  <si>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</si>
  <si>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</si>
  <si>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</si>
  <si>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</si>
  <si>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</si>
  <si>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</si>
  <si>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</si>
  <si>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</si>
  <si>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</si>
  <si>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</si>
  <si>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</si>
  <si>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</si>
  <si>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</si>
  <si>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</si>
  <si>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</si>
  <si>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</si>
  <si>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</si>
  <si>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</si>
  <si>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</si>
  <si>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</si>
  <si>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</si>
  <si>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</si>
  <si>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</si>
  <si>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</si>
  <si>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</si>
  <si>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</si>
  <si>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</si>
  <si>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</si>
  <si>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</si>
  <si>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</si>
  <si>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</si>
  <si>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</si>
  <si>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</si>
  <si>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</si>
  <si>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</si>
  <si>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</si>
  <si>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</si>
  <si>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</si>
  <si>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</si>
  <si>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</si>
  <si>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</si>
  <si>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</si>
  <si>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</si>
  <si>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</si>
  <si>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</si>
  <si>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</si>
  <si>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</si>
  <si>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</si>
  <si>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</si>
  <si>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</si>
  <si>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</si>
  <si>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</si>
  <si>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</si>
  <si>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</si>
  <si>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</si>
  <si>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</si>
  <si>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</si>
  <si>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</si>
  <si>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</si>
  <si>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</si>
  <si>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</si>
  <si>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</si>
  <si>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</si>
  <si>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</si>
  <si>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</si>
  <si>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</si>
  <si>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</si>
  <si>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</si>
  <si>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</si>
  <si>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</si>
  <si>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</si>
  <si>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</si>
  <si>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</si>
  <si>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</si>
  <si>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</si>
  <si>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</si>
  <si>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</si>
  <si>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</si>
  <si>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</si>
  <si>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</si>
  <si>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</si>
  <si>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</si>
  <si>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</si>
  <si>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</si>
  <si>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</si>
  <si>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</si>
  <si>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</si>
  <si>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</si>
  <si>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</si>
  <si>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</si>
  <si>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</si>
  <si>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</si>
  <si>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</si>
  <si>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</si>
  <si>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</si>
  <si>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</si>
  <si>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</si>
  <si>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</si>
  <si>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</si>
  <si>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</si>
  <si>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</si>
  <si>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</si>
  <si>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</si>
  <si>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</si>
  <si>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</si>
  <si>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</si>
  <si>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</si>
  <si>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</si>
  <si>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</si>
  <si>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</si>
  <si>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</si>
  <si>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</si>
  <si>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</si>
  <si>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</si>
  <si>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</si>
  <si>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</si>
  <si>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</si>
  <si>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</si>
  <si>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</si>
  <si>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</si>
  <si>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</si>
  <si>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</si>
  <si>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</si>
  <si>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</si>
  <si>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</si>
  <si>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</si>
  <si>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</si>
  <si>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</si>
  <si>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</si>
  <si>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</si>
  <si>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</si>
  <si>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</si>
  <si>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</si>
  <si>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</si>
  <si>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</si>
  <si>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</si>
  <si>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</si>
  <si>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</si>
  <si>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</si>
  <si>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</si>
  <si>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</si>
  <si>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</si>
  <si>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</si>
  <si>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</si>
  <si>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</si>
  <si>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</si>
  <si>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</si>
  <si>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</si>
  <si>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</si>
  <si>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</si>
  <si>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</si>
  <si>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</si>
  <si>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</si>
  <si>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</si>
  <si>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</si>
  <si>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</si>
  <si>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</si>
  <si>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</si>
  <si>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</si>
  <si>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</si>
  <si>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</si>
  <si>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</si>
  <si>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</si>
  <si>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</si>
  <si>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</si>
  <si>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</si>
  <si>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</si>
  <si>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</si>
  <si>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</si>
  <si>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</si>
  <si>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</si>
  <si>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</si>
  <si>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</si>
  <si>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</si>
  <si>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</si>
  <si>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</si>
  <si>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</si>
  <si>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</si>
  <si>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</si>
  <si>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</si>
  <si>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</si>
  <si>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</si>
  <si>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</si>
  <si>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</si>
  <si>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</si>
  <si>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</si>
  <si>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</si>
  <si>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</si>
  <si>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</si>
  <si>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</si>
  <si>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</si>
  <si>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</si>
  <si>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</si>
  <si>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</si>
  <si>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</si>
  <si>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</si>
  <si>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</si>
  <si>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</si>
  <si>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</si>
  <si>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</si>
  <si>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</si>
  <si>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</si>
  <si>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</si>
  <si>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</si>
  <si>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</si>
  <si>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</si>
  <si>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</si>
  <si>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</si>
  <si>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</si>
  <si>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</si>
  <si>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</si>
  <si>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</si>
  <si>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</si>
  <si>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</si>
  <si>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</si>
  <si>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</si>
  <si>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</si>
  <si>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</si>
  <si>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</si>
  <si>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</si>
  <si>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</si>
  <si>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</si>
  <si>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</si>
  <si>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</si>
  <si>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</si>
  <si>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</si>
  <si>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</si>
  <si>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</si>
  <si>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</si>
  <si>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</si>
  <si>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</si>
  <si>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</si>
  <si>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</si>
  <si>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</si>
  <si>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</si>
  <si>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</si>
  <si>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</si>
  <si>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</si>
  <si>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</si>
  <si>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</si>
  <si>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</si>
  <si>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</si>
  <si>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</si>
  <si>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</si>
  <si>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</si>
  <si>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</si>
  <si>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</si>
  <si>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</si>
  <si>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</si>
  <si>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</si>
  <si>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</si>
  <si>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</si>
  <si>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</si>
  <si>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</si>
  <si>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</si>
  <si>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</si>
  <si>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</si>
  <si>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</si>
  <si>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</si>
  <si>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</si>
  <si>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</si>
  <si>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</si>
  <si>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</si>
  <si>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</si>
  <si>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</si>
  <si>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</si>
  <si>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</si>
  <si>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</si>
  <si>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</si>
  <si>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</si>
  <si>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</si>
  <si>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</si>
  <si>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</si>
  <si>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</si>
  <si>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</si>
  <si>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</si>
  <si>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</si>
  <si>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</si>
  <si>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</si>
  <si>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</si>
  <si>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</si>
  <si>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</si>
  <si>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</si>
  <si>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</si>
  <si>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</si>
  <si>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</si>
  <si>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</si>
  <si>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</si>
  <si>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</si>
  <si>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</si>
  <si>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</si>
  <si>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</si>
  <si>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</si>
  <si>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</si>
  <si>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</si>
  <si>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</si>
  <si>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</si>
  <si>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</si>
  <si>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</si>
  <si>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</si>
  <si>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</si>
  <si>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</si>
  <si>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</si>
  <si>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</si>
  <si>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</si>
  <si>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</si>
  <si>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</si>
  <si>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</si>
  <si>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</si>
  <si>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</si>
  <si>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</si>
  <si>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</si>
  <si>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</si>
  <si>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</si>
  <si>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</si>
  <si>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</si>
  <si>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</si>
  <si>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</si>
  <si>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</si>
  <si>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</si>
  <si>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</si>
  <si>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</si>
  <si>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</si>
  <si>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</si>
  <si>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</si>
  <si>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</si>
  <si>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</si>
  <si>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</si>
  <si>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</si>
  <si>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</si>
  <si>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</si>
  <si>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</si>
  <si>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</si>
  <si>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</si>
  <si>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</si>
  <si>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</si>
  <si>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</si>
  <si>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</si>
  <si>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</si>
  <si>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</si>
  <si>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</si>
  <si>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</si>
  <si>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</si>
  <si>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</si>
  <si>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</si>
  <si>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</si>
  <si>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</si>
  <si>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</si>
  <si>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</si>
  <si>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</si>
  <si>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</si>
  <si>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</si>
  <si>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</si>
  <si>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</si>
  <si>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</si>
  <si>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</si>
  <si>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</si>
  <si>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</si>
  <si>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</si>
  <si>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</si>
  <si>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</si>
  <si>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</si>
  <si>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</si>
  <si>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</si>
  <si>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</si>
  <si>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</si>
  <si>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</si>
  <si>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</si>
  <si>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</si>
  <si>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</si>
  <si>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</si>
  <si>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</si>
  <si>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</si>
  <si>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</si>
  <si>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</si>
  <si>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</si>
  <si>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</si>
  <si>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</si>
  <si>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</si>
  <si>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</si>
  <si>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</si>
  <si>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</si>
  <si>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</si>
  <si>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</si>
  <si>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</si>
  <si>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</si>
  <si>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</si>
  <si>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</si>
  <si>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</si>
  <si>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</si>
  <si>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</si>
  <si>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</si>
  <si>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</si>
  <si>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</si>
  <si>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</si>
  <si>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</si>
  <si>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</si>
  <si>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</si>
  <si>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</si>
  <si>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</si>
  <si>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</si>
  <si>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</si>
  <si>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</si>
  <si>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</si>
  <si>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</si>
  <si>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</si>
  <si>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</si>
  <si>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</si>
  <si>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</si>
  <si>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</si>
  <si>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</si>
  <si>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</si>
  <si>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</si>
  <si>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</si>
  <si>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</si>
  <si>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</si>
  <si>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</si>
  <si>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</si>
  <si>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</si>
  <si>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</si>
  <si>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</si>
  <si>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</si>
  <si>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</si>
  <si>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</si>
  <si>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</si>
  <si>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</si>
  <si>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</si>
  <si>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</si>
  <si>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</si>
  <si>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</si>
  <si>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</si>
  <si>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</si>
  <si>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</si>
  <si>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</si>
  <si>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</si>
  <si>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</si>
  <si>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</si>
  <si>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</si>
  <si>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</si>
  <si>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</si>
  <si>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</si>
  <si>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</si>
  <si>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</si>
  <si>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</si>
  <si>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</si>
  <si>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</si>
  <si>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</si>
  <si>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</si>
  <si>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</si>
  <si>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</si>
  <si>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</si>
  <si>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</si>
  <si>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</si>
  <si>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</si>
  <si>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</si>
  <si>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</si>
  <si>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</si>
  <si>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</si>
  <si>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</si>
  <si>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</si>
  <si>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</si>
  <si>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</si>
  <si>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</si>
  <si>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</si>
  <si>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</si>
  <si>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</si>
  <si>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</si>
  <si>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</si>
  <si>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</si>
  <si>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</si>
  <si>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</si>
  <si>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</si>
  <si>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</si>
  <si>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</si>
  <si>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</si>
  <si>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</si>
  <si>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</si>
  <si>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</si>
  <si>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</si>
  <si>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</si>
  <si>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</si>
  <si>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</si>
  <si>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</si>
  <si>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</si>
  <si>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</si>
  <si>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</si>
  <si>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</si>
  <si>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</si>
  <si>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</si>
  <si>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</si>
  <si>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</si>
  <si>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</si>
  <si>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</si>
  <si>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</si>
  <si>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</si>
  <si>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</si>
  <si>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</si>
  <si>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</si>
  <si>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</si>
  <si>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</si>
  <si>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</si>
  <si>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</si>
  <si>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</si>
  <si>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</si>
  <si>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</si>
  <si>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</si>
  <si>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</si>
  <si>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</si>
  <si>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</si>
  <si>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</si>
  <si>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</si>
  <si>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</si>
  <si>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</si>
  <si>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</si>
  <si>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</si>
  <si>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</si>
  <si>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</si>
  <si>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</si>
  <si>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</si>
  <si>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</si>
  <si>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</si>
  <si>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</si>
  <si>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</si>
  <si>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</si>
  <si>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</si>
  <si>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</si>
  <si>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</si>
  <si>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</si>
  <si>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</si>
  <si>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</si>
  <si>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</si>
  <si>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</si>
  <si>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</si>
  <si>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</si>
  <si>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</si>
  <si>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</si>
  <si>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</si>
  <si>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</si>
  <si>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</si>
  <si>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</si>
  <si>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</si>
  <si>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</si>
  <si>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</si>
  <si>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</si>
  <si>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</si>
  <si>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</si>
  <si>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</si>
  <si>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</si>
  <si>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</si>
  <si>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</si>
  <si>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</si>
  <si>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</si>
  <si>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</si>
  <si>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</si>
  <si>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</si>
  <si>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</si>
  <si>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</si>
  <si>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</si>
  <si>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</si>
  <si>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</si>
  <si>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</si>
  <si>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</si>
  <si>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</si>
  <si>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</si>
  <si>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</si>
  <si>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</si>
  <si>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</si>
  <si>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</si>
  <si>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</si>
  <si>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</si>
  <si>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</si>
  <si>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</si>
  <si>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</si>
  <si>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</si>
  <si>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</si>
  <si>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</si>
  <si>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</si>
  <si>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</si>
  <si>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</si>
  <si>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</si>
  <si>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</si>
  <si>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</si>
  <si>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</si>
  <si>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</si>
  <si>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</si>
  <si>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</si>
  <si>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</si>
  <si>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</si>
  <si>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</si>
  <si>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</si>
  <si>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</si>
  <si>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</si>
  <si>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</si>
  <si>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</si>
  <si>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</si>
  <si>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</si>
  <si>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</si>
  <si>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</si>
  <si>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</si>
  <si>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</si>
  <si>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</si>
  <si>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</si>
  <si>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</si>
  <si>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</si>
  <si>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</si>
  <si>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</si>
  <si>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</si>
  <si>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</si>
  <si>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</si>
  <si>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</si>
  <si>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</si>
  <si>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</si>
  <si>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</si>
  <si>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</si>
  <si>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</si>
  <si>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</si>
  <si>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</si>
  <si>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</si>
  <si>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</si>
  <si>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</si>
  <si>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</si>
  <si>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</si>
  <si>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</si>
  <si>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</si>
  <si>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</si>
  <si>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</si>
  <si>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</si>
  <si>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</si>
  <si>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</si>
  <si>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</si>
  <si>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</si>
  <si>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</si>
  <si>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</si>
  <si>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</si>
  <si>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</si>
  <si>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</si>
  <si>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</si>
  <si>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</si>
  <si>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</si>
  <si>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</si>
  <si>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</si>
  <si>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</si>
  <si>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</si>
  <si>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</si>
  <si>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</si>
  <si>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</si>
  <si>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</si>
  <si>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</si>
  <si>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</si>
  <si>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</si>
  <si>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</si>
  <si>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</si>
  <si>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</si>
  <si>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</si>
  <si>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</si>
  <si>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</si>
  <si>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</si>
  <si>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</si>
  <si>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</si>
  <si>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</si>
  <si>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</si>
  <si>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</si>
  <si>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</si>
  <si>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</si>
  <si>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</si>
  <si>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</si>
  <si>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</si>
  <si>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</si>
  <si>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</si>
  <si>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</si>
  <si>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</si>
  <si>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</si>
  <si>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</si>
  <si>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</si>
  <si>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</si>
  <si>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</si>
  <si>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</si>
  <si>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</si>
  <si>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</si>
  <si>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</si>
  <si>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</si>
  <si>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</si>
  <si>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</si>
  <si>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</si>
  <si>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</si>
  <si>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</si>
  <si>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</si>
  <si>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</si>
  <si>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</si>
  <si>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</si>
  <si>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</si>
  <si>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</si>
  <si>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</si>
  <si>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</si>
  <si>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</si>
  <si>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</si>
  <si>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</si>
  <si>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</si>
  <si>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</si>
  <si>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</si>
  <si>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</si>
  <si>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</si>
  <si>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</si>
  <si>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</si>
  <si>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</si>
  <si>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</si>
  <si>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</si>
  <si>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</si>
  <si>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</si>
  <si>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</si>
  <si>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</si>
  <si>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</si>
  <si>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</si>
  <si>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</si>
  <si>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</si>
  <si>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</si>
  <si>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</si>
  <si>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</si>
  <si>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</si>
  <si>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</si>
  <si>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</si>
  <si>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</si>
  <si>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</si>
  <si>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</si>
  <si>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</si>
  <si>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</si>
  <si>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</si>
  <si>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</si>
  <si>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</si>
  <si>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</si>
  <si>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</si>
  <si>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</si>
  <si>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</si>
  <si>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</si>
  <si>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</si>
  <si>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</si>
  <si>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</si>
  <si>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</si>
  <si>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</si>
  <si>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</si>
  <si>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</si>
  <si>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</si>
  <si>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</si>
  <si>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</si>
  <si>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</si>
  <si>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</si>
  <si>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</si>
  <si>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</si>
  <si>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</si>
  <si>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</si>
  <si>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</si>
  <si>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</si>
  <si>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</si>
  <si>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</si>
  <si>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</si>
  <si>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</si>
  <si>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</si>
  <si>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</si>
  <si>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</si>
  <si>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</si>
  <si>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</si>
  <si>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</si>
  <si>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</si>
  <si>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</si>
  <si>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</si>
  <si>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</si>
  <si>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</si>
  <si>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</si>
  <si>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</si>
  <si>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</si>
  <si>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</si>
  <si>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</si>
  <si>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</si>
  <si>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</si>
  <si>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</si>
  <si>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</si>
  <si>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</si>
  <si>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</si>
  <si>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</si>
  <si>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</si>
  <si>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</si>
  <si>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</si>
  <si>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</si>
  <si>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</si>
  <si>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</si>
  <si>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</si>
  <si>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</si>
  <si>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</si>
  <si>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</si>
  <si>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</si>
  <si>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</si>
  <si>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</si>
  <si>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</si>
  <si>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</si>
  <si>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</si>
  <si>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</si>
  <si>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</si>
  <si>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</si>
  <si>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</si>
  <si>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</si>
  <si>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</si>
  <si>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</si>
  <si>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</si>
  <si>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</si>
  <si>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</si>
  <si>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</si>
  <si>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</si>
  <si>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</si>
  <si>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</si>
  <si>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</si>
  <si>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</si>
  <si>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</si>
  <si>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</si>
  <si>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</si>
  <si>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</si>
  <si>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</si>
  <si>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</si>
  <si>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</si>
  <si>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</si>
  <si>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</si>
  <si>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</si>
  <si>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</si>
  <si>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</si>
  <si>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</si>
  <si>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</si>
  <si>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</si>
  <si>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</si>
  <si>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</si>
  <si>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</si>
  <si>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</si>
  <si>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</si>
  <si>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</si>
  <si>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</si>
  <si>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</si>
  <si>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</si>
  <si>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</si>
  <si>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</si>
  <si>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</si>
  <si>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</si>
  <si>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</si>
  <si>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</si>
  <si>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</si>
  <si>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</si>
  <si>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</si>
  <si>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</si>
  <si>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</si>
  <si>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</si>
  <si>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</si>
  <si>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</si>
  <si>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</si>
  <si>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</si>
  <si>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</si>
  <si>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</si>
  <si>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</si>
  <si>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</si>
  <si>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</si>
  <si>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</si>
  <si>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</si>
  <si>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</si>
  <si>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</si>
  <si>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</si>
  <si>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</si>
  <si>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</si>
  <si>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</si>
  <si>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</si>
  <si>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</si>
  <si>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</si>
  <si>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</si>
  <si>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</si>
  <si>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</si>
  <si>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</si>
  <si>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</si>
  <si>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</si>
  <si>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</si>
  <si>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</si>
  <si>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</si>
  <si>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</si>
  <si>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</si>
  <si>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</si>
  <si>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</si>
  <si>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</si>
  <si>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</si>
  <si>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</si>
  <si>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</si>
  <si>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</si>
  <si>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</si>
  <si>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</si>
  <si>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</si>
  <si>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</si>
  <si>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</si>
  <si>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</si>
  <si>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</si>
  <si>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</si>
  <si>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</si>
  <si>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</si>
  <si>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</si>
  <si>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</si>
  <si>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</si>
  <si>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</si>
  <si>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</si>
  <si>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</si>
  <si>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</si>
  <si>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</si>
  <si>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</si>
  <si>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</si>
  <si>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</si>
  <si>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</si>
  <si>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</si>
  <si>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</si>
  <si>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</si>
  <si>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</si>
  <si>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</si>
  <si>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</si>
  <si>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</si>
  <si>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</si>
  <si>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</si>
  <si>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</si>
  <si>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</si>
  <si>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</si>
  <si>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</si>
  <si>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</si>
  <si>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</si>
  <si>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</si>
  <si>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</si>
  <si>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</si>
  <si>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</si>
  <si>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</si>
  <si>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</si>
  <si>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</si>
  <si>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</si>
  <si>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</si>
  <si>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</si>
  <si>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</si>
  <si>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</si>
  <si>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</si>
  <si>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</si>
  <si>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</si>
  <si>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</si>
  <si>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</si>
  <si>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</si>
  <si>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</si>
  <si>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</si>
  <si>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</si>
  <si>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</si>
  <si>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</si>
  <si>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</si>
  <si>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</si>
  <si>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</si>
  <si>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</si>
  <si>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</si>
  <si>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</si>
  <si>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</si>
  <si>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</si>
  <si>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</si>
  <si>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</si>
  <si>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</si>
  <si>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</si>
  <si>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</si>
  <si>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</si>
  <si>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</si>
  <si>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</si>
  <si>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</si>
  <si>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</si>
  <si>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</si>
  <si>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</si>
  <si>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</si>
  <si>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</si>
  <si>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</si>
  <si>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</si>
  <si>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</si>
  <si>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</si>
  <si>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</si>
  <si>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</si>
  <si>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</si>
  <si>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</si>
  <si>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</si>
  <si>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</si>
  <si>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</si>
  <si>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</si>
  <si>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</si>
  <si>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</si>
  <si>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</si>
  <si>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</si>
  <si>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</si>
  <si>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</si>
  <si>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</si>
  <si>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</si>
  <si>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</si>
  <si>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</si>
  <si>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</si>
  <si>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</si>
  <si>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</si>
  <si>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</si>
  <si>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</si>
  <si>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</si>
  <si>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</si>
  <si>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</si>
  <si>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</si>
  <si>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</si>
  <si>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</si>
  <si>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</si>
  <si>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</si>
  <si>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</si>
  <si>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</si>
  <si>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</si>
  <si>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</si>
  <si>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</si>
  <si>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</si>
  <si>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</si>
  <si>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</si>
  <si>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</si>
  <si>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</si>
  <si>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</si>
  <si>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</si>
  <si>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</si>
  <si>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</si>
  <si>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</si>
  <si>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</si>
  <si>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</si>
  <si>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</si>
  <si>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</si>
  <si>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</si>
  <si>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</si>
  <si>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</si>
  <si>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</si>
  <si>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</si>
  <si>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</si>
  <si>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</si>
  <si>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</si>
  <si>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</si>
  <si>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</si>
  <si>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</si>
  <si>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</si>
  <si>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</si>
  <si>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</si>
  <si>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</si>
  <si>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</si>
  <si>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</si>
  <si>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</si>
  <si>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</si>
  <si>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</si>
  <si>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</si>
  <si>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</si>
  <si>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</si>
  <si>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</si>
  <si>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</si>
  <si>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</si>
  <si>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</si>
  <si>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</si>
  <si>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</si>
  <si>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</si>
  <si>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</si>
  <si>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</si>
  <si>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</si>
  <si>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</si>
  <si>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</si>
  <si>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</si>
  <si>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</si>
  <si>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</si>
  <si>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</si>
  <si>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</si>
  <si>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</si>
  <si>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</si>
  <si>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</si>
  <si>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</si>
  <si>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</si>
  <si>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</si>
  <si>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</si>
  <si>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</si>
  <si>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</si>
  <si>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</si>
  <si>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</si>
  <si>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</si>
  <si>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</si>
  <si>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</si>
  <si>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</si>
  <si>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</si>
  <si>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</si>
  <si>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</si>
  <si>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</si>
  <si>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</si>
  <si>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</si>
  <si>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</si>
  <si>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</si>
  <si>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</si>
  <si>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</si>
  <si>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</si>
  <si>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</si>
  <si>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</si>
  <si>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</si>
  <si>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</si>
  <si>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</si>
  <si>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</si>
  <si>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</si>
  <si>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</si>
  <si>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</si>
  <si>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</si>
  <si>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</si>
  <si>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</si>
  <si>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</si>
  <si>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</si>
  <si>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</si>
  <si>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</si>
  <si>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</si>
  <si>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</si>
  <si>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</si>
  <si>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</si>
  <si>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</si>
  <si>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</si>
  <si>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</si>
  <si>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</si>
  <si>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</si>
  <si>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</si>
  <si>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</si>
  <si>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</si>
  <si>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</si>
  <si>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</si>
  <si>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</si>
  <si>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</si>
  <si>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</si>
  <si>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</si>
  <si>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</si>
  <si>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</si>
  <si>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</si>
  <si>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</si>
  <si>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</si>
  <si>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</si>
  <si>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</si>
  <si>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</si>
  <si>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</si>
  <si>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</si>
  <si>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</si>
  <si>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</si>
  <si>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</si>
  <si>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</si>
  <si>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</si>
  <si>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</si>
  <si>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</si>
  <si>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</si>
  <si>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</si>
  <si>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</si>
  <si>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</si>
  <si>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</si>
  <si>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</si>
  <si>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</si>
  <si>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</si>
  <si>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</si>
  <si>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</si>
  <si>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</si>
  <si>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</si>
  <si>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</si>
  <si>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</si>
  <si>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</si>
  <si>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</si>
  <si>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</si>
  <si>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</si>
  <si>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</si>
  <si>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</si>
  <si>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</si>
  <si>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</si>
  <si>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</si>
  <si>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</si>
  <si>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</si>
  <si>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</si>
  <si>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</si>
  <si>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</si>
  <si>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</si>
  <si>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</si>
  <si>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</si>
  <si>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</si>
  <si>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</si>
  <si>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</si>
  <si>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</si>
  <si>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</si>
  <si>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</si>
  <si>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</si>
  <si>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</si>
  <si>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</si>
  <si>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</si>
  <si>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</si>
  <si>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</si>
  <si>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</si>
  <si>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</si>
  <si>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</si>
  <si>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</si>
  <si>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</si>
  <si>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</si>
  <si>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</si>
  <si>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</si>
  <si>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</si>
  <si>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</si>
  <si>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</si>
  <si>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</si>
  <si>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</si>
  <si>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</si>
  <si>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</si>
  <si>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</si>
  <si>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</si>
  <si>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</si>
  <si>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</si>
  <si>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</si>
  <si>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</si>
  <si>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</si>
  <si>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</si>
  <si>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</si>
  <si>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</si>
  <si>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</si>
  <si>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</si>
  <si>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</si>
  <si>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</si>
  <si>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</si>
  <si>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</si>
  <si>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</si>
  <si>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</si>
  <si>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</si>
  <si>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</si>
  <si>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</si>
  <si>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</si>
  <si>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</si>
  <si>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</si>
  <si>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</si>
  <si>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</si>
  <si>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</si>
  <si>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</si>
  <si>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</si>
  <si>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</si>
  <si>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</si>
  <si>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</si>
  <si>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</si>
  <si>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</si>
  <si>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</si>
  <si>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</si>
  <si>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</si>
  <si>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</si>
  <si>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</si>
  <si>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</si>
  <si>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</si>
  <si>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</si>
  <si>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</si>
  <si>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</si>
  <si>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</si>
  <si>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</si>
  <si>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</si>
  <si>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</si>
  <si>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</si>
  <si>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</si>
  <si>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</si>
  <si>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</si>
  <si>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</si>
  <si>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</si>
  <si>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o/w Owner occupied homes </t>
  </si>
  <si>
    <t xml:space="preserve">o/w Holiday houses </t>
  </si>
  <si>
    <t xml:space="preserve">o/w Subsidised Housing </t>
  </si>
  <si>
    <t xml:space="preserve">o/w Private Rental </t>
  </si>
  <si>
    <t xml:space="preserve">o/w Manufactoring and Manual Industries </t>
  </si>
  <si>
    <t xml:space="preserve">o/w Office and Business </t>
  </si>
  <si>
    <t xml:space="preserve">o/w Social and cultural purposes </t>
  </si>
  <si>
    <t xml:space="preserve">o/w Other </t>
  </si>
  <si>
    <t xml:space="preserve">DKK 0 - 2m </t>
  </si>
  <si>
    <t xml:space="preserve">DKK 2 - 5m </t>
  </si>
  <si>
    <t xml:space="preserve">DKK 5 - 20m </t>
  </si>
  <si>
    <t xml:space="preserve">DKK 20 - 50m </t>
  </si>
  <si>
    <t xml:space="preserve">o/w Manufactoring and Manual I </t>
  </si>
  <si>
    <t xml:space="preserve">o/w Vacant lots </t>
  </si>
  <si>
    <t>www.nordeakredit.dk</t>
  </si>
  <si>
    <t>torben.jurlander@nordea.dk</t>
  </si>
  <si>
    <t>Nordea Bank AB (publ)</t>
  </si>
  <si>
    <t>YES</t>
  </si>
  <si>
    <t>www.coveredbondlabel.com/issuer/49/</t>
  </si>
  <si>
    <t xml:space="preserve">DKK 50 - 100m </t>
  </si>
  <si>
    <t xml:space="preserve">DKK &gt; 100m </t>
  </si>
  <si>
    <t>o/w Index loans</t>
  </si>
  <si>
    <t>o/w Adjustable Rate Mortgages</t>
  </si>
  <si>
    <t>o/w Money market based loans</t>
  </si>
  <si>
    <t xml:space="preserve">o/w Non capped floaters </t>
  </si>
  <si>
    <t>Greater Copenhagen area (Region Hovedstaden)</t>
  </si>
  <si>
    <t>Remaining Zealand &amp; Bornholm (Region Sjælland)</t>
  </si>
  <si>
    <t>Northern Jutland (Region Nordjylland)</t>
  </si>
  <si>
    <t>Eastern Jutland (Region Midtjylland)</t>
  </si>
  <si>
    <t>Southern Jutland &amp; Funen (Region Syddanmark)</t>
  </si>
  <si>
    <t xml:space="preserve">o/w coorperative housing </t>
  </si>
  <si>
    <t xml:space="preserve">o/w Social and cultural purpos </t>
  </si>
  <si>
    <t>o/w Agricultutal properties</t>
  </si>
  <si>
    <t>Nordea Kredit CC1</t>
  </si>
  <si>
    <t xml:space="preserve">        </t>
  </si>
  <si>
    <t>ECBC Label Template : Contents</t>
  </si>
  <si>
    <t>As of</t>
  </si>
  <si>
    <t>March Month 2018</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</si>
  <si>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</si>
  <si>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</si>
  <si>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</si>
  <si>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</si>
  <si>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</si>
  <si>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</si>
  <si>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</si>
  <si>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</si>
  <si>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</si>
  <si>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</si>
  <si>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</si>
  <si>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</si>
  <si>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</si>
  <si>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</si>
  <si>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</si>
  <si>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</si>
  <si>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</si>
  <si>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</si>
  <si>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</si>
  <si>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</si>
  <si>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</si>
  <si>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</si>
  <si>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</si>
  <si>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</si>
  <si>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</si>
  <si>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</si>
  <si>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</si>
  <si>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</si>
  <si>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</si>
  <si>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</si>
  <si>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</si>
  <si>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</si>
  <si>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</si>
  <si>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</si>
  <si>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</si>
  <si>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</si>
  <si>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</si>
  <si>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</si>
  <si>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</si>
  <si>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</si>
  <si>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</si>
  <si>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</si>
  <si>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</si>
  <si>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</si>
  <si>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</si>
  <si>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</si>
  <si>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</si>
  <si>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</si>
  <si>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</si>
  <si>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</si>
  <si>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</si>
  <si>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</si>
  <si>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</si>
  <si>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</si>
  <si>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</si>
  <si>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</si>
  <si>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</si>
  <si>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</si>
  <si>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</si>
  <si>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</si>
  <si>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</si>
  <si>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Q1 2018</t>
  </si>
  <si>
    <t>Q4 2017</t>
  </si>
  <si>
    <t>Q3 2017</t>
  </si>
  <si>
    <t>Q2 2017</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</si>
  <si>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</si>
  <si>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</si>
  <si>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</si>
  <si>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</si>
  <si>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</si>
  <si>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</si>
  <si>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</si>
  <si>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</si>
  <si>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</si>
  <si>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</si>
  <si>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</si>
  <si>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</si>
  <si>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</si>
  <si>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</si>
  <si>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</si>
  <si>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</si>
  <si>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</si>
  <si>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</si>
  <si>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</si>
  <si>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</si>
  <si>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</si>
  <si>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</si>
  <si>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xml:space="preserve">                              -  </t>
  </si>
  <si>
    <t xml:space="preserve">                               -   </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</si>
  <si>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</si>
  <si>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</si>
  <si>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</si>
  <si>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</si>
  <si>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</si>
  <si>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</si>
  <si>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</si>
  <si>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</si>
  <si>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</si>
  <si>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</si>
  <si>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</si>
  <si>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</si>
  <si>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</si>
  <si>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</si>
  <si>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</si>
  <si>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</si>
  <si>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</si>
  <si>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</si>
  <si>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</si>
  <si>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</si>
  <si>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</si>
  <si>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</si>
  <si>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</si>
  <si>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</si>
  <si>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</si>
  <si>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</si>
  <si>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</si>
  <si>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</si>
  <si>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</si>
  <si>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 xml:space="preserve">                                -  </t>
  </si>
  <si>
    <t xml:space="preserve">                   -   </t>
  </si>
  <si>
    <t>1 day – &lt; 1 year</t>
  </si>
  <si>
    <t>1 year</t>
  </si>
  <si>
    <r>
      <t xml:space="preserve">&gt; 1 and </t>
    </r>
    <r>
      <rPr>
        <sz val="11"/>
        <rFont val="Calibri"/>
        <family val="2"/>
      </rPr>
      <t>≤ 2 years</t>
    </r>
  </si>
  <si>
    <t xml:space="preserve">                  -  </t>
  </si>
  <si>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</si>
  <si>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</si>
  <si>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</si>
  <si>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</si>
  <si>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</si>
  <si>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</si>
  <si>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</si>
  <si>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</si>
  <si>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</si>
  <si>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</si>
  <si>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</si>
  <si>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</si>
  <si>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</si>
  <si>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</si>
  <si>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</si>
  <si>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CHF</t>
  </si>
  <si>
    <t>USD</t>
  </si>
  <si>
    <t>UCITS compliant</t>
  </si>
  <si>
    <t>CRD compliant</t>
  </si>
  <si>
    <t>Eligible for central bank repo</t>
  </si>
  <si>
    <t>Rating</t>
  </si>
  <si>
    <t>Moody’s</t>
  </si>
  <si>
    <t>S&amp;P</t>
  </si>
  <si>
    <t>Fitch</t>
  </si>
  <si>
    <t>Table G2.1a-f – Cover assets and maturity structure</t>
  </si>
  <si>
    <t xml:space="preserve">Table G2.1a - Assets other than the loan portfolio in the cover pool  </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</si>
  <si>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</si>
  <si>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</si>
  <si>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</si>
  <si>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</si>
  <si>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</si>
  <si>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</si>
  <si>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</si>
  <si>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</si>
  <si>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</si>
  <si>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</si>
  <si>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</si>
  <si>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</si>
  <si>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</si>
  <si>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</si>
  <si>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</si>
  <si>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</si>
  <si>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</si>
  <si>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</si>
  <si>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</si>
  <si>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</si>
  <si>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</si>
  <si>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</si>
  <si>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</si>
  <si>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</si>
  <si>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</si>
  <si>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</si>
  <si>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</si>
  <si>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</si>
  <si>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</si>
  <si>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</si>
  <si>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4,7 bn.DKK.</t>
  </si>
  <si>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</si>
  <si>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</si>
  <si>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</si>
  <si>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</si>
  <si>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</si>
  <si>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</si>
  <si>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</si>
  <si>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</si>
  <si>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</si>
  <si>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</si>
  <si>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</si>
  <si>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</si>
  <si>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</si>
  <si>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</si>
  <si>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Yes</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</si>
  <si>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</si>
  <si>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</si>
  <si>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</si>
  <si>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</si>
  <si>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</si>
  <si>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</si>
  <si>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</si>
  <si>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</si>
  <si>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</si>
  <si>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</si>
  <si>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</si>
  <si>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</si>
  <si>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</si>
  <si>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</si>
  <si>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</si>
  <si>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</si>
  <si>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</si>
  <si>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</si>
  <si>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</si>
  <si>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</si>
  <si>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0 - 2m</t>
  </si>
  <si>
    <t>DKK 2 - 5m</t>
  </si>
  <si>
    <t>DKK 5 - 20m</t>
  </si>
  <si>
    <t>DKK 20 - 50m</t>
  </si>
  <si>
    <t>DKK 50 - 100m</t>
  </si>
  <si>
    <t>&gt; DKK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</si>
  <si>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</si>
  <si>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</si>
  <si>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</si>
  <si>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</si>
  <si>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</si>
  <si>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</si>
  <si>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</si>
  <si>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</si>
  <si>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</si>
  <si>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</si>
  <si>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</si>
  <si>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</si>
  <si>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</si>
  <si>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</si>
  <si>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</si>
  <si>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</si>
  <si>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</si>
  <si>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</si>
  <si>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</si>
  <si>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</si>
  <si>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</si>
  <si>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Remaining Zealand (Region Sjælland)</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</si>
  <si>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</si>
  <si>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</si>
  <si>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</si>
  <si>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</si>
  <si>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</si>
  <si>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</si>
  <si>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</si>
  <si>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</si>
  <si>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</si>
  <si>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</si>
  <si>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</si>
  <si>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</si>
  <si>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</si>
  <si>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</si>
  <si>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</si>
  <si>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</si>
  <si>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</si>
  <si>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</si>
  <si>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</si>
  <si>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</si>
  <si>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</si>
  <si>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</si>
  <si>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</si>
  <si>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</si>
  <si>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</si>
  <si>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</si>
  <si>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</si>
  <si>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</si>
  <si>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</si>
  <si>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</si>
  <si>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</si>
  <si>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</si>
  <si>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</si>
  <si>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</si>
  <si>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</si>
  <si>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</si>
  <si>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</si>
  <si>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</si>
  <si>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</si>
  <si>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</si>
  <si>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</si>
  <si>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</si>
  <si>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</si>
  <si>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</si>
  <si>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</si>
  <si>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</si>
  <si>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</si>
  <si>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</si>
  <si>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</si>
  <si>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</si>
  <si>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</si>
  <si>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</si>
  <si>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</si>
  <si>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</si>
  <si>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</si>
  <si>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</si>
  <si>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</si>
  <si>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</si>
  <si>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</si>
  <si>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</si>
  <si>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</si>
  <si>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</si>
  <si>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</si>
  <si>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</si>
  <si>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</si>
  <si>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</si>
  <si>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</si>
  <si>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</si>
  <si>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</si>
  <si>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</si>
  <si>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</si>
  <si>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</si>
  <si>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</si>
  <si>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</si>
  <si>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</si>
  <si>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</si>
  <si>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</si>
  <si>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</si>
  <si>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</si>
  <si>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</si>
  <si>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</si>
  <si>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</si>
  <si>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</si>
  <si>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</si>
  <si>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</si>
  <si>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</si>
  <si>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</si>
  <si>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</si>
  <si>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</si>
  <si>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</si>
  <si>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</si>
  <si>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</si>
  <si>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</si>
  <si>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</si>
  <si>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</si>
  <si>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</si>
  <si>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</si>
  <si>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</si>
  <si>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</si>
  <si>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</si>
  <si>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</si>
  <si>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</si>
  <si>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</si>
  <si>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</si>
  <si>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</si>
  <si>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</si>
  <si>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</si>
  <si>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</si>
  <si>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</si>
  <si>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</si>
  <si>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</si>
  <si>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</si>
  <si>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</si>
  <si>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</si>
  <si>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</si>
  <si>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</si>
  <si>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</si>
  <si>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</si>
  <si>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</si>
  <si>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</si>
  <si>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</si>
  <si>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</si>
  <si>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</si>
  <si>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</si>
  <si>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</si>
  <si>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</si>
  <si>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</si>
  <si>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</si>
  <si>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</si>
  <si>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</si>
  <si>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</si>
  <si>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</si>
  <si>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</si>
  <si>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</si>
  <si>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</si>
  <si>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</si>
  <si>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</si>
  <si>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</si>
  <si>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</si>
  <si>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</si>
  <si>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</si>
  <si>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</si>
  <si>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</si>
  <si>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</si>
  <si>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</si>
  <si>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</si>
  <si>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</si>
  <si>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</si>
  <si>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</si>
  <si>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</si>
  <si>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</si>
  <si>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</si>
  <si>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</si>
  <si>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</si>
  <si>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</si>
  <si>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</si>
  <si>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</si>
  <si>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</si>
  <si>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</si>
  <si>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</si>
  <si>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</si>
  <si>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</si>
  <si>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</si>
  <si>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</si>
  <si>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</si>
  <si>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</si>
  <si>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</si>
  <si>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</si>
  <si>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</si>
  <si>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</si>
  <si>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</si>
  <si>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</si>
  <si>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</si>
  <si>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</si>
  <si>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</si>
  <si>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</si>
  <si>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</si>
  <si>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</si>
  <si>
    <t>Nordea Kredit Realkreditaktieselskab</t>
  </si>
  <si>
    <t>Cut-off Date: March 28 2018</t>
  </si>
  <si>
    <t>Reporting Date: May 1, 2018</t>
  </si>
  <si>
    <t>Aaa</t>
  </si>
  <si>
    <t>Greater Copenhagen area incl. Bornholm (Region Hovedstaden)</t>
  </si>
  <si>
    <t>Note: 90-days arrears. Payments for Q4, 2017 in arrears as per Q1, 2018 as a share of scheduled payments for the Q4, 2017 payment term  (See definition in table X1)</t>
  </si>
  <si>
    <t>Note: Outstanding debt for loans in arrears (pls cf. Table M11) as a share of outstanding loans for the property category in question</t>
  </si>
  <si>
    <t>Note: Outstanding debt for loans in arrears (pls cf. Table M11a) as a share of outstanding loans for the property category in question distributed by LTV-bands</t>
  </si>
  <si>
    <t xml:space="preserve">Note: The data cover both Nordea Kredit´s two capital centres </t>
  </si>
  <si>
    <t xml:space="preserve">Note: Realised losses as a share of outstanding debt for the property category in question. The data cover both Nordea Kredit´s two capital centres.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</si>
</sst>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dd/mmm/yyyy"/>
    <numFmt numFmtId="165" formatCode="0.0"/>
    <numFmt numFmtId="166" formatCode="0.0%"/>
    <numFmt numFmtId="167" formatCode="_ * #,##0.0_ ;_ * \-#,##0.0_ ;_ * &quot;-&quot;??_ ;_ @_ "/>
    <numFmt numFmtId="168" formatCode="_ * #,##0_ ;_ * \-#,##0_ ;_ * &quot;-&quot;??_ ;_ @_ "/>
  </numFmts>
  <fonts count="9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2" fillId="0" borderId="0"/>
    <xf numFmtId="0" fontId="57" fillId="0" borderId="0" applyNumberFormat="0" applyFill="0" applyBorder="0" applyAlignment="0" applyProtection="0">
      <alignment vertical="top"/>
      <protection locked="0"/>
    </xf>
  </cellStyleXfs>
  <cellXfs count="51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9" fontId="24" fillId="0" borderId="0" xfId="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14" fontId="2" fillId="0" borderId="0" xfId="0" applyNumberFormat="1" applyFont="1" applyFill="1" applyBorder="1" applyAlignment="1">
      <alignment horizontal="center" vertical="center" wrapText="1"/>
    </xf>
    <xf numFmtId="0" fontId="46" fillId="4" borderId="0" xfId="0" applyFont="1" applyFill="1" applyBorder="1" applyAlignment="1">
      <alignment horizontal="left" vertical="center"/>
    </xf>
    <xf numFmtId="0" fontId="46" fillId="4" borderId="0" xfId="0" applyFont="1" applyFill="1" applyBorder="1" applyAlignment="1">
      <alignment horizontal="justify" vertical="center"/>
    </xf>
    <xf numFmtId="0" fontId="47" fillId="8" borderId="0" xfId="10" applyFont="1" applyFill="1" applyBorder="1"/>
    <xf numFmtId="164" fontId="42" fillId="8" borderId="0" xfId="10" applyNumberFormat="1" applyFont="1" applyFill="1" applyBorder="1" applyAlignment="1">
      <alignment horizontal="center"/>
    </xf>
    <xf numFmtId="0" fontId="48" fillId="4" borderId="0" xfId="0" applyFont="1" applyFill="1" applyBorder="1" applyAlignment="1">
      <alignment horizontal="center" vertical="center" wrapText="1"/>
    </xf>
    <xf numFmtId="0" fontId="49" fillId="4" borderId="0" xfId="0" applyFont="1" applyFill="1" applyBorder="1" applyAlignment="1">
      <alignment horizontal="left" vertical="top"/>
    </xf>
    <xf numFmtId="0" fontId="50" fillId="4" borderId="0" xfId="0" applyFont="1" applyFill="1" applyBorder="1" applyAlignment="1">
      <alignment horizontal="center" vertical="center"/>
    </xf>
    <xf numFmtId="0" fontId="3" fillId="4" borderId="0" xfId="0" applyFont="1" applyFill="1"/>
    <xf numFmtId="0" fontId="52" fillId="4" borderId="0" xfId="0" applyFont="1" applyFill="1" applyAlignment="1">
      <alignment horizontal="right"/>
    </xf>
    <xf numFmtId="0" fontId="52" fillId="4" borderId="0" xfId="0" applyFont="1" applyFill="1"/>
    <xf numFmtId="15" fontId="53" fillId="4" borderId="0" xfId="0" quotePrefix="1" applyNumberFormat="1" applyFont="1" applyFill="1"/>
    <xf numFmtId="0" fontId="54" fillId="4" borderId="0" xfId="0" applyFont="1" applyFill="1"/>
    <xf numFmtId="0" fontId="55" fillId="4" borderId="0" xfId="0" applyFont="1" applyFill="1"/>
    <xf numFmtId="0" fontId="56" fillId="4" borderId="0" xfId="0" applyFont="1" applyFill="1" applyBorder="1" applyAlignment="1">
      <alignment horizontal="left"/>
    </xf>
    <xf numFmtId="0" fontId="55" fillId="4" borderId="0" xfId="0" applyFont="1" applyFill="1" applyBorder="1"/>
    <xf numFmtId="0" fontId="54" fillId="4" borderId="0" xfId="0" applyFont="1" applyFill="1" applyBorder="1"/>
    <xf numFmtId="0" fontId="55" fillId="4" borderId="0" xfId="0" applyFont="1" applyFill="1" applyBorder="1" applyAlignment="1"/>
    <xf numFmtId="0" fontId="55" fillId="4" borderId="0" xfId="0" applyFont="1" applyFill="1" applyBorder="1" applyAlignment="1">
      <alignment horizontal="left"/>
    </xf>
    <xf numFmtId="0" fontId="58" fillId="4" borderId="0" xfId="11" applyFont="1" applyFill="1" applyBorder="1" applyAlignment="1" applyProtection="1"/>
    <xf numFmtId="0" fontId="57" fillId="4" borderId="0" xfId="11" quotePrefix="1" applyFill="1" applyBorder="1" applyAlignment="1" applyProtection="1"/>
    <xf numFmtId="0" fontId="46" fillId="4" borderId="0" xfId="0" applyFont="1" applyFill="1" applyBorder="1" applyAlignment="1">
      <alignment horizontal="justify" vertical="center" wrapText="1"/>
    </xf>
    <xf numFmtId="0" fontId="59" fillId="4" borderId="0" xfId="0" applyFont="1" applyFill="1" applyBorder="1" applyAlignment="1">
      <alignment vertical="center"/>
    </xf>
    <xf numFmtId="0" fontId="60" fillId="4" borderId="0" xfId="0" applyFont="1" applyFill="1" applyBorder="1" applyAlignment="1"/>
    <xf numFmtId="0" fontId="61" fillId="4" borderId="0" xfId="0" applyFont="1" applyFill="1" applyBorder="1" applyAlignment="1">
      <alignment horizontal="justify" vertical="center" wrapText="1"/>
    </xf>
    <xf numFmtId="0" fontId="62" fillId="4" borderId="0" xfId="0" applyFont="1" applyFill="1" applyBorder="1" applyAlignment="1">
      <alignment vertical="center"/>
    </xf>
    <xf numFmtId="0" fontId="0" fillId="4" borderId="0" xfId="0" applyFont="1" applyFill="1" applyBorder="1"/>
    <xf numFmtId="0" fontId="61" fillId="9" borderId="0" xfId="0" applyFont="1" applyFill="1" applyBorder="1" applyAlignment="1">
      <alignment vertical="center"/>
    </xf>
    <xf numFmtId="0" fontId="63" fillId="9" borderId="0" xfId="0" applyFont="1" applyFill="1" applyBorder="1" applyAlignment="1">
      <alignment horizontal="right" vertical="center" wrapText="1"/>
    </xf>
    <xf numFmtId="0" fontId="64" fillId="4" borderId="0" xfId="0" applyFont="1" applyFill="1" applyBorder="1" applyAlignment="1">
      <alignment vertical="center" wrapText="1"/>
    </xf>
    <xf numFmtId="165" fontId="64" fillId="4" borderId="0" xfId="0" applyNumberFormat="1" applyFont="1" applyFill="1" applyBorder="1" applyAlignment="1">
      <alignment vertical="center" wrapText="1"/>
    </xf>
    <xf numFmtId="0" fontId="64" fillId="4" borderId="20" xfId="0" applyFont="1" applyFill="1" applyBorder="1" applyAlignment="1">
      <alignment horizontal="left" vertical="center" wrapText="1" indent="3"/>
    </xf>
    <xf numFmtId="165" fontId="64" fillId="4" borderId="20" xfId="0" applyNumberFormat="1" applyFont="1" applyFill="1" applyBorder="1" applyAlignment="1">
      <alignment vertical="center" wrapText="1"/>
    </xf>
    <xf numFmtId="0" fontId="64" fillId="4" borderId="21" xfId="0" applyFont="1" applyFill="1" applyBorder="1" applyAlignment="1">
      <alignment vertical="center" wrapText="1"/>
    </xf>
    <xf numFmtId="166" fontId="64" fillId="4" borderId="21" xfId="1" applyNumberFormat="1" applyFont="1" applyFill="1" applyBorder="1" applyAlignment="1">
      <alignment vertical="center" wrapText="1"/>
    </xf>
    <xf numFmtId="166" fontId="0" fillId="4" borderId="0" xfId="1" applyNumberFormat="1" applyFont="1" applyFill="1" applyBorder="1" applyAlignment="1">
      <alignment vertical="top" wrapText="1"/>
    </xf>
    <xf numFmtId="0" fontId="64" fillId="4" borderId="20" xfId="0" applyFont="1" applyFill="1" applyBorder="1" applyAlignment="1">
      <alignment vertical="center" wrapText="1"/>
    </xf>
    <xf numFmtId="0" fontId="64" fillId="4" borderId="12" xfId="0" applyFont="1" applyFill="1" applyBorder="1" applyAlignment="1">
      <alignment vertical="center" wrapText="1"/>
    </xf>
    <xf numFmtId="165" fontId="64" fillId="4" borderId="12" xfId="0" applyNumberFormat="1" applyFont="1" applyFill="1" applyBorder="1" applyAlignment="1">
      <alignment vertical="center" wrapText="1"/>
    </xf>
    <xf numFmtId="0" fontId="0" fillId="4" borderId="12" xfId="0" applyFont="1" applyFill="1" applyBorder="1" applyAlignment="1">
      <alignment vertical="center" wrapText="1"/>
    </xf>
    <xf numFmtId="0" fontId="65" fillId="4" borderId="0" xfId="0" applyFont="1" applyFill="1" applyBorder="1" applyAlignment="1">
      <alignment horizontal="justify" vertical="center" wrapText="1"/>
    </xf>
    <xf numFmtId="0" fontId="66" fillId="9" borderId="0" xfId="0" applyFont="1" applyFill="1" applyBorder="1" applyAlignment="1">
      <alignment horizontal="justify" vertical="center" wrapText="1"/>
    </xf>
    <xf numFmtId="0" fontId="64" fillId="9" borderId="0" xfId="0" applyFont="1" applyFill="1" applyBorder="1" applyAlignment="1">
      <alignment vertical="center" wrapText="1"/>
    </xf>
    <xf numFmtId="0" fontId="64" fillId="4" borderId="0" xfId="0" applyFont="1" applyFill="1" applyBorder="1" applyAlignment="1">
      <alignment horizontal="justify" vertical="center" wrapText="1"/>
    </xf>
    <xf numFmtId="165" fontId="0" fillId="4" borderId="0" xfId="0" applyNumberFormat="1" applyFont="1" applyFill="1" applyBorder="1" applyAlignment="1">
      <alignment vertical="top" wrapText="1"/>
    </xf>
    <xf numFmtId="0" fontId="62" fillId="9" borderId="0" xfId="0" applyFont="1" applyFill="1" applyBorder="1" applyAlignment="1">
      <alignment horizontal="justify" vertical="center" wrapText="1"/>
    </xf>
    <xf numFmtId="0" fontId="64" fillId="4" borderId="0" xfId="0" applyFont="1" applyFill="1" applyBorder="1" applyAlignment="1">
      <alignment horizontal="left" vertical="center" wrapText="1" indent="6"/>
    </xf>
    <xf numFmtId="167" fontId="0" fillId="4" borderId="0" xfId="9" applyNumberFormat="1" applyFont="1" applyFill="1" applyBorder="1" applyAlignment="1">
      <alignment vertical="top" wrapText="1"/>
    </xf>
    <xf numFmtId="167" fontId="0" fillId="4" borderId="0" xfId="9" applyNumberFormat="1" applyFont="1" applyFill="1" applyBorder="1" applyAlignment="1">
      <alignment horizontal="center" vertical="top" wrapText="1"/>
    </xf>
    <xf numFmtId="168" fontId="64" fillId="4" borderId="20" xfId="0" applyNumberFormat="1" applyFont="1" applyFill="1" applyBorder="1" applyAlignment="1">
      <alignment vertical="center" wrapText="1"/>
    </xf>
    <xf numFmtId="168" fontId="0" fillId="4" borderId="0" xfId="9" applyNumberFormat="1" applyFont="1" applyFill="1" applyBorder="1" applyAlignment="1">
      <alignment horizontal="right" vertical="top" wrapText="1"/>
    </xf>
    <xf numFmtId="167" fontId="0" fillId="4" borderId="20" xfId="9" applyNumberFormat="1" applyFont="1" applyFill="1" applyBorder="1" applyAlignment="1">
      <alignment vertical="top" wrapText="1"/>
    </xf>
    <xf numFmtId="43" fontId="64" fillId="4" borderId="0" xfId="0" applyNumberFormat="1" applyFont="1" applyFill="1" applyBorder="1" applyAlignment="1">
      <alignment vertical="center" wrapText="1"/>
    </xf>
    <xf numFmtId="43" fontId="0" fillId="4" borderId="0" xfId="0" applyNumberFormat="1" applyFont="1" applyFill="1" applyAlignment="1">
      <alignment horizontal="right"/>
    </xf>
    <xf numFmtId="43" fontId="64" fillId="4" borderId="20" xfId="0" applyNumberFormat="1" applyFont="1" applyFill="1" applyBorder="1" applyAlignment="1">
      <alignment vertical="center" wrapText="1"/>
    </xf>
    <xf numFmtId="0" fontId="57" fillId="4" borderId="0" xfId="11" applyFill="1" applyAlignment="1" applyProtection="1">
      <alignment horizontal="right"/>
    </xf>
    <xf numFmtId="0" fontId="3" fillId="4" borderId="0" xfId="0" applyFont="1" applyFill="1" applyBorder="1" applyAlignment="1">
      <alignment vertical="center"/>
    </xf>
    <xf numFmtId="0" fontId="66" fillId="9" borderId="0" xfId="0" applyFont="1" applyFill="1" applyBorder="1" applyAlignment="1">
      <alignment horizontal="left" vertical="center" wrapText="1"/>
    </xf>
    <xf numFmtId="0" fontId="63" fillId="9" borderId="0" xfId="0" applyFont="1" applyFill="1" applyBorder="1" applyAlignment="1">
      <alignment horizontal="center" vertical="center" wrapText="1"/>
    </xf>
    <xf numFmtId="0" fontId="64" fillId="4" borderId="0" xfId="0" applyFont="1" applyFill="1" applyBorder="1" applyAlignment="1">
      <alignment vertical="center"/>
    </xf>
    <xf numFmtId="165" fontId="64" fillId="4" borderId="0" xfId="0" applyNumberFormat="1" applyFont="1" applyFill="1" applyBorder="1" applyAlignment="1">
      <alignment vertical="center"/>
    </xf>
    <xf numFmtId="165" fontId="0" fillId="4" borderId="0" xfId="0" applyNumberFormat="1" applyFont="1" applyFill="1" applyBorder="1" applyAlignment="1">
      <alignment vertical="center" wrapText="1"/>
    </xf>
    <xf numFmtId="165" fontId="0" fillId="4" borderId="0" xfId="0" applyNumberFormat="1" applyFont="1" applyFill="1" applyBorder="1" applyAlignment="1">
      <alignment vertical="center"/>
    </xf>
    <xf numFmtId="0" fontId="0" fillId="4" borderId="20" xfId="0" applyFont="1" applyFill="1" applyBorder="1"/>
    <xf numFmtId="0" fontId="64" fillId="4" borderId="20" xfId="0" applyFont="1" applyFill="1" applyBorder="1" applyAlignment="1">
      <alignment vertical="center"/>
    </xf>
    <xf numFmtId="166" fontId="0" fillId="4" borderId="20" xfId="1" applyNumberFormat="1" applyFont="1" applyFill="1" applyBorder="1" applyAlignment="1">
      <alignment vertical="center"/>
    </xf>
    <xf numFmtId="166" fontId="0" fillId="4" borderId="20" xfId="1" applyNumberFormat="1" applyFont="1" applyFill="1" applyBorder="1" applyAlignment="1">
      <alignment vertical="center" wrapText="1"/>
    </xf>
    <xf numFmtId="165" fontId="0" fillId="4" borderId="0" xfId="0" applyNumberFormat="1" applyFont="1" applyFill="1"/>
    <xf numFmtId="0" fontId="2" fillId="4" borderId="0" xfId="0" applyFont="1" applyFill="1"/>
    <xf numFmtId="0" fontId="2" fillId="4" borderId="0" xfId="0" applyFont="1" applyFill="1" applyBorder="1" applyAlignment="1">
      <alignment vertical="center"/>
    </xf>
    <xf numFmtId="0" fontId="2" fillId="4" borderId="0" xfId="0" applyFont="1" applyFill="1" applyBorder="1"/>
    <xf numFmtId="0" fontId="45" fillId="4" borderId="0" xfId="0" applyFont="1" applyFill="1" applyBorder="1"/>
    <xf numFmtId="0" fontId="2" fillId="4" borderId="0" xfId="0" applyFont="1" applyFill="1" applyBorder="1" applyAlignment="1">
      <alignment horizontal="left" vertical="center" indent="1"/>
    </xf>
    <xf numFmtId="0" fontId="2" fillId="4" borderId="20" xfId="0" applyFont="1" applyFill="1" applyBorder="1" applyAlignment="1">
      <alignment horizontal="left" vertical="center"/>
    </xf>
    <xf numFmtId="0" fontId="2" fillId="4" borderId="20" xfId="0" applyFont="1" applyFill="1" applyBorder="1"/>
    <xf numFmtId="0" fontId="45" fillId="4" borderId="20" xfId="0" applyFont="1" applyFill="1" applyBorder="1"/>
    <xf numFmtId="1" fontId="45" fillId="4" borderId="20" xfId="0" applyNumberFormat="1" applyFont="1" applyFill="1" applyBorder="1" applyAlignment="1">
      <alignment horizontal="right" vertical="center"/>
    </xf>
    <xf numFmtId="0" fontId="2" fillId="4" borderId="0" xfId="0" applyFont="1" applyFill="1" applyBorder="1" applyAlignment="1">
      <alignment vertical="center" wrapText="1"/>
    </xf>
    <xf numFmtId="167" fontId="2" fillId="4" borderId="0" xfId="9" applyNumberFormat="1" applyFont="1" applyFill="1" applyBorder="1" applyAlignment="1">
      <alignment vertical="center"/>
    </xf>
    <xf numFmtId="167" fontId="2" fillId="0" borderId="0" xfId="9" applyNumberFormat="1" applyFont="1" applyFill="1" applyBorder="1" applyAlignment="1">
      <alignment vertical="center"/>
    </xf>
    <xf numFmtId="167" fontId="2" fillId="4" borderId="0" xfId="9" applyNumberFormat="1" applyFont="1" applyFill="1" applyBorder="1"/>
    <xf numFmtId="167" fontId="2" fillId="4" borderId="0" xfId="9" applyNumberFormat="1" applyFont="1" applyFill="1" applyBorder="1" applyAlignment="1">
      <alignment horizontal="right"/>
    </xf>
    <xf numFmtId="166" fontId="2" fillId="4" borderId="0" xfId="1" applyNumberFormat="1" applyFont="1" applyFill="1" applyBorder="1" applyAlignment="1">
      <alignment vertical="center"/>
    </xf>
    <xf numFmtId="166" fontId="2" fillId="4" borderId="0" xfId="9" applyNumberFormat="1" applyFont="1" applyFill="1" applyBorder="1" applyAlignment="1">
      <alignment vertical="center"/>
    </xf>
    <xf numFmtId="166" fontId="0" fillId="4" borderId="0" xfId="1" applyNumberFormat="1" applyFont="1" applyFill="1" applyBorder="1" applyAlignment="1">
      <alignment vertical="center"/>
    </xf>
    <xf numFmtId="167" fontId="0" fillId="4" borderId="0" xfId="9" applyNumberFormat="1" applyFont="1" applyFill="1" applyBorder="1" applyAlignment="1">
      <alignment vertical="center"/>
    </xf>
    <xf numFmtId="168" fontId="0" fillId="4" borderId="0" xfId="9" applyNumberFormat="1" applyFont="1" applyFill="1" applyBorder="1" applyAlignment="1">
      <alignment vertical="center"/>
    </xf>
    <xf numFmtId="9" fontId="64" fillId="4" borderId="0" xfId="0" applyNumberFormat="1" applyFont="1" applyFill="1" applyBorder="1" applyAlignment="1">
      <alignment horizontal="right" vertical="center"/>
    </xf>
    <xf numFmtId="0" fontId="64" fillId="4" borderId="0" xfId="0" applyFont="1" applyFill="1" applyBorder="1" applyAlignment="1">
      <alignment horizontal="right" vertical="center"/>
    </xf>
    <xf numFmtId="0" fontId="64" fillId="4" borderId="0" xfId="0" applyFont="1" applyFill="1" applyBorder="1" applyAlignment="1">
      <alignment horizontal="right" vertical="center" wrapText="1"/>
    </xf>
    <xf numFmtId="0" fontId="46" fillId="9" borderId="0" xfId="0" applyFont="1" applyFill="1" applyBorder="1" applyAlignment="1">
      <alignment horizontal="justify" vertical="center" wrapText="1"/>
    </xf>
    <xf numFmtId="0" fontId="0" fillId="4" borderId="0" xfId="0" applyFill="1"/>
    <xf numFmtId="0" fontId="3" fillId="4" borderId="13" xfId="0" applyFont="1" applyFill="1" applyBorder="1"/>
    <xf numFmtId="0" fontId="0" fillId="4" borderId="13" xfId="0" applyFill="1" applyBorder="1"/>
    <xf numFmtId="43" fontId="0" fillId="4" borderId="13" xfId="9" applyFont="1" applyFill="1" applyBorder="1"/>
    <xf numFmtId="43" fontId="0" fillId="4" borderId="0" xfId="9" applyFont="1" applyFill="1"/>
    <xf numFmtId="0" fontId="2" fillId="4" borderId="13" xfId="0" applyFont="1" applyFill="1" applyBorder="1"/>
    <xf numFmtId="0" fontId="0" fillId="4" borderId="0" xfId="0" applyFill="1" applyBorder="1"/>
    <xf numFmtId="43" fontId="0" fillId="4" borderId="0" xfId="9" applyFont="1" applyFill="1" applyBorder="1"/>
    <xf numFmtId="0" fontId="70" fillId="4" borderId="0" xfId="0" applyFont="1" applyFill="1" applyBorder="1"/>
    <xf numFmtId="0" fontId="0" fillId="4" borderId="0" xfId="0" applyFill="1" applyBorder="1" applyAlignment="1">
      <alignment horizontal="left"/>
    </xf>
    <xf numFmtId="0" fontId="23" fillId="4" borderId="0" xfId="0" applyFont="1" applyFill="1"/>
    <xf numFmtId="43" fontId="2" fillId="4" borderId="0" xfId="9" applyFont="1" applyFill="1"/>
    <xf numFmtId="43" fontId="2" fillId="4" borderId="13" xfId="9" applyFont="1" applyFill="1" applyBorder="1"/>
    <xf numFmtId="43" fontId="2" fillId="4" borderId="0" xfId="9" applyFont="1" applyFill="1" applyBorder="1"/>
    <xf numFmtId="0" fontId="66" fillId="9" borderId="0" xfId="0" applyFont="1" applyFill="1" applyBorder="1" applyAlignment="1">
      <alignment vertical="center" wrapText="1"/>
    </xf>
    <xf numFmtId="0" fontId="66" fillId="4" borderId="0" xfId="0" applyFont="1" applyFill="1" applyBorder="1" applyAlignment="1">
      <alignment vertical="center" wrapText="1"/>
    </xf>
    <xf numFmtId="0" fontId="0" fillId="0" borderId="13" xfId="0" applyFont="1" applyBorder="1"/>
    <xf numFmtId="0" fontId="0" fillId="0" borderId="13" xfId="0" applyFont="1" applyBorder="1" applyAlignment="1">
      <alignment horizontal="center"/>
    </xf>
    <xf numFmtId="0" fontId="2" fillId="0" borderId="13" xfId="0" applyFont="1" applyBorder="1"/>
    <xf numFmtId="9" fontId="0" fillId="0" borderId="13" xfId="0" applyNumberFormat="1" applyFont="1" applyBorder="1" applyAlignment="1">
      <alignment horizontal="center"/>
    </xf>
    <xf numFmtId="0" fontId="2" fillId="0" borderId="0" xfId="0" applyFont="1" applyBorder="1"/>
    <xf numFmtId="0" fontId="0" fillId="0" borderId="0" xfId="0" applyFont="1" applyBorder="1" applyAlignment="1">
      <alignment horizontal="center"/>
    </xf>
    <xf numFmtId="0" fontId="0" fillId="4" borderId="0" xfId="0" applyFont="1" applyFill="1" applyBorder="1" applyAlignment="1">
      <alignment vertical="center"/>
    </xf>
    <xf numFmtId="0" fontId="0" fillId="4" borderId="0" xfId="0" applyFont="1" applyFill="1" applyBorder="1" applyAlignment="1">
      <alignment horizontal="center" vertical="center"/>
    </xf>
    <xf numFmtId="0" fontId="0" fillId="4" borderId="20" xfId="0" applyFont="1" applyFill="1" applyBorder="1" applyAlignment="1">
      <alignment vertical="center"/>
    </xf>
    <xf numFmtId="0" fontId="70" fillId="4" borderId="0" xfId="0" applyFont="1" applyFill="1" applyBorder="1" applyAlignment="1">
      <alignment vertical="center"/>
    </xf>
    <xf numFmtId="0" fontId="73" fillId="4" borderId="0" xfId="0" applyFont="1" applyFill="1" applyBorder="1" applyAlignment="1">
      <alignment vertical="center"/>
    </xf>
    <xf numFmtId="0" fontId="66" fillId="4" borderId="0" xfId="0" applyFont="1" applyFill="1" applyBorder="1" applyAlignment="1">
      <alignment horizontal="justify" vertical="center" wrapText="1"/>
    </xf>
    <xf numFmtId="0" fontId="0" fillId="4" borderId="0" xfId="0" applyFont="1" applyFill="1" applyBorder="1" applyAlignment="1">
      <alignment vertical="center" wrapText="1"/>
    </xf>
    <xf numFmtId="0" fontId="74" fillId="4" borderId="0" xfId="0" applyFont="1" applyFill="1" applyBorder="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7" fillId="4" borderId="0" xfId="0" applyFont="1" applyFill="1" applyBorder="1"/>
    <xf numFmtId="0" fontId="75" fillId="9" borderId="20" xfId="0" applyFont="1" applyFill="1" applyBorder="1"/>
    <xf numFmtId="0" fontId="0" fillId="9" borderId="20" xfId="0" applyFill="1" applyBorder="1"/>
    <xf numFmtId="0" fontId="2" fillId="4" borderId="20" xfId="0" applyFont="1" applyFill="1" applyBorder="1" applyAlignment="1">
      <alignment wrapText="1"/>
    </xf>
    <xf numFmtId="0" fontId="0" fillId="4" borderId="20" xfId="0" applyFill="1" applyBorder="1" applyAlignment="1">
      <alignment wrapText="1"/>
    </xf>
    <xf numFmtId="0" fontId="3" fillId="4" borderId="20" xfId="0" applyFont="1" applyFill="1" applyBorder="1" applyAlignment="1">
      <alignment wrapText="1"/>
    </xf>
    <xf numFmtId="0" fontId="2" fillId="4" borderId="12" xfId="0" applyFont="1" applyFill="1" applyBorder="1"/>
    <xf numFmtId="168" fontId="2" fillId="4" borderId="12" xfId="9" applyNumberFormat="1" applyFont="1" applyFill="1" applyBorder="1"/>
    <xf numFmtId="168" fontId="0" fillId="4" borderId="12" xfId="9" applyNumberFormat="1" applyFont="1" applyFill="1" applyBorder="1"/>
    <xf numFmtId="168" fontId="3" fillId="4" borderId="12" xfId="9" applyNumberFormat="1" applyFont="1" applyFill="1" applyBorder="1"/>
    <xf numFmtId="0" fontId="24" fillId="4" borderId="12" xfId="0" applyFont="1" applyFill="1" applyBorder="1"/>
    <xf numFmtId="9" fontId="24" fillId="4" borderId="12" xfId="1" applyFont="1" applyFill="1" applyBorder="1"/>
    <xf numFmtId="0" fontId="76" fillId="4" borderId="0" xfId="0" applyFont="1" applyFill="1" applyBorder="1"/>
    <xf numFmtId="0" fontId="20" fillId="9" borderId="20" xfId="0" applyFont="1" applyFill="1" applyBorder="1"/>
    <xf numFmtId="0" fontId="2" fillId="9" borderId="20" xfId="0" applyFont="1" applyFill="1" applyBorder="1"/>
    <xf numFmtId="167" fontId="2" fillId="4" borderId="12" xfId="9" applyNumberFormat="1" applyFont="1" applyFill="1" applyBorder="1"/>
    <xf numFmtId="167" fontId="0" fillId="4" borderId="12" xfId="9" applyNumberFormat="1" applyFont="1" applyFill="1" applyBorder="1"/>
    <xf numFmtId="167" fontId="3" fillId="4" borderId="12" xfId="9" applyNumberFormat="1" applyFont="1" applyFill="1" applyBorder="1"/>
    <xf numFmtId="0" fontId="20" fillId="4" borderId="0" xfId="0" applyFont="1" applyFill="1" applyBorder="1"/>
    <xf numFmtId="0" fontId="24" fillId="4" borderId="0" xfId="0" applyFont="1" applyFill="1" applyBorder="1"/>
    <xf numFmtId="9" fontId="24" fillId="4" borderId="0" xfId="1" applyFont="1" applyFill="1" applyBorder="1"/>
    <xf numFmtId="9" fontId="77" fillId="4" borderId="0" xfId="1" applyFont="1" applyFill="1" applyBorder="1"/>
    <xf numFmtId="9" fontId="78" fillId="4" borderId="0" xfId="1" applyFont="1" applyFill="1" applyBorder="1"/>
    <xf numFmtId="0" fontId="75" fillId="9" borderId="0" xfId="0" applyFont="1" applyFill="1" applyBorder="1" applyAlignment="1">
      <alignment horizontal="left"/>
    </xf>
    <xf numFmtId="0" fontId="75" fillId="9" borderId="0" xfId="0" applyFont="1" applyFill="1" applyBorder="1" applyAlignment="1">
      <alignment horizontal="right"/>
    </xf>
    <xf numFmtId="0" fontId="0" fillId="9" borderId="0" xfId="0" applyFill="1" applyBorder="1" applyAlignment="1">
      <alignment horizontal="left"/>
    </xf>
    <xf numFmtId="0" fontId="0" fillId="9" borderId="0" xfId="0" applyFill="1" applyBorder="1"/>
    <xf numFmtId="0" fontId="23" fillId="4" borderId="0" xfId="0" applyFont="1" applyFill="1" applyBorder="1"/>
    <xf numFmtId="0" fontId="0" fillId="4" borderId="20" xfId="0" applyFill="1" applyBorder="1"/>
    <xf numFmtId="0" fontId="0" fillId="4" borderId="20" xfId="0" applyFill="1" applyBorder="1" applyAlignment="1">
      <alignment horizontal="right" wrapText="1"/>
    </xf>
    <xf numFmtId="0" fontId="2" fillId="4" borderId="0" xfId="0" applyFont="1" applyFill="1" applyBorder="1" applyAlignment="1">
      <alignment horizontal="right" wrapText="1"/>
    </xf>
    <xf numFmtId="0" fontId="0" fillId="4" borderId="0" xfId="0" applyFill="1" applyAlignment="1">
      <alignment horizontal="center"/>
    </xf>
    <xf numFmtId="0" fontId="0" fillId="4" borderId="0" xfId="0" applyFill="1" applyAlignment="1">
      <alignment wrapText="1"/>
    </xf>
    <xf numFmtId="167" fontId="2" fillId="4" borderId="0" xfId="9" applyNumberFormat="1" applyFont="1" applyFill="1" applyAlignment="1">
      <alignment horizontal="center"/>
    </xf>
    <xf numFmtId="0" fontId="2" fillId="4" borderId="0" xfId="0" applyFont="1" applyFill="1" applyBorder="1" applyAlignment="1">
      <alignment horizontal="center"/>
    </xf>
    <xf numFmtId="0" fontId="0" fillId="4" borderId="12" xfId="0" applyFill="1" applyBorder="1"/>
    <xf numFmtId="167" fontId="23" fillId="4" borderId="12" xfId="9" applyNumberFormat="1" applyFont="1" applyFill="1" applyBorder="1" applyAlignment="1">
      <alignment horizontal="center"/>
    </xf>
    <xf numFmtId="167" fontId="23" fillId="4" borderId="0" xfId="9" applyNumberFormat="1" applyFont="1" applyFill="1" applyBorder="1" applyAlignment="1">
      <alignment horizontal="center"/>
    </xf>
    <xf numFmtId="0" fontId="20" fillId="9" borderId="0" xfId="0" applyFont="1" applyFill="1" applyBorder="1" applyAlignment="1">
      <alignment horizontal="left"/>
    </xf>
    <xf numFmtId="166" fontId="2" fillId="4" borderId="0" xfId="1" applyNumberFormat="1" applyFont="1" applyFill="1" applyAlignment="1">
      <alignment horizontal="right"/>
    </xf>
    <xf numFmtId="167" fontId="2" fillId="4" borderId="0" xfId="9" applyNumberFormat="1" applyFont="1" applyFill="1" applyAlignment="1">
      <alignment horizontal="right"/>
    </xf>
    <xf numFmtId="166" fontId="23" fillId="4" borderId="12" xfId="1" applyNumberFormat="1" applyFont="1" applyFill="1" applyBorder="1" applyAlignment="1">
      <alignment horizontal="right"/>
    </xf>
    <xf numFmtId="0" fontId="2" fillId="4" borderId="0" xfId="0" applyFont="1" applyFill="1" applyAlignment="1">
      <alignment horizontal="center"/>
    </xf>
    <xf numFmtId="166" fontId="2" fillId="4" borderId="0" xfId="0" applyNumberFormat="1" applyFont="1" applyFill="1" applyAlignment="1">
      <alignment horizontal="center"/>
    </xf>
    <xf numFmtId="166" fontId="23" fillId="4" borderId="12" xfId="9" applyNumberFormat="1" applyFont="1" applyFill="1" applyBorder="1" applyAlignment="1">
      <alignment horizontal="center"/>
    </xf>
    <xf numFmtId="0" fontId="20" fillId="9" borderId="0" xfId="0" applyFont="1" applyFill="1" applyBorder="1" applyAlignment="1">
      <alignment horizontal="right"/>
    </xf>
    <xf numFmtId="0" fontId="2" fillId="9" borderId="0" xfId="0" applyFont="1" applyFill="1" applyBorder="1"/>
    <xf numFmtId="0" fontId="2" fillId="4" borderId="20" xfId="0" applyFont="1" applyFill="1" applyBorder="1" applyAlignment="1">
      <alignment horizontal="right" wrapText="1"/>
    </xf>
    <xf numFmtId="0" fontId="2" fillId="4" borderId="0" xfId="0" applyFont="1" applyFill="1" applyAlignment="1">
      <alignment wrapText="1"/>
    </xf>
    <xf numFmtId="0" fontId="67" fillId="0" borderId="0" xfId="0" applyFont="1" applyFill="1" applyBorder="1"/>
    <xf numFmtId="0" fontId="75" fillId="9" borderId="0" xfId="0" applyFont="1" applyFill="1" applyAlignment="1">
      <alignment horizontal="left"/>
    </xf>
    <xf numFmtId="0" fontId="3" fillId="9" borderId="0" xfId="0" applyFont="1" applyFill="1"/>
    <xf numFmtId="167" fontId="0" fillId="4" borderId="0" xfId="9" applyNumberFormat="1" applyFont="1" applyFill="1"/>
    <xf numFmtId="0" fontId="3" fillId="4" borderId="12" xfId="0" applyFont="1" applyFill="1" applyBorder="1"/>
    <xf numFmtId="0" fontId="2" fillId="4" borderId="0" xfId="0" quotePrefix="1" applyFont="1" applyFill="1" applyBorder="1" applyAlignment="1">
      <alignment vertical="center"/>
    </xf>
    <xf numFmtId="0" fontId="2" fillId="4" borderId="0" xfId="0" quotePrefix="1" applyFont="1" applyFill="1"/>
    <xf numFmtId="0" fontId="74" fillId="4" borderId="0" xfId="0" applyFont="1" applyFill="1"/>
    <xf numFmtId="167" fontId="0" fillId="4" borderId="0" xfId="0" applyNumberFormat="1" applyFill="1"/>
    <xf numFmtId="0" fontId="20" fillId="9" borderId="0" xfId="0" applyFont="1" applyFill="1" applyAlignment="1">
      <alignment horizontal="left"/>
    </xf>
    <xf numFmtId="0" fontId="0" fillId="4" borderId="12" xfId="0" applyFont="1" applyFill="1" applyBorder="1"/>
    <xf numFmtId="43" fontId="4" fillId="4" borderId="12" xfId="9" applyFont="1" applyFill="1" applyBorder="1"/>
    <xf numFmtId="43" fontId="3" fillId="4" borderId="12" xfId="9" applyFont="1" applyFill="1" applyBorder="1"/>
    <xf numFmtId="0" fontId="80" fillId="4" borderId="0" xfId="0" applyFont="1" applyFill="1"/>
    <xf numFmtId="43" fontId="2" fillId="4" borderId="12" xfId="9" applyFont="1" applyFill="1" applyBorder="1" applyAlignment="1">
      <alignment horizontal="right"/>
    </xf>
    <xf numFmtId="43" fontId="23" fillId="4" borderId="12" xfId="9" applyFont="1" applyFill="1" applyBorder="1" applyAlignment="1">
      <alignment horizontal="right"/>
    </xf>
    <xf numFmtId="43" fontId="2" fillId="4" borderId="0" xfId="0" applyNumberFormat="1" applyFont="1" applyFill="1" applyAlignment="1">
      <alignment horizontal="right"/>
    </xf>
    <xf numFmtId="43" fontId="23" fillId="4" borderId="0" xfId="0" applyNumberFormat="1" applyFont="1" applyFill="1" applyAlignment="1">
      <alignment horizontal="right"/>
    </xf>
    <xf numFmtId="43" fontId="2" fillId="4" borderId="20" xfId="0" applyNumberFormat="1" applyFont="1" applyFill="1" applyBorder="1" applyAlignment="1">
      <alignment horizontal="right"/>
    </xf>
    <xf numFmtId="43" fontId="23" fillId="4" borderId="20" xfId="0" applyNumberFormat="1" applyFont="1" applyFill="1" applyBorder="1" applyAlignment="1">
      <alignment horizontal="right"/>
    </xf>
    <xf numFmtId="0" fontId="67" fillId="9" borderId="0" xfId="0" applyFont="1" applyFill="1" applyBorder="1"/>
    <xf numFmtId="0" fontId="63" fillId="9" borderId="0" xfId="0" applyFont="1" applyFill="1" applyBorder="1" applyAlignment="1">
      <alignment horizontal="left" vertical="center" wrapText="1" indent="1"/>
    </xf>
    <xf numFmtId="0" fontId="63" fillId="9" borderId="0" xfId="0" applyFont="1" applyFill="1" applyBorder="1" applyAlignment="1">
      <alignment vertical="center" wrapText="1"/>
    </xf>
    <xf numFmtId="0" fontId="81" fillId="9" borderId="0" xfId="0" applyFont="1" applyFill="1" applyBorder="1" applyAlignment="1">
      <alignment horizontal="justify" vertical="center" wrapText="1"/>
    </xf>
    <xf numFmtId="0" fontId="63" fillId="4" borderId="0" xfId="0" applyFont="1" applyFill="1" applyBorder="1" applyAlignment="1">
      <alignment horizontal="left" vertical="center" wrapText="1" indent="1"/>
    </xf>
    <xf numFmtId="0" fontId="63" fillId="4" borderId="0" xfId="0" applyFont="1" applyFill="1" applyBorder="1" applyAlignment="1">
      <alignment vertical="center" wrapText="1"/>
    </xf>
    <xf numFmtId="0" fontId="81" fillId="4" borderId="0" xfId="0" applyFont="1" applyFill="1" applyBorder="1" applyAlignment="1">
      <alignment horizontal="justify" vertical="center" wrapText="1"/>
    </xf>
    <xf numFmtId="0" fontId="0" fillId="4" borderId="12" xfId="0" applyFill="1" applyBorder="1" applyAlignment="1">
      <alignment horizontal="right" wrapText="1"/>
    </xf>
    <xf numFmtId="0" fontId="64" fillId="4" borderId="0" xfId="0" applyFont="1" applyFill="1" applyBorder="1" applyAlignment="1">
      <alignment horizontal="left" vertical="center" wrapText="1" indent="5"/>
    </xf>
    <xf numFmtId="0" fontId="0" fillId="4" borderId="0" xfId="0" applyFont="1" applyFill="1" applyBorder="1" applyAlignment="1">
      <alignment vertical="top" wrapText="1"/>
    </xf>
    <xf numFmtId="0" fontId="64" fillId="4" borderId="20" xfId="0" applyFont="1" applyFill="1" applyBorder="1" applyAlignment="1">
      <alignment horizontal="justify" vertical="center" wrapText="1"/>
    </xf>
    <xf numFmtId="0" fontId="0" fillId="4" borderId="0" xfId="0" applyFont="1" applyFill="1" applyBorder="1" applyAlignment="1">
      <alignment horizontal="left" vertical="top"/>
    </xf>
    <xf numFmtId="0" fontId="82" fillId="4" borderId="0" xfId="0" applyFont="1" applyFill="1" applyBorder="1" applyAlignment="1">
      <alignment vertical="center"/>
    </xf>
    <xf numFmtId="0" fontId="52" fillId="4" borderId="0" xfId="0" applyFont="1" applyFill="1" applyBorder="1" applyAlignment="1">
      <alignment horizontal="left" vertical="top" wrapText="1"/>
    </xf>
    <xf numFmtId="0" fontId="67" fillId="9" borderId="0" xfId="0" applyFont="1" applyFill="1" applyBorder="1" applyAlignment="1"/>
    <xf numFmtId="0" fontId="0" fillId="9" borderId="0" xfId="0" applyFill="1" applyBorder="1" applyAlignment="1"/>
    <xf numFmtId="0" fontId="0" fillId="9" borderId="0" xfId="0" applyFill="1"/>
    <xf numFmtId="0" fontId="83" fillId="9" borderId="0" xfId="0" applyFont="1" applyFill="1" applyBorder="1" applyAlignment="1">
      <alignment vertical="center"/>
    </xf>
    <xf numFmtId="0" fontId="83" fillId="9" borderId="0" xfId="0" applyFont="1" applyFill="1" applyBorder="1" applyAlignment="1">
      <alignment horizontal="left" vertical="center"/>
    </xf>
    <xf numFmtId="0" fontId="84" fillId="9" borderId="0" xfId="0" applyFont="1" applyFill="1" applyBorder="1" applyAlignment="1">
      <alignment horizontal="center" vertical="center"/>
    </xf>
    <xf numFmtId="0" fontId="62" fillId="4" borderId="12" xfId="0" applyFont="1" applyFill="1" applyBorder="1" applyAlignment="1">
      <alignment vertical="center" wrapText="1"/>
    </xf>
    <xf numFmtId="0" fontId="0" fillId="4" borderId="4" xfId="0" applyFill="1" applyBorder="1"/>
    <xf numFmtId="0" fontId="0" fillId="4" borderId="5" xfId="0" applyFill="1" applyBorder="1"/>
    <xf numFmtId="0" fontId="0" fillId="4" borderId="4" xfId="0" applyFont="1" applyFill="1" applyBorder="1"/>
    <xf numFmtId="0" fontId="0" fillId="4" borderId="0" xfId="0" applyFont="1" applyFill="1" applyBorder="1" applyAlignment="1">
      <alignment horizontal="center"/>
    </xf>
    <xf numFmtId="3" fontId="0" fillId="4" borderId="0" xfId="0" applyNumberFormat="1" applyFont="1" applyFill="1" applyBorder="1" applyAlignment="1">
      <alignment horizontal="center"/>
    </xf>
    <xf numFmtId="0" fontId="69" fillId="4" borderId="4" xfId="0" applyFont="1" applyFill="1" applyBorder="1"/>
    <xf numFmtId="0" fontId="69" fillId="4" borderId="0" xfId="0" applyFont="1" applyFill="1" applyBorder="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3" fontId="0" fillId="4" borderId="0" xfId="0" applyNumberFormat="1" applyFill="1" applyBorder="1" applyAlignment="1">
      <alignment horizontal="center"/>
    </xf>
    <xf numFmtId="0" fontId="0" fillId="4" borderId="0" xfId="0" applyFill="1" applyBorder="1" applyAlignment="1">
      <alignment horizontal="center"/>
    </xf>
    <xf numFmtId="0" fontId="69" fillId="4" borderId="0" xfId="0" applyFont="1" applyFill="1" applyBorder="1"/>
    <xf numFmtId="0" fontId="0" fillId="4" borderId="4" xfId="0" applyFill="1" applyBorder="1" applyAlignment="1">
      <alignment horizontal="center"/>
    </xf>
    <xf numFmtId="168" fontId="0" fillId="4" borderId="0" xfId="9"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5" fillId="10" borderId="0" xfId="0" applyFont="1" applyFill="1" applyBorder="1"/>
    <xf numFmtId="0" fontId="86" fillId="10" borderId="0" xfId="0" applyFont="1" applyFill="1" applyBorder="1"/>
    <xf numFmtId="0" fontId="87" fillId="11" borderId="24" xfId="0" applyFont="1" applyFill="1" applyBorder="1" applyAlignment="1">
      <alignment horizontal="left" vertical="center" wrapText="1" indent="1"/>
    </xf>
    <xf numFmtId="0" fontId="87" fillId="11" borderId="25" xfId="0" applyFont="1" applyFill="1" applyBorder="1" applyAlignment="1">
      <alignment horizontal="left" vertical="center" wrapText="1" indent="1"/>
    </xf>
    <xf numFmtId="0" fontId="88" fillId="10" borderId="26" xfId="0" applyFont="1" applyFill="1" applyBorder="1" applyAlignment="1">
      <alignment vertical="center" wrapText="1"/>
    </xf>
    <xf numFmtId="0" fontId="88" fillId="10" borderId="29" xfId="0" applyFont="1" applyFill="1" applyBorder="1" applyAlignment="1">
      <alignment vertical="center" wrapText="1"/>
    </xf>
    <xf numFmtId="0" fontId="85" fillId="10" borderId="29" xfId="0" applyFont="1" applyFill="1" applyBorder="1" applyAlignment="1">
      <alignment vertical="center" wrapText="1"/>
    </xf>
    <xf numFmtId="0" fontId="88" fillId="10" borderId="29" xfId="0" applyFont="1" applyFill="1" applyBorder="1" applyAlignment="1">
      <alignment horizontal="justify" vertical="center" wrapText="1"/>
    </xf>
    <xf numFmtId="0" fontId="88" fillId="10" borderId="32" xfId="0" applyFont="1" applyFill="1" applyBorder="1" applyAlignment="1">
      <alignment vertical="center" wrapText="1"/>
    </xf>
    <xf numFmtId="0" fontId="85" fillId="10" borderId="0" xfId="0" applyFont="1" applyFill="1" applyBorder="1" applyAlignment="1">
      <alignment vertical="top" wrapText="1"/>
    </xf>
    <xf numFmtId="0" fontId="88" fillId="10" borderId="0" xfId="0" applyFont="1" applyFill="1" applyBorder="1" applyAlignment="1">
      <alignment horizontal="left" vertical="top" wrapText="1" indent="5"/>
    </xf>
    <xf numFmtId="0" fontId="88" fillId="10" borderId="0" xfId="0" applyFont="1" applyFill="1" applyBorder="1" applyAlignment="1">
      <alignment horizontal="left" vertical="top" wrapText="1"/>
    </xf>
    <xf numFmtId="0" fontId="88" fillId="10" borderId="26" xfId="0" applyFont="1" applyFill="1" applyBorder="1" applyAlignment="1">
      <alignment vertical="center"/>
    </xf>
    <xf numFmtId="0" fontId="88" fillId="10" borderId="29" xfId="0" applyFont="1" applyFill="1" applyBorder="1" applyAlignment="1">
      <alignment vertical="center"/>
    </xf>
    <xf numFmtId="0" fontId="88" fillId="10" borderId="32" xfId="0" applyFont="1" applyFill="1" applyBorder="1" applyAlignment="1">
      <alignment vertical="center"/>
    </xf>
    <xf numFmtId="0" fontId="88" fillId="10" borderId="0" xfId="0" applyFont="1" applyFill="1" applyBorder="1" applyAlignment="1">
      <alignment horizontal="justify" vertical="center" wrapText="1"/>
    </xf>
    <xf numFmtId="0" fontId="85" fillId="10" borderId="0" xfId="0" applyFont="1" applyFill="1" applyBorder="1" applyAlignment="1">
      <alignment vertical="center" wrapText="1"/>
    </xf>
    <xf numFmtId="0" fontId="88" fillId="10" borderId="0" xfId="0" applyFont="1" applyFill="1" applyBorder="1" applyAlignment="1">
      <alignment vertical="center" wrapText="1"/>
    </xf>
    <xf numFmtId="0" fontId="85" fillId="12" borderId="0" xfId="0" applyFont="1" applyFill="1" applyBorder="1"/>
    <xf numFmtId="0" fontId="87" fillId="11" borderId="1" xfId="0" applyFont="1" applyFill="1" applyBorder="1" applyAlignment="1">
      <alignment vertical="center" wrapText="1"/>
    </xf>
    <xf numFmtId="0" fontId="87" fillId="11" borderId="35" xfId="0" applyFont="1" applyFill="1" applyBorder="1" applyAlignment="1">
      <alignment vertical="center" wrapText="1"/>
    </xf>
    <xf numFmtId="0" fontId="87" fillId="11" borderId="6" xfId="0" applyFont="1" applyFill="1" applyBorder="1" applyAlignment="1">
      <alignment vertical="center" wrapText="1"/>
    </xf>
    <xf numFmtId="0" fontId="88" fillId="11" borderId="36" xfId="0" applyFont="1" applyFill="1" applyBorder="1" applyAlignment="1">
      <alignment vertical="center" wrapText="1"/>
    </xf>
    <xf numFmtId="0" fontId="85" fillId="10" borderId="26" xfId="0" applyFont="1" applyFill="1" applyBorder="1" applyAlignment="1">
      <alignment vertical="center"/>
    </xf>
    <xf numFmtId="0" fontId="88" fillId="10" borderId="27" xfId="0" applyFont="1" applyFill="1" applyBorder="1" applyAlignment="1">
      <alignment vertical="center" wrapText="1"/>
    </xf>
    <xf numFmtId="0" fontId="88" fillId="10" borderId="37" xfId="0" applyFont="1" applyFill="1" applyBorder="1" applyAlignment="1">
      <alignment vertical="center" wrapText="1"/>
    </xf>
    <xf numFmtId="0" fontId="85" fillId="10" borderId="32" xfId="0" applyFont="1" applyFill="1" applyBorder="1" applyAlignment="1">
      <alignment vertical="center"/>
    </xf>
    <xf numFmtId="0" fontId="88" fillId="10" borderId="38" xfId="0" applyFont="1" applyFill="1" applyBorder="1" applyAlignment="1">
      <alignment vertical="center" wrapText="1"/>
    </xf>
    <xf numFmtId="0" fontId="88" fillId="10" borderId="34" xfId="0" applyFont="1" applyFill="1" applyBorder="1" applyAlignment="1">
      <alignment vertical="center" wrapText="1"/>
    </xf>
    <xf numFmtId="0" fontId="88" fillId="10" borderId="0" xfId="0" applyFont="1" applyFill="1" applyBorder="1" applyAlignment="1">
      <alignment vertical="center"/>
    </xf>
    <xf numFmtId="0" fontId="85" fillId="10" borderId="26" xfId="0" applyFont="1" applyFill="1" applyBorder="1" applyAlignment="1">
      <alignment vertical="center" wrapText="1"/>
    </xf>
    <xf numFmtId="0" fontId="85" fillId="10" borderId="29" xfId="0" applyFont="1" applyFill="1" applyBorder="1" applyAlignment="1">
      <alignment vertical="center"/>
    </xf>
    <xf numFmtId="0" fontId="85" fillId="10" borderId="0" xfId="0" applyFont="1" applyFill="1" applyBorder="1" applyAlignment="1">
      <alignment vertical="center"/>
    </xf>
    <xf numFmtId="0" fontId="88" fillId="10" borderId="0" xfId="0" applyFont="1" applyFill="1" applyBorder="1" applyAlignment="1">
      <alignment horizontal="left" vertical="center" wrapText="1" indent="5"/>
    </xf>
    <xf numFmtId="0" fontId="85" fillId="10" borderId="40" xfId="0" applyFont="1" applyFill="1" applyBorder="1" applyAlignment="1">
      <alignment vertical="center" wrapText="1"/>
    </xf>
    <xf numFmtId="0" fontId="85" fillId="10" borderId="43" xfId="0" applyFont="1" applyFill="1" applyBorder="1" applyAlignment="1">
      <alignment vertical="center"/>
    </xf>
    <xf numFmtId="0" fontId="85" fillId="10" borderId="32" xfId="0" applyFont="1" applyFill="1" applyBorder="1"/>
    <xf numFmtId="0" fontId="87" fillId="11" borderId="44" xfId="0" applyFont="1" applyFill="1" applyBorder="1" applyAlignment="1">
      <alignment horizontal="left" vertical="center" wrapText="1" indent="1"/>
    </xf>
    <xf numFmtId="0" fontId="87" fillId="11" borderId="44" xfId="0" applyFont="1" applyFill="1" applyBorder="1" applyAlignment="1">
      <alignment vertical="center" wrapText="1"/>
    </xf>
    <xf numFmtId="0" fontId="88" fillId="11" borderId="45" xfId="0" applyFont="1" applyFill="1" applyBorder="1" applyAlignment="1">
      <alignment horizontal="justify" vertical="center" wrapText="1"/>
    </xf>
    <xf numFmtId="0" fontId="87" fillId="11" borderId="0" xfId="0" applyFont="1" applyFill="1" applyBorder="1" applyAlignment="1">
      <alignment vertical="center" wrapText="1"/>
    </xf>
    <xf numFmtId="0" fontId="88" fillId="11" borderId="5" xfId="0" applyFont="1" applyFill="1" applyBorder="1" applyAlignment="1">
      <alignment horizontal="justify" vertical="center" wrapText="1"/>
    </xf>
    <xf numFmtId="0" fontId="85" fillId="10" borderId="26" xfId="0" applyFont="1" applyFill="1" applyBorder="1"/>
    <xf numFmtId="0" fontId="85" fillId="10" borderId="29" xfId="0" applyFont="1" applyFill="1" applyBorder="1"/>
    <xf numFmtId="0" fontId="85" fillId="10" borderId="46" xfId="0" applyFont="1" applyFill="1" applyBorder="1" applyAlignment="1">
      <alignment vertical="center"/>
    </xf>
    <xf numFmtId="0" fontId="88" fillId="10" borderId="44" xfId="0" applyFont="1" applyFill="1" applyBorder="1" applyAlignment="1">
      <alignment vertical="top" wrapText="1"/>
    </xf>
    <xf numFmtId="0" fontId="89" fillId="4" borderId="47" xfId="11" applyFont="1" applyFill="1" applyBorder="1" applyAlignment="1" applyProtection="1"/>
    <xf numFmtId="0" fontId="85" fillId="10" borderId="45" xfId="0" applyFont="1" applyFill="1" applyBorder="1"/>
    <xf numFmtId="0" fontId="90" fillId="10" borderId="0" xfId="11" applyFont="1" applyFill="1" applyBorder="1" applyAlignment="1" applyProtection="1">
      <alignment horizontal="right"/>
    </xf>
    <xf numFmtId="43" fontId="2" fillId="0" borderId="12" xfId="9" applyFont="1" applyFill="1" applyBorder="1" applyAlignment="1">
      <alignment horizontal="right"/>
    </xf>
    <xf numFmtId="43" fontId="23" fillId="0" borderId="12" xfId="9" applyNumberFormat="1" applyFont="1" applyFill="1" applyBorder="1" applyAlignment="1">
      <alignment horizontal="right"/>
    </xf>
    <xf numFmtId="43" fontId="23" fillId="0" borderId="12" xfId="9" applyFont="1" applyFill="1" applyBorder="1" applyAlignment="1">
      <alignment horizontal="right"/>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164" fontId="42" fillId="8" borderId="0" xfId="10" applyNumberFormat="1" applyFont="1" applyFill="1" applyBorder="1" applyAlignment="1">
      <alignment horizontal="center"/>
    </xf>
    <xf numFmtId="0" fontId="51" fillId="4" borderId="0" xfId="0" applyFont="1" applyFill="1" applyBorder="1" applyAlignment="1">
      <alignment horizontal="left" wrapText="1"/>
    </xf>
    <xf numFmtId="0" fontId="46" fillId="4" borderId="0" xfId="0" applyFont="1" applyFill="1" applyBorder="1" applyAlignment="1">
      <alignment horizontal="center" vertical="center" wrapText="1"/>
    </xf>
    <xf numFmtId="0" fontId="66" fillId="9" borderId="0" xfId="0" applyFont="1" applyFill="1" applyBorder="1" applyAlignment="1">
      <alignment horizontal="center" vertical="center" wrapText="1"/>
    </xf>
    <xf numFmtId="0" fontId="3" fillId="4" borderId="0" xfId="0" applyFont="1" applyFill="1" applyBorder="1" applyAlignment="1">
      <alignment vertical="center"/>
    </xf>
    <xf numFmtId="0" fontId="46" fillId="4" borderId="0" xfId="0" applyFont="1" applyFill="1" applyBorder="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46"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20" xfId="0" applyFont="1" applyFill="1" applyBorder="1" applyAlignment="1">
      <alignment horizontal="center" vertical="center"/>
    </xf>
    <xf numFmtId="0" fontId="63" fillId="4" borderId="0" xfId="0" applyFont="1" applyFill="1" applyBorder="1" applyAlignment="1">
      <alignment horizontal="center" vertical="center" wrapText="1"/>
    </xf>
    <xf numFmtId="0" fontId="1" fillId="4" borderId="20" xfId="0" applyFont="1" applyFill="1" applyBorder="1" applyAlignment="1">
      <alignment horizontal="center"/>
    </xf>
    <xf numFmtId="0" fontId="24" fillId="4" borderId="20" xfId="0" applyFont="1" applyFill="1" applyBorder="1" applyAlignment="1">
      <alignment horizontal="center"/>
    </xf>
    <xf numFmtId="0" fontId="64" fillId="4" borderId="0" xfId="0" applyFont="1" applyFill="1" applyBorder="1" applyAlignment="1">
      <alignment horizontal="justify" vertical="center" wrapText="1"/>
    </xf>
    <xf numFmtId="0" fontId="64" fillId="4" borderId="0" xfId="0" applyFont="1" applyFill="1" applyBorder="1" applyAlignment="1">
      <alignment vertical="center" wrapText="1"/>
    </xf>
    <xf numFmtId="0" fontId="69" fillId="4" borderId="0" xfId="0" applyFont="1" applyFill="1" applyBorder="1" applyAlignment="1">
      <alignment horizontal="center" wrapText="1"/>
    </xf>
    <xf numFmtId="0" fontId="83" fillId="9" borderId="0" xfId="0" applyFont="1" applyFill="1" applyBorder="1" applyAlignment="1">
      <alignment horizontal="center" vertical="center" wrapText="1"/>
    </xf>
    <xf numFmtId="0" fontId="84" fillId="9" borderId="0" xfId="0" applyFont="1" applyFill="1" applyBorder="1" applyAlignment="1">
      <alignment horizontal="center" vertical="center"/>
    </xf>
    <xf numFmtId="0" fontId="0" fillId="0" borderId="21"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57" fillId="4" borderId="12" xfId="11" applyFill="1" applyBorder="1" applyAlignment="1" applyProtection="1">
      <alignment horizontal="left" vertical="center" wrapText="1"/>
    </xf>
    <xf numFmtId="0" fontId="0" fillId="4" borderId="22" xfId="0" applyFill="1" applyBorder="1" applyAlignment="1">
      <alignment horizontal="left" vertical="top" wrapText="1"/>
    </xf>
    <xf numFmtId="0" fontId="0" fillId="4" borderId="21" xfId="0" applyFill="1" applyBorder="1" applyAlignment="1">
      <alignment horizontal="left" vertical="top" wrapText="1"/>
    </xf>
    <xf numFmtId="0" fontId="0" fillId="4" borderId="23" xfId="0" applyFill="1" applyBorder="1" applyAlignment="1">
      <alignment horizontal="left" vertical="top" wrapText="1"/>
    </xf>
    <xf numFmtId="0" fontId="88" fillId="12" borderId="13" xfId="0" applyFont="1" applyFill="1" applyBorder="1" applyAlignment="1">
      <alignment horizontal="left" vertical="top"/>
    </xf>
    <xf numFmtId="0" fontId="88" fillId="12" borderId="30" xfId="0" applyFont="1" applyFill="1" applyBorder="1" applyAlignment="1">
      <alignment horizontal="left" vertical="top"/>
    </xf>
    <xf numFmtId="0" fontId="87" fillId="11" borderId="1" xfId="0" applyFont="1" applyFill="1" applyBorder="1" applyAlignment="1">
      <alignment horizontal="left" vertical="center" wrapText="1"/>
    </xf>
    <xf numFmtId="0" fontId="87" fillId="11" borderId="3" xfId="0" applyFont="1" applyFill="1" applyBorder="1" applyAlignment="1">
      <alignment horizontal="left" vertical="center" wrapText="1"/>
    </xf>
    <xf numFmtId="0" fontId="87" fillId="11" borderId="4" xfId="0" applyFont="1" applyFill="1" applyBorder="1" applyAlignment="1">
      <alignment horizontal="left" vertical="center" wrapText="1"/>
    </xf>
    <xf numFmtId="0" fontId="87" fillId="11" borderId="5" xfId="0" applyFont="1" applyFill="1" applyBorder="1" applyAlignment="1">
      <alignment horizontal="left" vertical="center" wrapText="1"/>
    </xf>
    <xf numFmtId="0" fontId="88" fillId="12" borderId="27" xfId="0" applyFont="1" applyFill="1" applyBorder="1" applyAlignment="1">
      <alignment horizontal="left" vertical="top"/>
    </xf>
    <xf numFmtId="0" fontId="88" fillId="12" borderId="28" xfId="0" applyFont="1" applyFill="1" applyBorder="1" applyAlignment="1">
      <alignment horizontal="left" vertical="top"/>
    </xf>
    <xf numFmtId="0" fontId="88" fillId="12" borderId="13" xfId="0" applyFont="1" applyFill="1" applyBorder="1" applyAlignment="1">
      <alignment horizontal="left" vertical="top" wrapText="1"/>
    </xf>
    <xf numFmtId="0" fontId="88" fillId="12" borderId="30" xfId="0" applyFont="1" applyFill="1" applyBorder="1" applyAlignment="1">
      <alignment horizontal="left" vertical="top" wrapText="1"/>
    </xf>
    <xf numFmtId="0" fontId="88" fillId="12" borderId="10" xfId="0" applyFont="1" applyFill="1" applyBorder="1" applyAlignment="1">
      <alignment horizontal="left" vertical="top"/>
    </xf>
    <xf numFmtId="0" fontId="88" fillId="12" borderId="31" xfId="0" applyFont="1" applyFill="1" applyBorder="1" applyAlignment="1">
      <alignment horizontal="left" vertical="top"/>
    </xf>
    <xf numFmtId="0" fontId="88" fillId="12" borderId="10" xfId="0" applyFont="1" applyFill="1" applyBorder="1" applyAlignment="1">
      <alignment horizontal="left" vertical="top" wrapText="1"/>
    </xf>
    <xf numFmtId="0" fontId="88" fillId="12" borderId="31" xfId="0" applyFont="1" applyFill="1" applyBorder="1" applyAlignment="1">
      <alignment horizontal="left" vertical="top" wrapText="1"/>
    </xf>
    <xf numFmtId="0" fontId="88" fillId="12" borderId="33" xfId="0" applyFont="1" applyFill="1" applyBorder="1" applyAlignment="1">
      <alignment horizontal="left" vertical="top"/>
    </xf>
    <xf numFmtId="0" fontId="88" fillId="12" borderId="34" xfId="0" applyFont="1" applyFill="1" applyBorder="1" applyAlignment="1">
      <alignment horizontal="left" vertical="top"/>
    </xf>
    <xf numFmtId="0" fontId="87" fillId="11" borderId="1" xfId="0" applyFont="1" applyFill="1" applyBorder="1" applyAlignment="1">
      <alignment horizontal="left" vertical="top" wrapText="1"/>
    </xf>
    <xf numFmtId="0" fontId="87" fillId="11" borderId="3" xfId="0" applyFont="1" applyFill="1" applyBorder="1" applyAlignment="1">
      <alignment horizontal="left" vertical="top" wrapText="1"/>
    </xf>
    <xf numFmtId="0" fontId="87" fillId="11" borderId="4" xfId="0" applyFont="1" applyFill="1" applyBorder="1" applyAlignment="1">
      <alignment horizontal="left" vertical="top" wrapText="1"/>
    </xf>
    <xf numFmtId="0" fontId="87" fillId="11" borderId="5" xfId="0" applyFont="1" applyFill="1" applyBorder="1" applyAlignment="1">
      <alignment horizontal="left" vertical="top" wrapText="1"/>
    </xf>
    <xf numFmtId="0" fontId="88" fillId="12" borderId="27" xfId="0" applyFont="1" applyFill="1" applyBorder="1" applyAlignment="1">
      <alignment horizontal="left" vertical="top" wrapText="1"/>
    </xf>
    <xf numFmtId="0" fontId="88" fillId="12" borderId="28" xfId="0" applyFont="1" applyFill="1" applyBorder="1" applyAlignment="1">
      <alignment horizontal="left" vertical="top" wrapText="1"/>
    </xf>
    <xf numFmtId="0" fontId="88" fillId="10" borderId="41" xfId="0" applyFont="1" applyFill="1" applyBorder="1" applyAlignment="1">
      <alignment horizontal="left" vertical="center" wrapText="1"/>
    </xf>
    <xf numFmtId="0" fontId="88" fillId="10" borderId="42" xfId="0" applyFont="1" applyFill="1" applyBorder="1" applyAlignment="1">
      <alignment horizontal="left" vertical="center" wrapText="1"/>
    </xf>
    <xf numFmtId="0" fontId="88" fillId="12" borderId="33" xfId="0" applyFont="1" applyFill="1" applyBorder="1" applyAlignment="1">
      <alignment horizontal="left" vertical="top" wrapText="1"/>
    </xf>
    <xf numFmtId="0" fontId="88" fillId="12" borderId="34" xfId="0" applyFont="1" applyFill="1" applyBorder="1" applyAlignment="1">
      <alignment horizontal="left" vertical="top" wrapText="1"/>
    </xf>
    <xf numFmtId="0" fontId="88" fillId="10" borderId="39" xfId="0" applyFont="1" applyFill="1" applyBorder="1" applyAlignment="1">
      <alignment horizontal="left" vertical="center" wrapText="1"/>
    </xf>
    <xf numFmtId="0" fontId="88" fillId="10" borderId="37" xfId="0" applyFont="1" applyFill="1" applyBorder="1" applyAlignment="1">
      <alignment horizontal="left" vertical="center" wrapText="1"/>
    </xf>
    <xf numFmtId="0" fontId="88" fillId="10" borderId="13" xfId="0" applyFont="1" applyFill="1" applyBorder="1" applyAlignment="1">
      <alignment horizontal="left" vertical="center" wrapText="1"/>
    </xf>
    <xf numFmtId="0" fontId="88" fillId="10" borderId="30" xfId="0" applyFont="1" applyFill="1" applyBorder="1" applyAlignment="1">
      <alignment horizontal="left" vertical="center" wrapText="1"/>
    </xf>
    <xf numFmtId="0" fontId="88" fillId="10" borderId="33" xfId="0" applyFont="1" applyFill="1" applyBorder="1" applyAlignment="1">
      <alignment horizontal="left" vertical="center" wrapText="1"/>
    </xf>
    <xf numFmtId="0" fontId="88" fillId="10" borderId="34" xfId="0" applyFont="1" applyFill="1" applyBorder="1" applyAlignment="1">
      <alignment horizontal="left" vertical="center" wrapText="1"/>
    </xf>
    <xf numFmtId="0" fontId="87" fillId="11" borderId="6" xfId="0" applyFont="1" applyFill="1" applyBorder="1" applyAlignment="1">
      <alignment horizontal="left" vertical="center" wrapText="1"/>
    </xf>
    <xf numFmtId="0" fontId="87" fillId="11" borderId="8" xfId="0" applyFont="1" applyFill="1" applyBorder="1" applyAlignment="1">
      <alignment horizontal="left" vertical="center" wrapText="1"/>
    </xf>
    <xf numFmtId="0" fontId="88" fillId="10" borderId="10" xfId="0" applyFont="1" applyFill="1" applyBorder="1" applyAlignment="1">
      <alignment horizontal="left" vertical="center" wrapText="1"/>
    </xf>
    <xf numFmtId="0" fontId="88" fillId="10" borderId="31" xfId="0" applyFont="1" applyFill="1" applyBorder="1" applyAlignment="1">
      <alignment horizontal="left" vertical="center" wrapText="1"/>
    </xf>
    <xf numFmtId="0" fontId="87" fillId="11" borderId="44" xfId="0" applyFont="1" applyFill="1" applyBorder="1" applyAlignment="1">
      <alignment horizontal="left" vertical="center" wrapText="1"/>
    </xf>
    <xf numFmtId="0" fontId="87" fillId="11" borderId="45" xfId="0" applyFont="1" applyFill="1" applyBorder="1" applyAlignment="1">
      <alignment horizontal="left" vertical="center" wrapText="1"/>
    </xf>
    <xf numFmtId="0" fontId="88" fillId="10" borderId="47" xfId="0" applyFont="1" applyFill="1" applyBorder="1" applyAlignment="1">
      <alignment horizontal="left" vertical="center" wrapText="1"/>
    </xf>
    <xf numFmtId="0" fontId="88" fillId="10" borderId="45" xfId="0" applyFont="1" applyFill="1" applyBorder="1" applyAlignment="1">
      <alignment horizontal="left" vertical="center" wrapText="1"/>
    </xf>
  </cellXfs>
  <cellStyles count="12">
    <cellStyle name="Comma" xfId="9" builtinId="3"/>
    <cellStyle name="Comma 2" xfId="3"/>
    <cellStyle name="Hyperlink" xfId="2" builtinId="8"/>
    <cellStyle name="Hyperlink 2" xfId="11"/>
    <cellStyle name="Normal" xfId="0" builtinId="0"/>
    <cellStyle name="Normal 2" xfId="4"/>
    <cellStyle name="Normal 3" xfId="5"/>
    <cellStyle name="Normal 4" xfId="6"/>
    <cellStyle name="Normal 7" xfId="7"/>
    <cellStyle name="Normal_porteføljerapport skabelon v4.3 - q1-2010 26apr2010" xfId="10"/>
    <cellStyle name="Percent" xfId="1" builtinId="5"/>
    <cellStyle name="Standard 3" xfId="8"/>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3">
          <a:extLst>
            <a:ext uri="{FF2B5EF4-FFF2-40B4-BE49-F238E27FC236}">
              <a16:creationId xmlns:a16="http://schemas.microsoft.com/office/drawing/2014/main" id="{429EC460-25BA-4C42-A312-40244AB7DC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372" y="0"/>
          <a:ext cx="2695107"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13</xdr:col>
      <xdr:colOff>2334</xdr:colOff>
      <xdr:row>4</xdr:row>
      <xdr:rowOff>161602</xdr:rowOff>
    </xdr:to>
    <xdr:pic>
      <xdr:nvPicPr>
        <xdr:cNvPr id="2" name="Billede 3">
          <a:extLst>
            <a:ext uri="{FF2B5EF4-FFF2-40B4-BE49-F238E27FC236}">
              <a16:creationId xmlns:a16="http://schemas.microsoft.com/office/drawing/2014/main" id="{CE425444-14DA-4943-804C-0608420F7B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7203" y="0"/>
          <a:ext cx="2695106" cy="9236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3">
          <a:extLst>
            <a:ext uri="{FF2B5EF4-FFF2-40B4-BE49-F238E27FC236}">
              <a16:creationId xmlns:a16="http://schemas.microsoft.com/office/drawing/2014/main" id="{A07F3DA3-719B-4565-9F5C-69E4D6BCC6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88" y="0"/>
          <a:ext cx="2686142" cy="92360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2" name="Billede 33">
          <a:extLst>
            <a:ext uri="{FF2B5EF4-FFF2-40B4-BE49-F238E27FC236}">
              <a16:creationId xmlns:a16="http://schemas.microsoft.com/office/drawing/2014/main" id="{5D1C2E67-B42C-4D80-956F-8E8BB96C13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33C4B6DF-1862-45DC-AAC3-55B9AA3D0217}"/>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2018</a:t>
          </a:r>
        </a:p>
      </xdr:txBody>
    </xdr:sp>
    <xdr:clientData/>
  </xdr:twoCellAnchor>
  <xdr:twoCellAnchor>
    <xdr:from>
      <xdr:col>1</xdr:col>
      <xdr:colOff>22411</xdr:colOff>
      <xdr:row>20</xdr:row>
      <xdr:rowOff>76199</xdr:rowOff>
    </xdr:from>
    <xdr:to>
      <xdr:col>2</xdr:col>
      <xdr:colOff>3664323</xdr:colOff>
      <xdr:row>32</xdr:row>
      <xdr:rowOff>9524</xdr:rowOff>
    </xdr:to>
    <xdr:sp macro="" textlink="">
      <xdr:nvSpPr>
        <xdr:cNvPr id="3" name="Tekstboks 4">
          <a:extLst>
            <a:ext uri="{FF2B5EF4-FFF2-40B4-BE49-F238E27FC236}">
              <a16:creationId xmlns:a16="http://schemas.microsoft.com/office/drawing/2014/main" id="{EFE95C43-5BC2-4BFE-8585-FE8FD43EBBEF}"/>
            </a:ext>
          </a:extLst>
        </xdr:cNvPr>
        <xdr:cNvSpPr txBox="1"/>
      </xdr:nvSpPr>
      <xdr:spPr>
        <a:xfrm>
          <a:off x="251011" y="9972674"/>
          <a:ext cx="4889687" cy="221932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2018-05-01</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2018-03-28</a:t>
          </a:r>
          <a:r>
            <a:rPr lang="en-GB" sz="1100" b="0" baseline="0">
              <a:solidFill>
                <a:schemeClr val="dk1"/>
              </a:solidFill>
              <a:latin typeface="+mn-lt"/>
              <a:ea typeface="+mn-ea"/>
              <a:cs typeface="+mn-cs"/>
            </a:rPr>
            <a:t>]</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5121EB35-6975-4B5B-A9E2-D306BA2258F8}"/>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5">
          <a:extLst>
            <a:ext uri="{FF2B5EF4-FFF2-40B4-BE49-F238E27FC236}">
              <a16:creationId xmlns:a16="http://schemas.microsoft.com/office/drawing/2014/main" id="{39C0937B-C5AF-4605-A1CD-0A41659C0D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8818" y="383241"/>
          <a:ext cx="2688943" cy="9157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6</xdr:col>
      <xdr:colOff>2333</xdr:colOff>
      <xdr:row>3</xdr:row>
      <xdr:rowOff>452955</xdr:rowOff>
    </xdr:to>
    <xdr:pic>
      <xdr:nvPicPr>
        <xdr:cNvPr id="2" name="Billede 3">
          <a:extLst>
            <a:ext uri="{FF2B5EF4-FFF2-40B4-BE49-F238E27FC236}">
              <a16:creationId xmlns:a16="http://schemas.microsoft.com/office/drawing/2014/main" id="{F5B12494-69F4-4888-9A8A-40330A8823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472" y="0"/>
          <a:ext cx="2674936" cy="910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310495</xdr:colOff>
      <xdr:row>3</xdr:row>
      <xdr:rowOff>217184</xdr:rowOff>
    </xdr:to>
    <xdr:pic>
      <xdr:nvPicPr>
        <xdr:cNvPr id="2" name="Billede 3">
          <a:extLst>
            <a:ext uri="{FF2B5EF4-FFF2-40B4-BE49-F238E27FC236}">
              <a16:creationId xmlns:a16="http://schemas.microsoft.com/office/drawing/2014/main" id="{E83D312F-36DA-40C7-A9AB-DDCC4D2EBE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77738" cy="9191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3">
          <a:extLst>
            <a:ext uri="{FF2B5EF4-FFF2-40B4-BE49-F238E27FC236}">
              <a16:creationId xmlns:a16="http://schemas.microsoft.com/office/drawing/2014/main" id="{F5B69FC7-87A8-4CB1-9563-3D069149D8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910" y="0"/>
          <a:ext cx="2674936" cy="9280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3">
          <a:extLst>
            <a:ext uri="{FF2B5EF4-FFF2-40B4-BE49-F238E27FC236}">
              <a16:creationId xmlns:a16="http://schemas.microsoft.com/office/drawing/2014/main" id="{477FC659-9467-4B12-801A-5E5AA08661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8573" y="0"/>
          <a:ext cx="2679419"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2" name="Billede 3">
          <a:extLst>
            <a:ext uri="{FF2B5EF4-FFF2-40B4-BE49-F238E27FC236}">
              <a16:creationId xmlns:a16="http://schemas.microsoft.com/office/drawing/2014/main" id="{ED2AB07A-76DA-4E99-ABD4-17AFD79CFC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9272" y="0"/>
          <a:ext cx="2688384"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5.bin"/><Relationship Id="rId1" Type="http://schemas.openxmlformats.org/officeDocument/2006/relationships/hyperlink" Target="http://www.realkreditraadet.dk/Default.aspx?ID=292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redbondlabel.com/issuer/49/"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topLeftCell="A2" zoomScale="80" zoomScaleNormal="80" workbookViewId="0">
      <selection activeCell="F10" sqref="F10"/>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x14ac:dyDescent="0.3">
      <c r="B6" s="6"/>
      <c r="C6" s="7"/>
      <c r="D6" s="7"/>
      <c r="E6" s="7"/>
      <c r="F6" s="11"/>
      <c r="G6" s="7"/>
      <c r="H6" s="7"/>
      <c r="I6" s="7"/>
      <c r="J6" s="8"/>
    </row>
    <row r="7" spans="2:10" ht="25.8" x14ac:dyDescent="0.3">
      <c r="B7" s="6"/>
      <c r="C7" s="7"/>
      <c r="D7" s="7"/>
      <c r="E7" s="7"/>
      <c r="F7" s="12" t="s">
        <v>621</v>
      </c>
      <c r="G7" s="7"/>
      <c r="H7" s="7"/>
      <c r="I7" s="7"/>
      <c r="J7" s="8"/>
    </row>
    <row r="8" spans="2:10" ht="25.8" x14ac:dyDescent="0.3">
      <c r="B8" s="6"/>
      <c r="C8" s="7"/>
      <c r="D8" s="7"/>
      <c r="E8" s="7"/>
      <c r="F8" s="12" t="s">
        <v>2216</v>
      </c>
      <c r="G8" s="7"/>
      <c r="H8" s="7"/>
      <c r="I8" s="7"/>
      <c r="J8" s="8"/>
    </row>
    <row r="9" spans="2:10" ht="21" x14ac:dyDescent="0.3">
      <c r="B9" s="6"/>
      <c r="C9" s="7"/>
      <c r="D9" s="7"/>
      <c r="E9" s="7"/>
      <c r="F9" s="13" t="s">
        <v>2218</v>
      </c>
      <c r="G9" s="7"/>
      <c r="H9" s="7"/>
      <c r="I9" s="7"/>
      <c r="J9" s="8"/>
    </row>
    <row r="10" spans="2:10" ht="21" x14ac:dyDescent="0.3">
      <c r="B10" s="6"/>
      <c r="C10" s="7"/>
      <c r="D10" s="7"/>
      <c r="E10" s="7"/>
      <c r="F10" s="13" t="s">
        <v>2217</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441" t="s">
        <v>15</v>
      </c>
      <c r="E24" s="442" t="s">
        <v>16</v>
      </c>
      <c r="F24" s="442"/>
      <c r="G24" s="442"/>
      <c r="H24" s="442"/>
      <c r="I24" s="7"/>
      <c r="J24" s="8"/>
    </row>
    <row r="25" spans="2:10" x14ac:dyDescent="0.3">
      <c r="B25" s="6"/>
      <c r="C25" s="7"/>
      <c r="D25" s="7"/>
      <c r="E25" s="16"/>
      <c r="F25" s="16"/>
      <c r="G25" s="16"/>
      <c r="H25" s="7"/>
      <c r="I25" s="7"/>
      <c r="J25" s="8"/>
    </row>
    <row r="26" spans="2:10" x14ac:dyDescent="0.3">
      <c r="B26" s="6"/>
      <c r="C26" s="7"/>
      <c r="D26" s="441" t="s">
        <v>17</v>
      </c>
      <c r="E26" s="442"/>
      <c r="F26" s="442"/>
      <c r="G26" s="442"/>
      <c r="H26" s="442"/>
      <c r="I26" s="7"/>
      <c r="J26" s="8"/>
    </row>
    <row r="27" spans="2:10" x14ac:dyDescent="0.3">
      <c r="B27" s="6"/>
      <c r="C27" s="7"/>
      <c r="D27" s="17"/>
      <c r="E27" s="17"/>
      <c r="F27" s="17"/>
      <c r="G27" s="17"/>
      <c r="H27" s="17"/>
      <c r="I27" s="7"/>
      <c r="J27" s="8"/>
    </row>
    <row r="28" spans="2:10" x14ac:dyDescent="0.3">
      <c r="B28" s="6"/>
      <c r="C28" s="7"/>
      <c r="D28" s="441" t="s">
        <v>18</v>
      </c>
      <c r="E28" s="442" t="s">
        <v>16</v>
      </c>
      <c r="F28" s="442"/>
      <c r="G28" s="442"/>
      <c r="H28" s="442"/>
      <c r="I28" s="7"/>
      <c r="J28" s="8"/>
    </row>
    <row r="29" spans="2:10" x14ac:dyDescent="0.3">
      <c r="B29" s="6"/>
      <c r="C29" s="7"/>
      <c r="D29" s="17"/>
      <c r="E29" s="17"/>
      <c r="F29" s="17"/>
      <c r="G29" s="17"/>
      <c r="H29" s="17"/>
      <c r="I29" s="7"/>
      <c r="J29" s="8"/>
    </row>
    <row r="30" spans="2:10" x14ac:dyDescent="0.3">
      <c r="B30" s="6"/>
      <c r="C30" s="7"/>
      <c r="D30" s="441" t="s">
        <v>19</v>
      </c>
      <c r="E30" s="442" t="s">
        <v>16</v>
      </c>
      <c r="F30" s="442"/>
      <c r="G30" s="442"/>
      <c r="H30" s="442"/>
      <c r="I30" s="7"/>
      <c r="J30" s="8"/>
    </row>
    <row r="31" spans="2:10" x14ac:dyDescent="0.3">
      <c r="B31" s="6"/>
      <c r="C31" s="7"/>
      <c r="D31" s="17"/>
      <c r="E31" s="17"/>
      <c r="F31" s="17"/>
      <c r="G31" s="17"/>
      <c r="H31" s="17"/>
      <c r="I31" s="7"/>
      <c r="J31" s="8"/>
    </row>
    <row r="32" spans="2:10" x14ac:dyDescent="0.3">
      <c r="B32" s="6"/>
      <c r="C32" s="7"/>
      <c r="D32" s="441" t="s">
        <v>20</v>
      </c>
      <c r="E32" s="442" t="s">
        <v>16</v>
      </c>
      <c r="F32" s="442"/>
      <c r="G32" s="442"/>
      <c r="H32" s="442"/>
      <c r="I32" s="7"/>
      <c r="J32" s="8"/>
    </row>
    <row r="33" spans="2:10" x14ac:dyDescent="0.3">
      <c r="B33" s="6"/>
      <c r="C33" s="7"/>
      <c r="D33" s="16"/>
      <c r="E33" s="16"/>
      <c r="F33" s="16"/>
      <c r="G33" s="16"/>
      <c r="H33" s="16"/>
      <c r="I33" s="7"/>
      <c r="J33" s="8"/>
    </row>
    <row r="34" spans="2:10" x14ac:dyDescent="0.3">
      <c r="B34" s="6"/>
      <c r="C34" s="7"/>
      <c r="D34" s="441" t="s">
        <v>21</v>
      </c>
      <c r="E34" s="442" t="s">
        <v>16</v>
      </c>
      <c r="F34" s="442"/>
      <c r="G34" s="442"/>
      <c r="H34" s="442"/>
      <c r="I34" s="7"/>
      <c r="J34" s="8"/>
    </row>
    <row r="35" spans="2:10" x14ac:dyDescent="0.3">
      <c r="B35" s="6"/>
      <c r="C35" s="7"/>
      <c r="D35" s="7"/>
      <c r="E35" s="7"/>
      <c r="F35" s="7"/>
      <c r="G35" s="7"/>
      <c r="H35" s="7"/>
      <c r="I35" s="7"/>
      <c r="J35" s="8"/>
    </row>
    <row r="36" spans="2:10" x14ac:dyDescent="0.3">
      <c r="B36" s="6"/>
      <c r="C36" s="7"/>
      <c r="D36" s="439" t="s">
        <v>22</v>
      </c>
      <c r="E36" s="440"/>
      <c r="F36" s="440"/>
      <c r="G36" s="440"/>
      <c r="H36" s="440"/>
      <c r="I36" s="7"/>
      <c r="J36" s="8"/>
    </row>
    <row r="37" spans="2:10" x14ac:dyDescent="0.3">
      <c r="B37" s="6"/>
      <c r="C37" s="7"/>
      <c r="D37" s="7"/>
      <c r="E37" s="7"/>
      <c r="F37" s="15"/>
      <c r="G37" s="7"/>
      <c r="H37" s="7"/>
      <c r="I37" s="7"/>
      <c r="J37" s="8"/>
    </row>
    <row r="38" spans="2:10" x14ac:dyDescent="0.3">
      <c r="B38" s="6"/>
      <c r="C38" s="7"/>
      <c r="D38" s="439" t="s">
        <v>1755</v>
      </c>
      <c r="E38" s="440"/>
      <c r="F38" s="440"/>
      <c r="G38" s="440"/>
      <c r="H38" s="440"/>
      <c r="I38" s="7"/>
      <c r="J38" s="8"/>
    </row>
    <row r="39" spans="2:10" x14ac:dyDescent="0.3">
      <c r="B39" s="6"/>
      <c r="C39" s="7"/>
      <c r="D39" s="154"/>
      <c r="E39" s="154"/>
      <c r="F39" s="154"/>
      <c r="G39" s="154"/>
      <c r="H39" s="154"/>
      <c r="I39" s="7"/>
      <c r="J39" s="8"/>
    </row>
    <row r="40" spans="2:10" ht="15" thickBot="1" x14ac:dyDescent="0.35">
      <c r="B40" s="18"/>
      <c r="C40" s="19"/>
      <c r="D40" s="19"/>
      <c r="E40" s="19"/>
      <c r="F40" s="19"/>
      <c r="G40" s="19"/>
      <c r="H40" s="19"/>
      <c r="I40" s="19"/>
      <c r="J40"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sqref="A1:B1"/>
    </sheetView>
  </sheetViews>
  <sheetFormatPr defaultRowHeight="14.4"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7"/>
  </cols>
  <sheetData>
    <row r="1" spans="1:13" ht="45" customHeight="1" x14ac:dyDescent="0.3">
      <c r="A1" s="445" t="s">
        <v>1754</v>
      </c>
      <c r="B1" s="445"/>
    </row>
    <row r="2" spans="1:13" ht="31.2" x14ac:dyDescent="0.3">
      <c r="A2" s="63" t="s">
        <v>1753</v>
      </c>
      <c r="B2" s="63"/>
      <c r="C2" s="64"/>
      <c r="D2" s="64"/>
      <c r="E2" s="64"/>
      <c r="F2" s="100"/>
      <c r="G2" s="100"/>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83</v>
      </c>
      <c r="C4" s="69" t="s">
        <v>84</v>
      </c>
      <c r="D4" s="67"/>
      <c r="E4" s="67"/>
      <c r="F4" s="64"/>
      <c r="G4" s="64"/>
      <c r="H4" s="64"/>
      <c r="I4" s="77" t="s">
        <v>1746</v>
      </c>
      <c r="J4" s="131" t="s">
        <v>1420</v>
      </c>
      <c r="L4" s="64"/>
      <c r="M4" s="64"/>
    </row>
    <row r="5" spans="1:13" ht="15" thickBot="1" x14ac:dyDescent="0.35">
      <c r="H5" s="64"/>
      <c r="I5" s="152" t="s">
        <v>1422</v>
      </c>
      <c r="J5" s="66" t="s">
        <v>1423</v>
      </c>
      <c r="L5" s="64"/>
      <c r="M5" s="64"/>
    </row>
    <row r="6" spans="1:13" ht="18" x14ac:dyDescent="0.3">
      <c r="A6" s="70"/>
      <c r="B6" s="71" t="s">
        <v>1650</v>
      </c>
      <c r="C6" s="70"/>
      <c r="E6" s="72"/>
      <c r="F6" s="72"/>
      <c r="G6" s="72"/>
      <c r="H6" s="64"/>
      <c r="I6" s="152" t="s">
        <v>1425</v>
      </c>
      <c r="J6" s="66" t="s">
        <v>1426</v>
      </c>
      <c r="L6" s="64"/>
      <c r="M6" s="64"/>
    </row>
    <row r="7" spans="1:13" x14ac:dyDescent="0.3">
      <c r="B7" s="74" t="s">
        <v>1752</v>
      </c>
      <c r="H7" s="64"/>
      <c r="I7" s="152" t="s">
        <v>1428</v>
      </c>
      <c r="J7" s="66" t="s">
        <v>1429</v>
      </c>
      <c r="L7" s="64"/>
      <c r="M7" s="64"/>
    </row>
    <row r="8" spans="1:13" x14ac:dyDescent="0.3">
      <c r="B8" s="74" t="s">
        <v>1663</v>
      </c>
      <c r="H8" s="64"/>
      <c r="I8" s="152" t="s">
        <v>1744</v>
      </c>
      <c r="J8" s="66" t="s">
        <v>1745</v>
      </c>
      <c r="L8" s="64"/>
      <c r="M8" s="64"/>
    </row>
    <row r="9" spans="1:13" ht="15" thickBot="1" x14ac:dyDescent="0.35">
      <c r="B9" s="75" t="s">
        <v>1685</v>
      </c>
      <c r="H9" s="64"/>
      <c r="L9" s="64"/>
      <c r="M9" s="64"/>
    </row>
    <row r="10" spans="1:13" x14ac:dyDescent="0.3">
      <c r="B10" s="76"/>
      <c r="H10" s="64"/>
      <c r="I10" s="153" t="s">
        <v>1748</v>
      </c>
      <c r="L10" s="64"/>
      <c r="M10" s="64"/>
    </row>
    <row r="11" spans="1:13" x14ac:dyDescent="0.3">
      <c r="B11" s="76"/>
      <c r="H11" s="64"/>
      <c r="I11" s="153" t="s">
        <v>1750</v>
      </c>
      <c r="L11" s="64"/>
      <c r="M11" s="64"/>
    </row>
    <row r="12" spans="1:13" ht="36" x14ac:dyDescent="0.3">
      <c r="A12" s="77" t="s">
        <v>93</v>
      </c>
      <c r="B12" s="77" t="s">
        <v>1734</v>
      </c>
      <c r="C12" s="78"/>
      <c r="D12" s="78"/>
      <c r="E12" s="78"/>
      <c r="F12" s="78"/>
      <c r="G12" s="78"/>
      <c r="H12" s="64"/>
      <c r="L12" s="64"/>
      <c r="M12" s="64"/>
    </row>
    <row r="13" spans="1:13" ht="15" customHeight="1" x14ac:dyDescent="0.3">
      <c r="A13" s="85"/>
      <c r="B13" s="86" t="s">
        <v>1662</v>
      </c>
      <c r="C13" s="85" t="s">
        <v>1733</v>
      </c>
      <c r="D13" s="85" t="s">
        <v>1747</v>
      </c>
      <c r="E13" s="87"/>
      <c r="F13" s="88"/>
      <c r="G13" s="88"/>
      <c r="H13" s="64"/>
      <c r="L13" s="64"/>
      <c r="M13" s="64"/>
    </row>
    <row r="14" spans="1:13" x14ac:dyDescent="0.3">
      <c r="A14" s="66" t="s">
        <v>1651</v>
      </c>
      <c r="B14" s="83" t="s">
        <v>1616</v>
      </c>
      <c r="C14" s="149" t="s">
        <v>1727</v>
      </c>
      <c r="D14" s="149" t="s">
        <v>1727</v>
      </c>
      <c r="E14" s="72"/>
      <c r="F14" s="72"/>
      <c r="G14" s="72"/>
      <c r="H14" s="64"/>
      <c r="L14" s="64"/>
      <c r="M14" s="64"/>
    </row>
    <row r="15" spans="1:13" x14ac:dyDescent="0.3">
      <c r="A15" s="66" t="s">
        <v>1652</v>
      </c>
      <c r="B15" s="83" t="s">
        <v>511</v>
      </c>
      <c r="C15" s="66" t="s">
        <v>95</v>
      </c>
      <c r="D15" s="66" t="s">
        <v>95</v>
      </c>
      <c r="E15" s="72"/>
      <c r="F15" s="72"/>
      <c r="G15" s="72"/>
      <c r="H15" s="64"/>
      <c r="L15" s="64"/>
      <c r="M15" s="64"/>
    </row>
    <row r="16" spans="1:13" x14ac:dyDescent="0.3">
      <c r="A16" s="66" t="s">
        <v>1653</v>
      </c>
      <c r="B16" s="83" t="s">
        <v>1617</v>
      </c>
      <c r="C16" s="66" t="s">
        <v>95</v>
      </c>
      <c r="D16" s="66" t="s">
        <v>95</v>
      </c>
      <c r="E16" s="72"/>
      <c r="F16" s="72"/>
      <c r="G16" s="72"/>
      <c r="H16" s="64"/>
      <c r="L16" s="64"/>
      <c r="M16" s="64"/>
    </row>
    <row r="17" spans="1:13" x14ac:dyDescent="0.3">
      <c r="A17" s="66" t="s">
        <v>1654</v>
      </c>
      <c r="B17" s="83" t="s">
        <v>1618</v>
      </c>
      <c r="C17" s="66" t="s">
        <v>95</v>
      </c>
      <c r="D17" s="66" t="s">
        <v>95</v>
      </c>
      <c r="E17" s="72"/>
      <c r="F17" s="72"/>
      <c r="G17" s="72"/>
      <c r="H17" s="64"/>
      <c r="L17" s="64"/>
      <c r="M17" s="64"/>
    </row>
    <row r="18" spans="1:13" x14ac:dyDescent="0.3">
      <c r="A18" s="66" t="s">
        <v>1655</v>
      </c>
      <c r="B18" s="83" t="s">
        <v>1619</v>
      </c>
      <c r="C18" s="66" t="s">
        <v>95</v>
      </c>
      <c r="D18" s="66" t="s">
        <v>95</v>
      </c>
      <c r="E18" s="72"/>
      <c r="F18" s="72"/>
      <c r="G18" s="72"/>
      <c r="H18" s="64"/>
      <c r="L18" s="64"/>
      <c r="M18" s="64"/>
    </row>
    <row r="19" spans="1:13" x14ac:dyDescent="0.3">
      <c r="A19" s="66" t="s">
        <v>1656</v>
      </c>
      <c r="B19" s="83" t="s">
        <v>1620</v>
      </c>
      <c r="C19" s="66" t="s">
        <v>95</v>
      </c>
      <c r="D19" s="66" t="s">
        <v>95</v>
      </c>
      <c r="E19" s="72"/>
      <c r="F19" s="72"/>
      <c r="G19" s="72"/>
      <c r="H19" s="64"/>
      <c r="L19" s="64"/>
      <c r="M19" s="64"/>
    </row>
    <row r="20" spans="1:13" x14ac:dyDescent="0.3">
      <c r="A20" s="66" t="s">
        <v>1657</v>
      </c>
      <c r="B20" s="83" t="s">
        <v>1621</v>
      </c>
      <c r="C20" s="66" t="s">
        <v>95</v>
      </c>
      <c r="D20" s="66" t="s">
        <v>95</v>
      </c>
      <c r="E20" s="72"/>
      <c r="F20" s="72"/>
      <c r="G20" s="72"/>
      <c r="H20" s="64"/>
      <c r="L20" s="64"/>
      <c r="M20" s="64"/>
    </row>
    <row r="21" spans="1:13" x14ac:dyDescent="0.3">
      <c r="A21" s="66" t="s">
        <v>1658</v>
      </c>
      <c r="B21" s="83" t="s">
        <v>1622</v>
      </c>
      <c r="C21" s="66" t="s">
        <v>95</v>
      </c>
      <c r="D21" s="66" t="s">
        <v>95</v>
      </c>
      <c r="E21" s="72"/>
      <c r="F21" s="72"/>
      <c r="G21" s="72"/>
      <c r="H21" s="64"/>
      <c r="L21" s="64"/>
      <c r="M21" s="64"/>
    </row>
    <row r="22" spans="1:13" x14ac:dyDescent="0.3">
      <c r="A22" s="66" t="s">
        <v>1659</v>
      </c>
      <c r="B22" s="83" t="s">
        <v>1623</v>
      </c>
      <c r="C22" s="66" t="s">
        <v>95</v>
      </c>
      <c r="D22" s="66" t="s">
        <v>95</v>
      </c>
      <c r="E22" s="72"/>
      <c r="F22" s="72"/>
      <c r="G22" s="72"/>
      <c r="H22" s="64"/>
      <c r="L22" s="64"/>
      <c r="M22" s="64"/>
    </row>
    <row r="23" spans="1:13" x14ac:dyDescent="0.3">
      <c r="A23" s="66" t="s">
        <v>1660</v>
      </c>
      <c r="B23" s="83" t="s">
        <v>1729</v>
      </c>
      <c r="C23" s="66" t="s">
        <v>95</v>
      </c>
      <c r="D23" s="66" t="s">
        <v>95</v>
      </c>
      <c r="E23" s="72"/>
      <c r="F23" s="72"/>
      <c r="G23" s="72"/>
      <c r="H23" s="64"/>
      <c r="L23" s="64"/>
      <c r="M23" s="64"/>
    </row>
    <row r="24" spans="1:13" x14ac:dyDescent="0.3">
      <c r="A24" s="66" t="s">
        <v>1731</v>
      </c>
      <c r="B24" s="83" t="s">
        <v>1730</v>
      </c>
      <c r="C24" s="66" t="s">
        <v>95</v>
      </c>
      <c r="D24" s="66" t="s">
        <v>95</v>
      </c>
      <c r="E24" s="72"/>
      <c r="F24" s="72"/>
      <c r="G24" s="72"/>
      <c r="H24" s="64"/>
      <c r="L24" s="64"/>
      <c r="M24" s="64"/>
    </row>
    <row r="25" spans="1:13" outlineLevel="1" x14ac:dyDescent="0.3">
      <c r="A25" s="66" t="s">
        <v>1661</v>
      </c>
      <c r="B25" s="81"/>
      <c r="E25" s="72"/>
      <c r="F25" s="72"/>
      <c r="G25" s="72"/>
      <c r="H25" s="64"/>
      <c r="L25" s="64"/>
      <c r="M25" s="64"/>
    </row>
    <row r="26" spans="1:13" outlineLevel="1" x14ac:dyDescent="0.3">
      <c r="A26" s="66" t="s">
        <v>1664</v>
      </c>
      <c r="B26" s="81"/>
      <c r="E26" s="72"/>
      <c r="F26" s="72"/>
      <c r="G26" s="72"/>
      <c r="H26" s="64"/>
      <c r="L26" s="64"/>
      <c r="M26" s="64"/>
    </row>
    <row r="27" spans="1:13" outlineLevel="1" x14ac:dyDescent="0.3">
      <c r="A27" s="66" t="s">
        <v>1665</v>
      </c>
      <c r="B27" s="81"/>
      <c r="E27" s="72"/>
      <c r="F27" s="72"/>
      <c r="G27" s="72"/>
      <c r="H27" s="64"/>
      <c r="L27" s="64"/>
      <c r="M27" s="64"/>
    </row>
    <row r="28" spans="1:13" outlineLevel="1" x14ac:dyDescent="0.3">
      <c r="A28" s="66" t="s">
        <v>1666</v>
      </c>
      <c r="B28" s="81"/>
      <c r="E28" s="72"/>
      <c r="F28" s="72"/>
      <c r="G28" s="72"/>
      <c r="H28" s="64"/>
      <c r="L28" s="64"/>
      <c r="M28" s="64"/>
    </row>
    <row r="29" spans="1:13" outlineLevel="1" x14ac:dyDescent="0.3">
      <c r="A29" s="66" t="s">
        <v>1667</v>
      </c>
      <c r="B29" s="81"/>
      <c r="E29" s="72"/>
      <c r="F29" s="72"/>
      <c r="G29" s="72"/>
      <c r="H29" s="64"/>
      <c r="L29" s="64"/>
      <c r="M29" s="64"/>
    </row>
    <row r="30" spans="1:13" outlineLevel="1" x14ac:dyDescent="0.3">
      <c r="A30" s="66" t="s">
        <v>1668</v>
      </c>
      <c r="B30" s="81"/>
      <c r="E30" s="72"/>
      <c r="F30" s="72"/>
      <c r="G30" s="72"/>
      <c r="H30" s="64"/>
      <c r="L30" s="64"/>
      <c r="M30" s="64"/>
    </row>
    <row r="31" spans="1:13" outlineLevel="1" x14ac:dyDescent="0.3">
      <c r="A31" s="66" t="s">
        <v>1669</v>
      </c>
      <c r="B31" s="81"/>
      <c r="E31" s="72"/>
      <c r="F31" s="72"/>
      <c r="G31" s="72"/>
      <c r="H31" s="64"/>
      <c r="L31" s="64"/>
      <c r="M31" s="64"/>
    </row>
    <row r="32" spans="1:13" outlineLevel="1" x14ac:dyDescent="0.3">
      <c r="A32" s="66" t="s">
        <v>1670</v>
      </c>
      <c r="B32" s="81"/>
      <c r="E32" s="72"/>
      <c r="F32" s="72"/>
      <c r="G32" s="72"/>
      <c r="H32" s="64"/>
      <c r="L32" s="64"/>
      <c r="M32" s="64"/>
    </row>
    <row r="33" spans="1:13" ht="18" x14ac:dyDescent="0.3">
      <c r="A33" s="78"/>
      <c r="B33" s="77" t="s">
        <v>1663</v>
      </c>
      <c r="C33" s="78"/>
      <c r="D33" s="78"/>
      <c r="E33" s="78"/>
      <c r="F33" s="78"/>
      <c r="G33" s="78"/>
      <c r="H33" s="64"/>
      <c r="L33" s="64"/>
      <c r="M33" s="64"/>
    </row>
    <row r="34" spans="1:13" ht="15" customHeight="1" x14ac:dyDescent="0.3">
      <c r="A34" s="85"/>
      <c r="B34" s="86" t="s">
        <v>1624</v>
      </c>
      <c r="C34" s="85" t="s">
        <v>1742</v>
      </c>
      <c r="D34" s="85" t="s">
        <v>1747</v>
      </c>
      <c r="E34" s="85" t="s">
        <v>1625</v>
      </c>
      <c r="F34" s="88"/>
      <c r="G34" s="88"/>
      <c r="H34" s="64"/>
      <c r="L34" s="64"/>
      <c r="M34" s="64"/>
    </row>
    <row r="35" spans="1:13" x14ac:dyDescent="0.3">
      <c r="A35" s="66" t="s">
        <v>1686</v>
      </c>
      <c r="B35" s="149" t="s">
        <v>1727</v>
      </c>
      <c r="C35" s="149" t="s">
        <v>1743</v>
      </c>
      <c r="D35" s="149" t="s">
        <v>1728</v>
      </c>
      <c r="E35" s="149" t="s">
        <v>1726</v>
      </c>
      <c r="F35" s="150"/>
      <c r="G35" s="150"/>
      <c r="H35" s="64"/>
      <c r="L35" s="64"/>
      <c r="M35" s="64"/>
    </row>
    <row r="36" spans="1:13" x14ac:dyDescent="0.3">
      <c r="A36" s="66" t="s">
        <v>1687</v>
      </c>
      <c r="B36" s="83" t="s">
        <v>1626</v>
      </c>
      <c r="C36" s="66" t="s">
        <v>95</v>
      </c>
      <c r="D36" s="66" t="s">
        <v>95</v>
      </c>
      <c r="E36" s="66" t="s">
        <v>95</v>
      </c>
      <c r="H36" s="64"/>
      <c r="L36" s="64"/>
      <c r="M36" s="64"/>
    </row>
    <row r="37" spans="1:13" x14ac:dyDescent="0.3">
      <c r="A37" s="66" t="s">
        <v>1688</v>
      </c>
      <c r="B37" s="83" t="s">
        <v>1627</v>
      </c>
      <c r="C37" s="66" t="s">
        <v>95</v>
      </c>
      <c r="D37" s="66" t="s">
        <v>95</v>
      </c>
      <c r="E37" s="66" t="s">
        <v>95</v>
      </c>
      <c r="H37" s="64"/>
      <c r="L37" s="64"/>
      <c r="M37" s="64"/>
    </row>
    <row r="38" spans="1:13" x14ac:dyDescent="0.3">
      <c r="A38" s="66" t="s">
        <v>1689</v>
      </c>
      <c r="B38" s="83" t="s">
        <v>1628</v>
      </c>
      <c r="C38" s="66" t="s">
        <v>95</v>
      </c>
      <c r="D38" s="66" t="s">
        <v>95</v>
      </c>
      <c r="E38" s="66" t="s">
        <v>95</v>
      </c>
      <c r="H38" s="64"/>
      <c r="L38" s="64"/>
      <c r="M38" s="64"/>
    </row>
    <row r="39" spans="1:13" x14ac:dyDescent="0.3">
      <c r="A39" s="66" t="s">
        <v>1690</v>
      </c>
      <c r="B39" s="83" t="s">
        <v>1629</v>
      </c>
      <c r="C39" s="66" t="s">
        <v>95</v>
      </c>
      <c r="D39" s="66" t="s">
        <v>95</v>
      </c>
      <c r="E39" s="66" t="s">
        <v>95</v>
      </c>
      <c r="H39" s="64"/>
      <c r="L39" s="64"/>
      <c r="M39" s="64"/>
    </row>
    <row r="40" spans="1:13" x14ac:dyDescent="0.3">
      <c r="A40" s="66" t="s">
        <v>1691</v>
      </c>
      <c r="B40" s="83" t="s">
        <v>1630</v>
      </c>
      <c r="C40" s="66" t="s">
        <v>95</v>
      </c>
      <c r="D40" s="66" t="s">
        <v>95</v>
      </c>
      <c r="E40" s="66" t="s">
        <v>95</v>
      </c>
      <c r="H40" s="64"/>
      <c r="L40" s="64"/>
      <c r="M40" s="64"/>
    </row>
    <row r="41" spans="1:13" x14ac:dyDescent="0.3">
      <c r="A41" s="66" t="s">
        <v>1692</v>
      </c>
      <c r="B41" s="83" t="s">
        <v>1631</v>
      </c>
      <c r="C41" s="66" t="s">
        <v>95</v>
      </c>
      <c r="D41" s="66" t="s">
        <v>95</v>
      </c>
      <c r="E41" s="66" t="s">
        <v>95</v>
      </c>
      <c r="H41" s="64"/>
      <c r="L41" s="64"/>
      <c r="M41" s="64"/>
    </row>
    <row r="42" spans="1:13" x14ac:dyDescent="0.3">
      <c r="A42" s="66" t="s">
        <v>1693</v>
      </c>
      <c r="B42" s="83" t="s">
        <v>1632</v>
      </c>
      <c r="C42" s="66" t="s">
        <v>95</v>
      </c>
      <c r="D42" s="66" t="s">
        <v>95</v>
      </c>
      <c r="E42" s="66" t="s">
        <v>95</v>
      </c>
      <c r="H42" s="64"/>
      <c r="L42" s="64"/>
      <c r="M42" s="64"/>
    </row>
    <row r="43" spans="1:13" x14ac:dyDescent="0.3">
      <c r="A43" s="66" t="s">
        <v>1694</v>
      </c>
      <c r="B43" s="83" t="s">
        <v>1633</v>
      </c>
      <c r="C43" s="66" t="s">
        <v>95</v>
      </c>
      <c r="D43" s="66" t="s">
        <v>95</v>
      </c>
      <c r="E43" s="66" t="s">
        <v>95</v>
      </c>
      <c r="H43" s="64"/>
      <c r="L43" s="64"/>
      <c r="M43" s="64"/>
    </row>
    <row r="44" spans="1:13" x14ac:dyDescent="0.3">
      <c r="A44" s="66" t="s">
        <v>1695</v>
      </c>
      <c r="B44" s="83" t="s">
        <v>1634</v>
      </c>
      <c r="C44" s="66" t="s">
        <v>95</v>
      </c>
      <c r="D44" s="66" t="s">
        <v>95</v>
      </c>
      <c r="E44" s="66" t="s">
        <v>95</v>
      </c>
      <c r="H44" s="64"/>
      <c r="L44" s="64"/>
      <c r="M44" s="64"/>
    </row>
    <row r="45" spans="1:13" x14ac:dyDescent="0.3">
      <c r="A45" s="66" t="s">
        <v>1696</v>
      </c>
      <c r="B45" s="83" t="s">
        <v>1635</v>
      </c>
      <c r="C45" s="66" t="s">
        <v>95</v>
      </c>
      <c r="D45" s="66" t="s">
        <v>95</v>
      </c>
      <c r="E45" s="66" t="s">
        <v>95</v>
      </c>
      <c r="H45" s="64"/>
      <c r="L45" s="64"/>
      <c r="M45" s="64"/>
    </row>
    <row r="46" spans="1:13" x14ac:dyDescent="0.3">
      <c r="A46" s="66" t="s">
        <v>1697</v>
      </c>
      <c r="B46" s="83" t="s">
        <v>1636</v>
      </c>
      <c r="C46" s="66" t="s">
        <v>95</v>
      </c>
      <c r="D46" s="66" t="s">
        <v>95</v>
      </c>
      <c r="E46" s="66" t="s">
        <v>95</v>
      </c>
      <c r="H46" s="64"/>
      <c r="L46" s="64"/>
      <c r="M46" s="64"/>
    </row>
    <row r="47" spans="1:13" x14ac:dyDescent="0.3">
      <c r="A47" s="66" t="s">
        <v>1698</v>
      </c>
      <c r="B47" s="83" t="s">
        <v>1637</v>
      </c>
      <c r="C47" s="66" t="s">
        <v>95</v>
      </c>
      <c r="D47" s="66" t="s">
        <v>95</v>
      </c>
      <c r="E47" s="66" t="s">
        <v>95</v>
      </c>
      <c r="H47" s="64"/>
      <c r="L47" s="64"/>
      <c r="M47" s="64"/>
    </row>
    <row r="48" spans="1:13" x14ac:dyDescent="0.3">
      <c r="A48" s="66" t="s">
        <v>1699</v>
      </c>
      <c r="B48" s="83" t="s">
        <v>1638</v>
      </c>
      <c r="C48" s="66" t="s">
        <v>95</v>
      </c>
      <c r="D48" s="66" t="s">
        <v>95</v>
      </c>
      <c r="E48" s="66" t="s">
        <v>95</v>
      </c>
      <c r="H48" s="64"/>
      <c r="L48" s="64"/>
      <c r="M48" s="64"/>
    </row>
    <row r="49" spans="1:13" x14ac:dyDescent="0.3">
      <c r="A49" s="66" t="s">
        <v>1700</v>
      </c>
      <c r="B49" s="83" t="s">
        <v>1639</v>
      </c>
      <c r="C49" s="66" t="s">
        <v>95</v>
      </c>
      <c r="D49" s="66" t="s">
        <v>95</v>
      </c>
      <c r="E49" s="66" t="s">
        <v>95</v>
      </c>
      <c r="H49" s="64"/>
      <c r="L49" s="64"/>
      <c r="M49" s="64"/>
    </row>
    <row r="50" spans="1:13" x14ac:dyDescent="0.3">
      <c r="A50" s="66" t="s">
        <v>1701</v>
      </c>
      <c r="B50" s="83" t="s">
        <v>1640</v>
      </c>
      <c r="C50" s="66" t="s">
        <v>95</v>
      </c>
      <c r="D50" s="66" t="s">
        <v>95</v>
      </c>
      <c r="E50" s="66" t="s">
        <v>95</v>
      </c>
      <c r="H50" s="64"/>
      <c r="L50" s="64"/>
      <c r="M50" s="64"/>
    </row>
    <row r="51" spans="1:13" x14ac:dyDescent="0.3">
      <c r="A51" s="66" t="s">
        <v>1702</v>
      </c>
      <c r="B51" s="83" t="s">
        <v>1641</v>
      </c>
      <c r="C51" s="66" t="s">
        <v>95</v>
      </c>
      <c r="D51" s="66" t="s">
        <v>95</v>
      </c>
      <c r="E51" s="66" t="s">
        <v>95</v>
      </c>
      <c r="H51" s="64"/>
      <c r="L51" s="64"/>
      <c r="M51" s="64"/>
    </row>
    <row r="52" spans="1:13" x14ac:dyDescent="0.3">
      <c r="A52" s="66" t="s">
        <v>1703</v>
      </c>
      <c r="B52" s="83" t="s">
        <v>1642</v>
      </c>
      <c r="C52" s="66" t="s">
        <v>95</v>
      </c>
      <c r="D52" s="66" t="s">
        <v>95</v>
      </c>
      <c r="E52" s="66" t="s">
        <v>95</v>
      </c>
      <c r="H52" s="64"/>
      <c r="L52" s="64"/>
      <c r="M52" s="64"/>
    </row>
    <row r="53" spans="1:13" x14ac:dyDescent="0.3">
      <c r="A53" s="66" t="s">
        <v>1704</v>
      </c>
      <c r="B53" s="83" t="s">
        <v>1643</v>
      </c>
      <c r="C53" s="66" t="s">
        <v>95</v>
      </c>
      <c r="D53" s="66" t="s">
        <v>95</v>
      </c>
      <c r="E53" s="66" t="s">
        <v>95</v>
      </c>
      <c r="H53" s="64"/>
      <c r="L53" s="64"/>
      <c r="M53" s="64"/>
    </row>
    <row r="54" spans="1:13" x14ac:dyDescent="0.3">
      <c r="A54" s="66" t="s">
        <v>1705</v>
      </c>
      <c r="B54" s="83" t="s">
        <v>1644</v>
      </c>
      <c r="C54" s="66" t="s">
        <v>95</v>
      </c>
      <c r="D54" s="66" t="s">
        <v>95</v>
      </c>
      <c r="E54" s="66" t="s">
        <v>95</v>
      </c>
      <c r="H54" s="64"/>
      <c r="L54" s="64"/>
      <c r="M54" s="64"/>
    </row>
    <row r="55" spans="1:13" x14ac:dyDescent="0.3">
      <c r="A55" s="66" t="s">
        <v>1706</v>
      </c>
      <c r="B55" s="83" t="s">
        <v>1645</v>
      </c>
      <c r="C55" s="66" t="s">
        <v>95</v>
      </c>
      <c r="D55" s="66" t="s">
        <v>95</v>
      </c>
      <c r="E55" s="66" t="s">
        <v>95</v>
      </c>
      <c r="H55" s="64"/>
      <c r="L55" s="64"/>
      <c r="M55" s="64"/>
    </row>
    <row r="56" spans="1:13" x14ac:dyDescent="0.3">
      <c r="A56" s="66" t="s">
        <v>1707</v>
      </c>
      <c r="B56" s="83" t="s">
        <v>1646</v>
      </c>
      <c r="C56" s="66" t="s">
        <v>95</v>
      </c>
      <c r="D56" s="66" t="s">
        <v>95</v>
      </c>
      <c r="E56" s="66" t="s">
        <v>95</v>
      </c>
      <c r="H56" s="64"/>
      <c r="L56" s="64"/>
      <c r="M56" s="64"/>
    </row>
    <row r="57" spans="1:13" x14ac:dyDescent="0.3">
      <c r="A57" s="66" t="s">
        <v>1708</v>
      </c>
      <c r="B57" s="83" t="s">
        <v>1647</v>
      </c>
      <c r="C57" s="66" t="s">
        <v>95</v>
      </c>
      <c r="D57" s="66" t="s">
        <v>95</v>
      </c>
      <c r="E57" s="66" t="s">
        <v>95</v>
      </c>
      <c r="H57" s="64"/>
      <c r="L57" s="64"/>
      <c r="M57" s="64"/>
    </row>
    <row r="58" spans="1:13" x14ac:dyDescent="0.3">
      <c r="A58" s="66" t="s">
        <v>1709</v>
      </c>
      <c r="B58" s="83" t="s">
        <v>1648</v>
      </c>
      <c r="C58" s="66" t="s">
        <v>95</v>
      </c>
      <c r="D58" s="66" t="s">
        <v>95</v>
      </c>
      <c r="E58" s="66" t="s">
        <v>95</v>
      </c>
      <c r="H58" s="64"/>
      <c r="L58" s="64"/>
      <c r="M58" s="64"/>
    </row>
    <row r="59" spans="1:13" x14ac:dyDescent="0.3">
      <c r="A59" s="66" t="s">
        <v>1710</v>
      </c>
      <c r="B59" s="83" t="s">
        <v>1649</v>
      </c>
      <c r="C59" s="66" t="s">
        <v>95</v>
      </c>
      <c r="D59" s="66" t="s">
        <v>95</v>
      </c>
      <c r="E59" s="66" t="s">
        <v>95</v>
      </c>
      <c r="H59" s="64"/>
      <c r="L59" s="64"/>
      <c r="M59" s="64"/>
    </row>
    <row r="60" spans="1:13" outlineLevel="1" x14ac:dyDescent="0.3">
      <c r="A60" s="66" t="s">
        <v>1671</v>
      </c>
      <c r="B60" s="83"/>
      <c r="E60" s="83"/>
      <c r="F60" s="83"/>
      <c r="G60" s="83"/>
      <c r="H60" s="64"/>
      <c r="L60" s="64"/>
      <c r="M60" s="64"/>
    </row>
    <row r="61" spans="1:13" outlineLevel="1" x14ac:dyDescent="0.3">
      <c r="A61" s="66" t="s">
        <v>1672</v>
      </c>
      <c r="B61" s="83"/>
      <c r="E61" s="83"/>
      <c r="F61" s="83"/>
      <c r="G61" s="83"/>
      <c r="H61" s="64"/>
      <c r="L61" s="64"/>
      <c r="M61" s="64"/>
    </row>
    <row r="62" spans="1:13" outlineLevel="1" x14ac:dyDescent="0.3">
      <c r="A62" s="66" t="s">
        <v>1673</v>
      </c>
      <c r="B62" s="83"/>
      <c r="E62" s="83"/>
      <c r="F62" s="83"/>
      <c r="G62" s="83"/>
      <c r="H62" s="64"/>
      <c r="L62" s="64"/>
      <c r="M62" s="64"/>
    </row>
    <row r="63" spans="1:13" outlineLevel="1" x14ac:dyDescent="0.3">
      <c r="A63" s="66" t="s">
        <v>1674</v>
      </c>
      <c r="B63" s="83"/>
      <c r="E63" s="83"/>
      <c r="F63" s="83"/>
      <c r="G63" s="83"/>
      <c r="H63" s="64"/>
      <c r="L63" s="64"/>
      <c r="M63" s="64"/>
    </row>
    <row r="64" spans="1:13" outlineLevel="1" x14ac:dyDescent="0.3">
      <c r="A64" s="66" t="s">
        <v>1675</v>
      </c>
      <c r="B64" s="83"/>
      <c r="E64" s="83"/>
      <c r="F64" s="83"/>
      <c r="G64" s="83"/>
      <c r="H64" s="64"/>
      <c r="L64" s="64"/>
      <c r="M64" s="64"/>
    </row>
    <row r="65" spans="1:14" outlineLevel="1" x14ac:dyDescent="0.3">
      <c r="A65" s="66" t="s">
        <v>1676</v>
      </c>
      <c r="B65" s="83"/>
      <c r="E65" s="83"/>
      <c r="F65" s="83"/>
      <c r="G65" s="83"/>
      <c r="H65" s="64"/>
      <c r="L65" s="64"/>
      <c r="M65" s="64"/>
    </row>
    <row r="66" spans="1:14" outlineLevel="1" x14ac:dyDescent="0.3">
      <c r="A66" s="66" t="s">
        <v>1677</v>
      </c>
      <c r="B66" s="83"/>
      <c r="E66" s="83"/>
      <c r="F66" s="83"/>
      <c r="G66" s="83"/>
      <c r="H66" s="64"/>
      <c r="L66" s="64"/>
      <c r="M66" s="64"/>
    </row>
    <row r="67" spans="1:14" outlineLevel="1" x14ac:dyDescent="0.3">
      <c r="A67" s="66" t="s">
        <v>1678</v>
      </c>
      <c r="B67" s="83"/>
      <c r="E67" s="83"/>
      <c r="F67" s="83"/>
      <c r="G67" s="83"/>
      <c r="H67" s="64"/>
      <c r="L67" s="64"/>
      <c r="M67" s="64"/>
    </row>
    <row r="68" spans="1:14" outlineLevel="1" x14ac:dyDescent="0.3">
      <c r="A68" s="66" t="s">
        <v>1679</v>
      </c>
      <c r="B68" s="83"/>
      <c r="E68" s="83"/>
      <c r="F68" s="83"/>
      <c r="G68" s="83"/>
      <c r="H68" s="64"/>
      <c r="L68" s="64"/>
      <c r="M68" s="64"/>
    </row>
    <row r="69" spans="1:14" outlineLevel="1" x14ac:dyDescent="0.3">
      <c r="A69" s="66" t="s">
        <v>1680</v>
      </c>
      <c r="B69" s="83"/>
      <c r="E69" s="83"/>
      <c r="F69" s="83"/>
      <c r="G69" s="83"/>
      <c r="H69" s="64"/>
      <c r="L69" s="64"/>
      <c r="M69" s="64"/>
    </row>
    <row r="70" spans="1:14" outlineLevel="1" x14ac:dyDescent="0.3">
      <c r="A70" s="66" t="s">
        <v>1681</v>
      </c>
      <c r="B70" s="83"/>
      <c r="E70" s="83"/>
      <c r="F70" s="83"/>
      <c r="G70" s="83"/>
      <c r="H70" s="64"/>
      <c r="L70" s="64"/>
      <c r="M70" s="64"/>
    </row>
    <row r="71" spans="1:14" outlineLevel="1" x14ac:dyDescent="0.3">
      <c r="A71" s="66" t="s">
        <v>1682</v>
      </c>
      <c r="B71" s="83"/>
      <c r="E71" s="83"/>
      <c r="F71" s="83"/>
      <c r="G71" s="83"/>
      <c r="H71" s="64"/>
      <c r="L71" s="64"/>
      <c r="M71" s="64"/>
    </row>
    <row r="72" spans="1:14" outlineLevel="1" x14ac:dyDescent="0.3">
      <c r="A72" s="66" t="s">
        <v>1683</v>
      </c>
      <c r="B72" s="83"/>
      <c r="E72" s="83"/>
      <c r="F72" s="83"/>
      <c r="G72" s="83"/>
      <c r="H72" s="64"/>
      <c r="L72" s="64"/>
      <c r="M72" s="64"/>
    </row>
    <row r="73" spans="1:14" ht="18" x14ac:dyDescent="0.3">
      <c r="A73" s="78"/>
      <c r="B73" s="77" t="s">
        <v>1685</v>
      </c>
      <c r="C73" s="78"/>
      <c r="D73" s="78"/>
      <c r="E73" s="78"/>
      <c r="F73" s="78"/>
      <c r="G73" s="78"/>
      <c r="H73" s="64"/>
    </row>
    <row r="74" spans="1:14" ht="15" customHeight="1" x14ac:dyDescent="0.3">
      <c r="A74" s="85"/>
      <c r="B74" s="86" t="s">
        <v>998</v>
      </c>
      <c r="C74" s="85" t="s">
        <v>1751</v>
      </c>
      <c r="D74" s="85"/>
      <c r="E74" s="88"/>
      <c r="F74" s="88"/>
      <c r="G74" s="88"/>
      <c r="H74" s="97"/>
      <c r="I74" s="97"/>
      <c r="J74" s="97"/>
      <c r="K74" s="97"/>
      <c r="L74" s="97"/>
      <c r="M74" s="97"/>
      <c r="N74" s="97"/>
    </row>
    <row r="75" spans="1:14" x14ac:dyDescent="0.3">
      <c r="A75" s="66" t="s">
        <v>1711</v>
      </c>
      <c r="B75" s="66" t="s">
        <v>1732</v>
      </c>
      <c r="C75" s="149">
        <v>29.1</v>
      </c>
      <c r="H75" s="64"/>
    </row>
    <row r="76" spans="1:14" x14ac:dyDescent="0.3">
      <c r="A76" s="66" t="s">
        <v>1712</v>
      </c>
      <c r="B76" s="66" t="s">
        <v>1749</v>
      </c>
      <c r="C76" s="66" t="s">
        <v>95</v>
      </c>
      <c r="H76" s="64"/>
    </row>
    <row r="77" spans="1:14" outlineLevel="1" x14ac:dyDescent="0.3">
      <c r="A77" s="66" t="s">
        <v>1713</v>
      </c>
      <c r="H77" s="64"/>
    </row>
    <row r="78" spans="1:14" outlineLevel="1" x14ac:dyDescent="0.3">
      <c r="A78" s="66" t="s">
        <v>1714</v>
      </c>
      <c r="H78" s="64"/>
    </row>
    <row r="79" spans="1:14" outlineLevel="1" x14ac:dyDescent="0.3">
      <c r="A79" s="66" t="s">
        <v>1715</v>
      </c>
      <c r="H79" s="64"/>
    </row>
    <row r="80" spans="1:14" outlineLevel="1" x14ac:dyDescent="0.3">
      <c r="A80" s="66" t="s">
        <v>1716</v>
      </c>
      <c r="H80" s="64"/>
    </row>
    <row r="81" spans="1:8" x14ac:dyDescent="0.3">
      <c r="A81" s="85"/>
      <c r="B81" s="86" t="s">
        <v>1717</v>
      </c>
      <c r="C81" s="85" t="s">
        <v>595</v>
      </c>
      <c r="D81" s="85" t="s">
        <v>596</v>
      </c>
      <c r="E81" s="88" t="s">
        <v>1010</v>
      </c>
      <c r="F81" s="88" t="s">
        <v>1195</v>
      </c>
      <c r="G81" s="88" t="s">
        <v>1741</v>
      </c>
      <c r="H81" s="64"/>
    </row>
    <row r="82" spans="1:8" x14ac:dyDescent="0.3">
      <c r="A82" s="66" t="s">
        <v>1718</v>
      </c>
      <c r="B82" s="66" t="s">
        <v>1735</v>
      </c>
      <c r="C82" s="151">
        <v>0.01</v>
      </c>
      <c r="D82" s="151" t="s">
        <v>1426</v>
      </c>
      <c r="E82" s="151" t="s">
        <v>1426</v>
      </c>
      <c r="F82" s="151" t="s">
        <v>1426</v>
      </c>
      <c r="G82" s="151">
        <v>0.01</v>
      </c>
      <c r="H82" s="64"/>
    </row>
    <row r="83" spans="1:8" x14ac:dyDescent="0.3">
      <c r="A83" s="66" t="s">
        <v>1719</v>
      </c>
      <c r="B83" s="66" t="s">
        <v>1738</v>
      </c>
      <c r="C83" s="66" t="s">
        <v>95</v>
      </c>
      <c r="D83" s="66" t="s">
        <v>95</v>
      </c>
      <c r="E83" s="66" t="s">
        <v>95</v>
      </c>
      <c r="F83" s="66" t="s">
        <v>95</v>
      </c>
      <c r="G83" s="66" t="s">
        <v>95</v>
      </c>
      <c r="H83" s="64"/>
    </row>
    <row r="84" spans="1:8" x14ac:dyDescent="0.3">
      <c r="A84" s="66" t="s">
        <v>1720</v>
      </c>
      <c r="B84" s="66" t="s">
        <v>1736</v>
      </c>
      <c r="C84" s="66" t="s">
        <v>95</v>
      </c>
      <c r="D84" s="66" t="s">
        <v>95</v>
      </c>
      <c r="E84" s="66" t="s">
        <v>95</v>
      </c>
      <c r="F84" s="66" t="s">
        <v>95</v>
      </c>
      <c r="G84" s="66" t="s">
        <v>95</v>
      </c>
      <c r="H84" s="64"/>
    </row>
    <row r="85" spans="1:8" x14ac:dyDescent="0.3">
      <c r="A85" s="66" t="s">
        <v>1721</v>
      </c>
      <c r="B85" s="66" t="s">
        <v>1737</v>
      </c>
      <c r="C85" s="66" t="s">
        <v>95</v>
      </c>
      <c r="D85" s="66" t="s">
        <v>95</v>
      </c>
      <c r="E85" s="66" t="s">
        <v>95</v>
      </c>
      <c r="F85" s="66" t="s">
        <v>95</v>
      </c>
      <c r="G85" s="66" t="s">
        <v>95</v>
      </c>
      <c r="H85" s="64"/>
    </row>
    <row r="86" spans="1:8" x14ac:dyDescent="0.3">
      <c r="A86" s="66" t="s">
        <v>1740</v>
      </c>
      <c r="B86" s="66" t="s">
        <v>1739</v>
      </c>
      <c r="C86" s="66" t="s">
        <v>95</v>
      </c>
      <c r="D86" s="66" t="s">
        <v>95</v>
      </c>
      <c r="E86" s="66" t="s">
        <v>95</v>
      </c>
      <c r="F86" s="66" t="s">
        <v>95</v>
      </c>
      <c r="G86" s="66" t="s">
        <v>95</v>
      </c>
      <c r="H86" s="64"/>
    </row>
    <row r="87" spans="1:8" outlineLevel="1" x14ac:dyDescent="0.3">
      <c r="A87" s="66" t="s">
        <v>1722</v>
      </c>
      <c r="H87" s="64"/>
    </row>
    <row r="88" spans="1:8" outlineLevel="1" x14ac:dyDescent="0.3">
      <c r="A88" s="66" t="s">
        <v>1723</v>
      </c>
      <c r="H88" s="64"/>
    </row>
    <row r="89" spans="1:8" outlineLevel="1" x14ac:dyDescent="0.3">
      <c r="A89" s="66" t="s">
        <v>1724</v>
      </c>
      <c r="H89" s="64"/>
    </row>
    <row r="90" spans="1:8" outlineLevel="1" x14ac:dyDescent="0.3">
      <c r="A90" s="66" t="s">
        <v>1725</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7"/>
  <sheetViews>
    <sheetView topLeftCell="A14" zoomScaleNormal="100" zoomScaleSheetLayoutView="90" workbookViewId="0">
      <selection activeCell="D23" sqref="D23"/>
    </sheetView>
  </sheetViews>
  <sheetFormatPr defaultColWidth="15.88671875" defaultRowHeight="14.4" x14ac:dyDescent="0.3"/>
  <cols>
    <col min="1" max="1" width="3.44140625" style="21" customWidth="1"/>
    <col min="2" max="2" width="18.6640625" style="21" customWidth="1"/>
    <col min="3" max="3" width="95.5546875" style="21" customWidth="1"/>
    <col min="4" max="4" width="15.109375" style="21" customWidth="1"/>
    <col min="5" max="5" width="2.88671875" style="21" customWidth="1"/>
    <col min="6" max="6" width="1.88671875" style="21" customWidth="1"/>
    <col min="7" max="256" width="15.88671875" style="21"/>
    <col min="257" max="257" width="3.44140625" style="21" customWidth="1"/>
    <col min="258" max="258" width="18.6640625" style="21" customWidth="1"/>
    <col min="259" max="259" width="95.5546875" style="21" customWidth="1"/>
    <col min="260" max="260" width="15.109375" style="21" customWidth="1"/>
    <col min="261" max="261" width="2.88671875" style="21" customWidth="1"/>
    <col min="262" max="262" width="1.88671875" style="21" customWidth="1"/>
    <col min="263" max="512" width="15.88671875" style="21"/>
    <col min="513" max="513" width="3.44140625" style="21" customWidth="1"/>
    <col min="514" max="514" width="18.6640625" style="21" customWidth="1"/>
    <col min="515" max="515" width="95.5546875" style="21" customWidth="1"/>
    <col min="516" max="516" width="15.109375" style="21" customWidth="1"/>
    <col min="517" max="517" width="2.88671875" style="21" customWidth="1"/>
    <col min="518" max="518" width="1.88671875" style="21" customWidth="1"/>
    <col min="519" max="768" width="15.88671875" style="21"/>
    <col min="769" max="769" width="3.44140625" style="21" customWidth="1"/>
    <col min="770" max="770" width="18.6640625" style="21" customWidth="1"/>
    <col min="771" max="771" width="95.5546875" style="21" customWidth="1"/>
    <col min="772" max="772" width="15.109375" style="21" customWidth="1"/>
    <col min="773" max="773" width="2.88671875" style="21" customWidth="1"/>
    <col min="774" max="774" width="1.88671875" style="21" customWidth="1"/>
    <col min="775" max="1024" width="15.88671875" style="21"/>
    <col min="1025" max="1025" width="3.44140625" style="21" customWidth="1"/>
    <col min="1026" max="1026" width="18.6640625" style="21" customWidth="1"/>
    <col min="1027" max="1027" width="95.5546875" style="21" customWidth="1"/>
    <col min="1028" max="1028" width="15.109375" style="21" customWidth="1"/>
    <col min="1029" max="1029" width="2.88671875" style="21" customWidth="1"/>
    <col min="1030" max="1030" width="1.88671875" style="21" customWidth="1"/>
    <col min="1031" max="1280" width="15.88671875" style="21"/>
    <col min="1281" max="1281" width="3.44140625" style="21" customWidth="1"/>
    <col min="1282" max="1282" width="18.6640625" style="21" customWidth="1"/>
    <col min="1283" max="1283" width="95.5546875" style="21" customWidth="1"/>
    <col min="1284" max="1284" width="15.109375" style="21" customWidth="1"/>
    <col min="1285" max="1285" width="2.88671875" style="21" customWidth="1"/>
    <col min="1286" max="1286" width="1.88671875" style="21" customWidth="1"/>
    <col min="1287" max="1536" width="15.88671875" style="21"/>
    <col min="1537" max="1537" width="3.44140625" style="21" customWidth="1"/>
    <col min="1538" max="1538" width="18.6640625" style="21" customWidth="1"/>
    <col min="1539" max="1539" width="95.5546875" style="21" customWidth="1"/>
    <col min="1540" max="1540" width="15.109375" style="21" customWidth="1"/>
    <col min="1541" max="1541" width="2.88671875" style="21" customWidth="1"/>
    <col min="1542" max="1542" width="1.88671875" style="21" customWidth="1"/>
    <col min="1543" max="1792" width="15.88671875" style="21"/>
    <col min="1793" max="1793" width="3.44140625" style="21" customWidth="1"/>
    <col min="1794" max="1794" width="18.6640625" style="21" customWidth="1"/>
    <col min="1795" max="1795" width="95.5546875" style="21" customWidth="1"/>
    <col min="1796" max="1796" width="15.109375" style="21" customWidth="1"/>
    <col min="1797" max="1797" width="2.88671875" style="21" customWidth="1"/>
    <col min="1798" max="1798" width="1.88671875" style="21" customWidth="1"/>
    <col min="1799" max="2048" width="15.88671875" style="21"/>
    <col min="2049" max="2049" width="3.44140625" style="21" customWidth="1"/>
    <col min="2050" max="2050" width="18.6640625" style="21" customWidth="1"/>
    <col min="2051" max="2051" width="95.5546875" style="21" customWidth="1"/>
    <col min="2052" max="2052" width="15.109375" style="21" customWidth="1"/>
    <col min="2053" max="2053" width="2.88671875" style="21" customWidth="1"/>
    <col min="2054" max="2054" width="1.88671875" style="21" customWidth="1"/>
    <col min="2055" max="2304" width="15.88671875" style="21"/>
    <col min="2305" max="2305" width="3.44140625" style="21" customWidth="1"/>
    <col min="2306" max="2306" width="18.6640625" style="21" customWidth="1"/>
    <col min="2307" max="2307" width="95.5546875" style="21" customWidth="1"/>
    <col min="2308" max="2308" width="15.109375" style="21" customWidth="1"/>
    <col min="2309" max="2309" width="2.88671875" style="21" customWidth="1"/>
    <col min="2310" max="2310" width="1.88671875" style="21" customWidth="1"/>
    <col min="2311" max="2560" width="15.88671875" style="21"/>
    <col min="2561" max="2561" width="3.44140625" style="21" customWidth="1"/>
    <col min="2562" max="2562" width="18.6640625" style="21" customWidth="1"/>
    <col min="2563" max="2563" width="95.5546875" style="21" customWidth="1"/>
    <col min="2564" max="2564" width="15.109375" style="21" customWidth="1"/>
    <col min="2565" max="2565" width="2.88671875" style="21" customWidth="1"/>
    <col min="2566" max="2566" width="1.88671875" style="21" customWidth="1"/>
    <col min="2567" max="2816" width="15.88671875" style="21"/>
    <col min="2817" max="2817" width="3.44140625" style="21" customWidth="1"/>
    <col min="2818" max="2818" width="18.6640625" style="21" customWidth="1"/>
    <col min="2819" max="2819" width="95.5546875" style="21" customWidth="1"/>
    <col min="2820" max="2820" width="15.109375" style="21" customWidth="1"/>
    <col min="2821" max="2821" width="2.88671875" style="21" customWidth="1"/>
    <col min="2822" max="2822" width="1.88671875" style="21" customWidth="1"/>
    <col min="2823" max="3072" width="15.88671875" style="21"/>
    <col min="3073" max="3073" width="3.44140625" style="21" customWidth="1"/>
    <col min="3074" max="3074" width="18.6640625" style="21" customWidth="1"/>
    <col min="3075" max="3075" width="95.5546875" style="21" customWidth="1"/>
    <col min="3076" max="3076" width="15.109375" style="21" customWidth="1"/>
    <col min="3077" max="3077" width="2.88671875" style="21" customWidth="1"/>
    <col min="3078" max="3078" width="1.88671875" style="21" customWidth="1"/>
    <col min="3079" max="3328" width="15.88671875" style="21"/>
    <col min="3329" max="3329" width="3.44140625" style="21" customWidth="1"/>
    <col min="3330" max="3330" width="18.6640625" style="21" customWidth="1"/>
    <col min="3331" max="3331" width="95.5546875" style="21" customWidth="1"/>
    <col min="3332" max="3332" width="15.109375" style="21" customWidth="1"/>
    <col min="3333" max="3333" width="2.88671875" style="21" customWidth="1"/>
    <col min="3334" max="3334" width="1.88671875" style="21" customWidth="1"/>
    <col min="3335" max="3584" width="15.88671875" style="21"/>
    <col min="3585" max="3585" width="3.44140625" style="21" customWidth="1"/>
    <col min="3586" max="3586" width="18.6640625" style="21" customWidth="1"/>
    <col min="3587" max="3587" width="95.5546875" style="21" customWidth="1"/>
    <col min="3588" max="3588" width="15.109375" style="21" customWidth="1"/>
    <col min="3589" max="3589" width="2.88671875" style="21" customWidth="1"/>
    <col min="3590" max="3590" width="1.88671875" style="21" customWidth="1"/>
    <col min="3591" max="3840" width="15.88671875" style="21"/>
    <col min="3841" max="3841" width="3.44140625" style="21" customWidth="1"/>
    <col min="3842" max="3842" width="18.6640625" style="21" customWidth="1"/>
    <col min="3843" max="3843" width="95.5546875" style="21" customWidth="1"/>
    <col min="3844" max="3844" width="15.109375" style="21" customWidth="1"/>
    <col min="3845" max="3845" width="2.88671875" style="21" customWidth="1"/>
    <col min="3846" max="3846" width="1.88671875" style="21" customWidth="1"/>
    <col min="3847" max="4096" width="15.88671875" style="21"/>
    <col min="4097" max="4097" width="3.44140625" style="21" customWidth="1"/>
    <col min="4098" max="4098" width="18.6640625" style="21" customWidth="1"/>
    <col min="4099" max="4099" width="95.5546875" style="21" customWidth="1"/>
    <col min="4100" max="4100" width="15.109375" style="21" customWidth="1"/>
    <col min="4101" max="4101" width="2.88671875" style="21" customWidth="1"/>
    <col min="4102" max="4102" width="1.88671875" style="21" customWidth="1"/>
    <col min="4103" max="4352" width="15.88671875" style="21"/>
    <col min="4353" max="4353" width="3.44140625" style="21" customWidth="1"/>
    <col min="4354" max="4354" width="18.6640625" style="21" customWidth="1"/>
    <col min="4355" max="4355" width="95.5546875" style="21" customWidth="1"/>
    <col min="4356" max="4356" width="15.109375" style="21" customWidth="1"/>
    <col min="4357" max="4357" width="2.88671875" style="21" customWidth="1"/>
    <col min="4358" max="4358" width="1.88671875" style="21" customWidth="1"/>
    <col min="4359" max="4608" width="15.88671875" style="21"/>
    <col min="4609" max="4609" width="3.44140625" style="21" customWidth="1"/>
    <col min="4610" max="4610" width="18.6640625" style="21" customWidth="1"/>
    <col min="4611" max="4611" width="95.5546875" style="21" customWidth="1"/>
    <col min="4612" max="4612" width="15.109375" style="21" customWidth="1"/>
    <col min="4613" max="4613" width="2.88671875" style="21" customWidth="1"/>
    <col min="4614" max="4614" width="1.88671875" style="21" customWidth="1"/>
    <col min="4615" max="4864" width="15.88671875" style="21"/>
    <col min="4865" max="4865" width="3.44140625" style="21" customWidth="1"/>
    <col min="4866" max="4866" width="18.6640625" style="21" customWidth="1"/>
    <col min="4867" max="4867" width="95.5546875" style="21" customWidth="1"/>
    <col min="4868" max="4868" width="15.109375" style="21" customWidth="1"/>
    <col min="4869" max="4869" width="2.88671875" style="21" customWidth="1"/>
    <col min="4870" max="4870" width="1.88671875" style="21" customWidth="1"/>
    <col min="4871" max="5120" width="15.88671875" style="21"/>
    <col min="5121" max="5121" width="3.44140625" style="21" customWidth="1"/>
    <col min="5122" max="5122" width="18.6640625" style="21" customWidth="1"/>
    <col min="5123" max="5123" width="95.5546875" style="21" customWidth="1"/>
    <col min="5124" max="5124" width="15.109375" style="21" customWidth="1"/>
    <col min="5125" max="5125" width="2.88671875" style="21" customWidth="1"/>
    <col min="5126" max="5126" width="1.88671875" style="21" customWidth="1"/>
    <col min="5127" max="5376" width="15.88671875" style="21"/>
    <col min="5377" max="5377" width="3.44140625" style="21" customWidth="1"/>
    <col min="5378" max="5378" width="18.6640625" style="21" customWidth="1"/>
    <col min="5379" max="5379" width="95.5546875" style="21" customWidth="1"/>
    <col min="5380" max="5380" width="15.109375" style="21" customWidth="1"/>
    <col min="5381" max="5381" width="2.88671875" style="21" customWidth="1"/>
    <col min="5382" max="5382" width="1.88671875" style="21" customWidth="1"/>
    <col min="5383" max="5632" width="15.88671875" style="21"/>
    <col min="5633" max="5633" width="3.44140625" style="21" customWidth="1"/>
    <col min="5634" max="5634" width="18.6640625" style="21" customWidth="1"/>
    <col min="5635" max="5635" width="95.5546875" style="21" customWidth="1"/>
    <col min="5636" max="5636" width="15.109375" style="21" customWidth="1"/>
    <col min="5637" max="5637" width="2.88671875" style="21" customWidth="1"/>
    <col min="5638" max="5638" width="1.88671875" style="21" customWidth="1"/>
    <col min="5639" max="5888" width="15.88671875" style="21"/>
    <col min="5889" max="5889" width="3.44140625" style="21" customWidth="1"/>
    <col min="5890" max="5890" width="18.6640625" style="21" customWidth="1"/>
    <col min="5891" max="5891" width="95.5546875" style="21" customWidth="1"/>
    <col min="5892" max="5892" width="15.109375" style="21" customWidth="1"/>
    <col min="5893" max="5893" width="2.88671875" style="21" customWidth="1"/>
    <col min="5894" max="5894" width="1.88671875" style="21" customWidth="1"/>
    <col min="5895" max="6144" width="15.88671875" style="21"/>
    <col min="6145" max="6145" width="3.44140625" style="21" customWidth="1"/>
    <col min="6146" max="6146" width="18.6640625" style="21" customWidth="1"/>
    <col min="6147" max="6147" width="95.5546875" style="21" customWidth="1"/>
    <col min="6148" max="6148" width="15.109375" style="21" customWidth="1"/>
    <col min="6149" max="6149" width="2.88671875" style="21" customWidth="1"/>
    <col min="6150" max="6150" width="1.88671875" style="21" customWidth="1"/>
    <col min="6151" max="6400" width="15.88671875" style="21"/>
    <col min="6401" max="6401" width="3.44140625" style="21" customWidth="1"/>
    <col min="6402" max="6402" width="18.6640625" style="21" customWidth="1"/>
    <col min="6403" max="6403" width="95.5546875" style="21" customWidth="1"/>
    <col min="6404" max="6404" width="15.109375" style="21" customWidth="1"/>
    <col min="6405" max="6405" width="2.88671875" style="21" customWidth="1"/>
    <col min="6406" max="6406" width="1.88671875" style="21" customWidth="1"/>
    <col min="6407" max="6656" width="15.88671875" style="21"/>
    <col min="6657" max="6657" width="3.44140625" style="21" customWidth="1"/>
    <col min="6658" max="6658" width="18.6640625" style="21" customWidth="1"/>
    <col min="6659" max="6659" width="95.5546875" style="21" customWidth="1"/>
    <col min="6660" max="6660" width="15.109375" style="21" customWidth="1"/>
    <col min="6661" max="6661" width="2.88671875" style="21" customWidth="1"/>
    <col min="6662" max="6662" width="1.88671875" style="21" customWidth="1"/>
    <col min="6663" max="6912" width="15.88671875" style="21"/>
    <col min="6913" max="6913" width="3.44140625" style="21" customWidth="1"/>
    <col min="6914" max="6914" width="18.6640625" style="21" customWidth="1"/>
    <col min="6915" max="6915" width="95.5546875" style="21" customWidth="1"/>
    <col min="6916" max="6916" width="15.109375" style="21" customWidth="1"/>
    <col min="6917" max="6917" width="2.88671875" style="21" customWidth="1"/>
    <col min="6918" max="6918" width="1.88671875" style="21" customWidth="1"/>
    <col min="6919" max="7168" width="15.88671875" style="21"/>
    <col min="7169" max="7169" width="3.44140625" style="21" customWidth="1"/>
    <col min="7170" max="7170" width="18.6640625" style="21" customWidth="1"/>
    <col min="7171" max="7171" width="95.5546875" style="21" customWidth="1"/>
    <col min="7172" max="7172" width="15.109375" style="21" customWidth="1"/>
    <col min="7173" max="7173" width="2.88671875" style="21" customWidth="1"/>
    <col min="7174" max="7174" width="1.88671875" style="21" customWidth="1"/>
    <col min="7175" max="7424" width="15.88671875" style="21"/>
    <col min="7425" max="7425" width="3.44140625" style="21" customWidth="1"/>
    <col min="7426" max="7426" width="18.6640625" style="21" customWidth="1"/>
    <col min="7427" max="7427" width="95.5546875" style="21" customWidth="1"/>
    <col min="7428" max="7428" width="15.109375" style="21" customWidth="1"/>
    <col min="7429" max="7429" width="2.88671875" style="21" customWidth="1"/>
    <col min="7430" max="7430" width="1.88671875" style="21" customWidth="1"/>
    <col min="7431" max="7680" width="15.88671875" style="21"/>
    <col min="7681" max="7681" width="3.44140625" style="21" customWidth="1"/>
    <col min="7682" max="7682" width="18.6640625" style="21" customWidth="1"/>
    <col min="7683" max="7683" width="95.5546875" style="21" customWidth="1"/>
    <col min="7684" max="7684" width="15.109375" style="21" customWidth="1"/>
    <col min="7685" max="7685" width="2.88671875" style="21" customWidth="1"/>
    <col min="7686" max="7686" width="1.88671875" style="21" customWidth="1"/>
    <col min="7687" max="7936" width="15.88671875" style="21"/>
    <col min="7937" max="7937" width="3.44140625" style="21" customWidth="1"/>
    <col min="7938" max="7938" width="18.6640625" style="21" customWidth="1"/>
    <col min="7939" max="7939" width="95.5546875" style="21" customWidth="1"/>
    <col min="7940" max="7940" width="15.109375" style="21" customWidth="1"/>
    <col min="7941" max="7941" width="2.88671875" style="21" customWidth="1"/>
    <col min="7942" max="7942" width="1.88671875" style="21" customWidth="1"/>
    <col min="7943" max="8192" width="15.88671875" style="21"/>
    <col min="8193" max="8193" width="3.44140625" style="21" customWidth="1"/>
    <col min="8194" max="8194" width="18.6640625" style="21" customWidth="1"/>
    <col min="8195" max="8195" width="95.5546875" style="21" customWidth="1"/>
    <col min="8196" max="8196" width="15.109375" style="21" customWidth="1"/>
    <col min="8197" max="8197" width="2.88671875" style="21" customWidth="1"/>
    <col min="8198" max="8198" width="1.88671875" style="21" customWidth="1"/>
    <col min="8199" max="8448" width="15.88671875" style="21"/>
    <col min="8449" max="8449" width="3.44140625" style="21" customWidth="1"/>
    <col min="8450" max="8450" width="18.6640625" style="21" customWidth="1"/>
    <col min="8451" max="8451" width="95.5546875" style="21" customWidth="1"/>
    <col min="8452" max="8452" width="15.109375" style="21" customWidth="1"/>
    <col min="8453" max="8453" width="2.88671875" style="21" customWidth="1"/>
    <col min="8454" max="8454" width="1.88671875" style="21" customWidth="1"/>
    <col min="8455" max="8704" width="15.88671875" style="21"/>
    <col min="8705" max="8705" width="3.44140625" style="21" customWidth="1"/>
    <col min="8706" max="8706" width="18.6640625" style="21" customWidth="1"/>
    <col min="8707" max="8707" width="95.5546875" style="21" customWidth="1"/>
    <col min="8708" max="8708" width="15.109375" style="21" customWidth="1"/>
    <col min="8709" max="8709" width="2.88671875" style="21" customWidth="1"/>
    <col min="8710" max="8710" width="1.88671875" style="21" customWidth="1"/>
    <col min="8711" max="8960" width="15.88671875" style="21"/>
    <col min="8961" max="8961" width="3.44140625" style="21" customWidth="1"/>
    <col min="8962" max="8962" width="18.6640625" style="21" customWidth="1"/>
    <col min="8963" max="8963" width="95.5546875" style="21" customWidth="1"/>
    <col min="8964" max="8964" width="15.109375" style="21" customWidth="1"/>
    <col min="8965" max="8965" width="2.88671875" style="21" customWidth="1"/>
    <col min="8966" max="8966" width="1.88671875" style="21" customWidth="1"/>
    <col min="8967" max="9216" width="15.88671875" style="21"/>
    <col min="9217" max="9217" width="3.44140625" style="21" customWidth="1"/>
    <col min="9218" max="9218" width="18.6640625" style="21" customWidth="1"/>
    <col min="9219" max="9219" width="95.5546875" style="21" customWidth="1"/>
    <col min="9220" max="9220" width="15.109375" style="21" customWidth="1"/>
    <col min="9221" max="9221" width="2.88671875" style="21" customWidth="1"/>
    <col min="9222" max="9222" width="1.88671875" style="21" customWidth="1"/>
    <col min="9223" max="9472" width="15.88671875" style="21"/>
    <col min="9473" max="9473" width="3.44140625" style="21" customWidth="1"/>
    <col min="9474" max="9474" width="18.6640625" style="21" customWidth="1"/>
    <col min="9475" max="9475" width="95.5546875" style="21" customWidth="1"/>
    <col min="9476" max="9476" width="15.109375" style="21" customWidth="1"/>
    <col min="9477" max="9477" width="2.88671875" style="21" customWidth="1"/>
    <col min="9478" max="9478" width="1.88671875" style="21" customWidth="1"/>
    <col min="9479" max="9728" width="15.88671875" style="21"/>
    <col min="9729" max="9729" width="3.44140625" style="21" customWidth="1"/>
    <col min="9730" max="9730" width="18.6640625" style="21" customWidth="1"/>
    <col min="9731" max="9731" width="95.5546875" style="21" customWidth="1"/>
    <col min="9732" max="9732" width="15.109375" style="21" customWidth="1"/>
    <col min="9733" max="9733" width="2.88671875" style="21" customWidth="1"/>
    <col min="9734" max="9734" width="1.88671875" style="21" customWidth="1"/>
    <col min="9735" max="9984" width="15.88671875" style="21"/>
    <col min="9985" max="9985" width="3.44140625" style="21" customWidth="1"/>
    <col min="9986" max="9986" width="18.6640625" style="21" customWidth="1"/>
    <col min="9987" max="9987" width="95.5546875" style="21" customWidth="1"/>
    <col min="9988" max="9988" width="15.109375" style="21" customWidth="1"/>
    <col min="9989" max="9989" width="2.88671875" style="21" customWidth="1"/>
    <col min="9990" max="9990" width="1.88671875" style="21" customWidth="1"/>
    <col min="9991" max="10240" width="15.88671875" style="21"/>
    <col min="10241" max="10241" width="3.44140625" style="21" customWidth="1"/>
    <col min="10242" max="10242" width="18.6640625" style="21" customWidth="1"/>
    <col min="10243" max="10243" width="95.5546875" style="21" customWidth="1"/>
    <col min="10244" max="10244" width="15.109375" style="21" customWidth="1"/>
    <col min="10245" max="10245" width="2.88671875" style="21" customWidth="1"/>
    <col min="10246" max="10246" width="1.88671875" style="21" customWidth="1"/>
    <col min="10247" max="10496" width="15.88671875" style="21"/>
    <col min="10497" max="10497" width="3.44140625" style="21" customWidth="1"/>
    <col min="10498" max="10498" width="18.6640625" style="21" customWidth="1"/>
    <col min="10499" max="10499" width="95.5546875" style="21" customWidth="1"/>
    <col min="10500" max="10500" width="15.109375" style="21" customWidth="1"/>
    <col min="10501" max="10501" width="2.88671875" style="21" customWidth="1"/>
    <col min="10502" max="10502" width="1.88671875" style="21" customWidth="1"/>
    <col min="10503" max="10752" width="15.88671875" style="21"/>
    <col min="10753" max="10753" width="3.44140625" style="21" customWidth="1"/>
    <col min="10754" max="10754" width="18.6640625" style="21" customWidth="1"/>
    <col min="10755" max="10755" width="95.5546875" style="21" customWidth="1"/>
    <col min="10756" max="10756" width="15.109375" style="21" customWidth="1"/>
    <col min="10757" max="10757" width="2.88671875" style="21" customWidth="1"/>
    <col min="10758" max="10758" width="1.88671875" style="21" customWidth="1"/>
    <col min="10759" max="11008" width="15.88671875" style="21"/>
    <col min="11009" max="11009" width="3.44140625" style="21" customWidth="1"/>
    <col min="11010" max="11010" width="18.6640625" style="21" customWidth="1"/>
    <col min="11011" max="11011" width="95.5546875" style="21" customWidth="1"/>
    <col min="11012" max="11012" width="15.109375" style="21" customWidth="1"/>
    <col min="11013" max="11013" width="2.88671875" style="21" customWidth="1"/>
    <col min="11014" max="11014" width="1.88671875" style="21" customWidth="1"/>
    <col min="11015" max="11264" width="15.88671875" style="21"/>
    <col min="11265" max="11265" width="3.44140625" style="21" customWidth="1"/>
    <col min="11266" max="11266" width="18.6640625" style="21" customWidth="1"/>
    <col min="11267" max="11267" width="95.5546875" style="21" customWidth="1"/>
    <col min="11268" max="11268" width="15.109375" style="21" customWidth="1"/>
    <col min="11269" max="11269" width="2.88671875" style="21" customWidth="1"/>
    <col min="11270" max="11270" width="1.88671875" style="21" customWidth="1"/>
    <col min="11271" max="11520" width="15.88671875" style="21"/>
    <col min="11521" max="11521" width="3.44140625" style="21" customWidth="1"/>
    <col min="11522" max="11522" width="18.6640625" style="21" customWidth="1"/>
    <col min="11523" max="11523" width="95.5546875" style="21" customWidth="1"/>
    <col min="11524" max="11524" width="15.109375" style="21" customWidth="1"/>
    <col min="11525" max="11525" width="2.88671875" style="21" customWidth="1"/>
    <col min="11526" max="11526" width="1.88671875" style="21" customWidth="1"/>
    <col min="11527" max="11776" width="15.88671875" style="21"/>
    <col min="11777" max="11777" width="3.44140625" style="21" customWidth="1"/>
    <col min="11778" max="11778" width="18.6640625" style="21" customWidth="1"/>
    <col min="11779" max="11779" width="95.5546875" style="21" customWidth="1"/>
    <col min="11780" max="11780" width="15.109375" style="21" customWidth="1"/>
    <col min="11781" max="11781" width="2.88671875" style="21" customWidth="1"/>
    <col min="11782" max="11782" width="1.88671875" style="21" customWidth="1"/>
    <col min="11783" max="12032" width="15.88671875" style="21"/>
    <col min="12033" max="12033" width="3.44140625" style="21" customWidth="1"/>
    <col min="12034" max="12034" width="18.6640625" style="21" customWidth="1"/>
    <col min="12035" max="12035" width="95.5546875" style="21" customWidth="1"/>
    <col min="12036" max="12036" width="15.109375" style="21" customWidth="1"/>
    <col min="12037" max="12037" width="2.88671875" style="21" customWidth="1"/>
    <col min="12038" max="12038" width="1.88671875" style="21" customWidth="1"/>
    <col min="12039" max="12288" width="15.88671875" style="21"/>
    <col min="12289" max="12289" width="3.44140625" style="21" customWidth="1"/>
    <col min="12290" max="12290" width="18.6640625" style="21" customWidth="1"/>
    <col min="12291" max="12291" width="95.5546875" style="21" customWidth="1"/>
    <col min="12292" max="12292" width="15.109375" style="21" customWidth="1"/>
    <col min="12293" max="12293" width="2.88671875" style="21" customWidth="1"/>
    <col min="12294" max="12294" width="1.88671875" style="21" customWidth="1"/>
    <col min="12295" max="12544" width="15.88671875" style="21"/>
    <col min="12545" max="12545" width="3.44140625" style="21" customWidth="1"/>
    <col min="12546" max="12546" width="18.6640625" style="21" customWidth="1"/>
    <col min="12547" max="12547" width="95.5546875" style="21" customWidth="1"/>
    <col min="12548" max="12548" width="15.109375" style="21" customWidth="1"/>
    <col min="12549" max="12549" width="2.88671875" style="21" customWidth="1"/>
    <col min="12550" max="12550" width="1.88671875" style="21" customWidth="1"/>
    <col min="12551" max="12800" width="15.88671875" style="21"/>
    <col min="12801" max="12801" width="3.44140625" style="21" customWidth="1"/>
    <col min="12802" max="12802" width="18.6640625" style="21" customWidth="1"/>
    <col min="12803" max="12803" width="95.5546875" style="21" customWidth="1"/>
    <col min="12804" max="12804" width="15.109375" style="21" customWidth="1"/>
    <col min="12805" max="12805" width="2.88671875" style="21" customWidth="1"/>
    <col min="12806" max="12806" width="1.88671875" style="21" customWidth="1"/>
    <col min="12807" max="13056" width="15.88671875" style="21"/>
    <col min="13057" max="13057" width="3.44140625" style="21" customWidth="1"/>
    <col min="13058" max="13058" width="18.6640625" style="21" customWidth="1"/>
    <col min="13059" max="13059" width="95.5546875" style="21" customWidth="1"/>
    <col min="13060" max="13060" width="15.109375" style="21" customWidth="1"/>
    <col min="13061" max="13061" width="2.88671875" style="21" customWidth="1"/>
    <col min="13062" max="13062" width="1.88671875" style="21" customWidth="1"/>
    <col min="13063" max="13312" width="15.88671875" style="21"/>
    <col min="13313" max="13313" width="3.44140625" style="21" customWidth="1"/>
    <col min="13314" max="13314" width="18.6640625" style="21" customWidth="1"/>
    <col min="13315" max="13315" width="95.5546875" style="21" customWidth="1"/>
    <col min="13316" max="13316" width="15.109375" style="21" customWidth="1"/>
    <col min="13317" max="13317" width="2.88671875" style="21" customWidth="1"/>
    <col min="13318" max="13318" width="1.88671875" style="21" customWidth="1"/>
    <col min="13319" max="13568" width="15.88671875" style="21"/>
    <col min="13569" max="13569" width="3.44140625" style="21" customWidth="1"/>
    <col min="13570" max="13570" width="18.6640625" style="21" customWidth="1"/>
    <col min="13571" max="13571" width="95.5546875" style="21" customWidth="1"/>
    <col min="13572" max="13572" width="15.109375" style="21" customWidth="1"/>
    <col min="13573" max="13573" width="2.88671875" style="21" customWidth="1"/>
    <col min="13574" max="13574" width="1.88671875" style="21" customWidth="1"/>
    <col min="13575" max="13824" width="15.88671875" style="21"/>
    <col min="13825" max="13825" width="3.44140625" style="21" customWidth="1"/>
    <col min="13826" max="13826" width="18.6640625" style="21" customWidth="1"/>
    <col min="13827" max="13827" width="95.5546875" style="21" customWidth="1"/>
    <col min="13828" max="13828" width="15.109375" style="21" customWidth="1"/>
    <col min="13829" max="13829" width="2.88671875" style="21" customWidth="1"/>
    <col min="13830" max="13830" width="1.88671875" style="21" customWidth="1"/>
    <col min="13831" max="14080" width="15.88671875" style="21"/>
    <col min="14081" max="14081" width="3.44140625" style="21" customWidth="1"/>
    <col min="14082" max="14082" width="18.6640625" style="21" customWidth="1"/>
    <col min="14083" max="14083" width="95.5546875" style="21" customWidth="1"/>
    <col min="14084" max="14084" width="15.109375" style="21" customWidth="1"/>
    <col min="14085" max="14085" width="2.88671875" style="21" customWidth="1"/>
    <col min="14086" max="14086" width="1.88671875" style="21" customWidth="1"/>
    <col min="14087" max="14336" width="15.88671875" style="21"/>
    <col min="14337" max="14337" width="3.44140625" style="21" customWidth="1"/>
    <col min="14338" max="14338" width="18.6640625" style="21" customWidth="1"/>
    <col min="14339" max="14339" width="95.5546875" style="21" customWidth="1"/>
    <col min="14340" max="14340" width="15.109375" style="21" customWidth="1"/>
    <col min="14341" max="14341" width="2.88671875" style="21" customWidth="1"/>
    <col min="14342" max="14342" width="1.88671875" style="21" customWidth="1"/>
    <col min="14343" max="14592" width="15.88671875" style="21"/>
    <col min="14593" max="14593" width="3.44140625" style="21" customWidth="1"/>
    <col min="14594" max="14594" width="18.6640625" style="21" customWidth="1"/>
    <col min="14595" max="14595" width="95.5546875" style="21" customWidth="1"/>
    <col min="14596" max="14596" width="15.109375" style="21" customWidth="1"/>
    <col min="14597" max="14597" width="2.88671875" style="21" customWidth="1"/>
    <col min="14598" max="14598" width="1.88671875" style="21" customWidth="1"/>
    <col min="14599" max="14848" width="15.88671875" style="21"/>
    <col min="14849" max="14849" width="3.44140625" style="21" customWidth="1"/>
    <col min="14850" max="14850" width="18.6640625" style="21" customWidth="1"/>
    <col min="14851" max="14851" width="95.5546875" style="21" customWidth="1"/>
    <col min="14852" max="14852" width="15.109375" style="21" customWidth="1"/>
    <col min="14853" max="14853" width="2.88671875" style="21" customWidth="1"/>
    <col min="14854" max="14854" width="1.88671875" style="21" customWidth="1"/>
    <col min="14855" max="15104" width="15.88671875" style="21"/>
    <col min="15105" max="15105" width="3.44140625" style="21" customWidth="1"/>
    <col min="15106" max="15106" width="18.6640625" style="21" customWidth="1"/>
    <col min="15107" max="15107" width="95.5546875" style="21" customWidth="1"/>
    <col min="15108" max="15108" width="15.109375" style="21" customWidth="1"/>
    <col min="15109" max="15109" width="2.88671875" style="21" customWidth="1"/>
    <col min="15110" max="15110" width="1.88671875" style="21" customWidth="1"/>
    <col min="15111" max="15360" width="15.88671875" style="21"/>
    <col min="15361" max="15361" width="3.44140625" style="21" customWidth="1"/>
    <col min="15362" max="15362" width="18.6640625" style="21" customWidth="1"/>
    <col min="15363" max="15363" width="95.5546875" style="21" customWidth="1"/>
    <col min="15364" max="15364" width="15.109375" style="21" customWidth="1"/>
    <col min="15365" max="15365" width="2.88671875" style="21" customWidth="1"/>
    <col min="15366" max="15366" width="1.88671875" style="21" customWidth="1"/>
    <col min="15367" max="15616" width="15.88671875" style="21"/>
    <col min="15617" max="15617" width="3.44140625" style="21" customWidth="1"/>
    <col min="15618" max="15618" width="18.6640625" style="21" customWidth="1"/>
    <col min="15619" max="15619" width="95.5546875" style="21" customWidth="1"/>
    <col min="15620" max="15620" width="15.109375" style="21" customWidth="1"/>
    <col min="15621" max="15621" width="2.88671875" style="21" customWidth="1"/>
    <col min="15622" max="15622" width="1.88671875" style="21" customWidth="1"/>
    <col min="15623" max="15872" width="15.88671875" style="21"/>
    <col min="15873" max="15873" width="3.44140625" style="21" customWidth="1"/>
    <col min="15874" max="15874" width="18.6640625" style="21" customWidth="1"/>
    <col min="15875" max="15875" width="95.5546875" style="21" customWidth="1"/>
    <col min="15876" max="15876" width="15.109375" style="21" customWidth="1"/>
    <col min="15877" max="15877" width="2.88671875" style="21" customWidth="1"/>
    <col min="15878" max="15878" width="1.88671875" style="21" customWidth="1"/>
    <col min="15879" max="16128" width="15.88671875" style="21"/>
    <col min="16129" max="16129" width="3.44140625" style="21" customWidth="1"/>
    <col min="16130" max="16130" width="18.6640625" style="21" customWidth="1"/>
    <col min="16131" max="16131" width="95.5546875" style="21" customWidth="1"/>
    <col min="16132" max="16132" width="15.109375" style="21" customWidth="1"/>
    <col min="16133" max="16133" width="2.88671875" style="21" customWidth="1"/>
    <col min="16134" max="16134" width="1.88671875" style="21" customWidth="1"/>
    <col min="16135" max="16384" width="15.88671875" style="21"/>
  </cols>
  <sheetData>
    <row r="1" spans="2:4" ht="12" customHeight="1" x14ac:dyDescent="0.3"/>
    <row r="2" spans="2:4" ht="12" customHeight="1" x14ac:dyDescent="0.3"/>
    <row r="3" spans="2:4" ht="12" customHeight="1" x14ac:dyDescent="0.3"/>
    <row r="4" spans="2:4" ht="15.75" customHeight="1" x14ac:dyDescent="0.3">
      <c r="B4" s="156"/>
      <c r="C4" s="157"/>
    </row>
    <row r="5" spans="2:4" ht="191.25" customHeight="1" x14ac:dyDescent="0.3">
      <c r="B5" s="158"/>
      <c r="C5" s="446"/>
      <c r="D5" s="446"/>
    </row>
    <row r="6" spans="2:4" ht="191.25" customHeight="1" x14ac:dyDescent="0.3">
      <c r="B6" s="158"/>
      <c r="C6" s="159"/>
      <c r="D6" s="159"/>
    </row>
    <row r="7" spans="2:4" ht="124.5" customHeight="1" x14ac:dyDescent="0.3">
      <c r="C7" s="160"/>
    </row>
    <row r="8" spans="2:4" ht="27.75" customHeight="1" x14ac:dyDescent="0.3">
      <c r="B8" s="161"/>
      <c r="C8" s="162"/>
    </row>
    <row r="9" spans="2:4" ht="27.75" customHeight="1" x14ac:dyDescent="0.3">
      <c r="C9" s="162"/>
    </row>
    <row r="37" ht="2.25" customHeight="1" x14ac:dyDescent="0.3"/>
  </sheetData>
  <mergeCells count="1">
    <mergeCell ref="C5:D5"/>
  </mergeCells>
  <pageMargins left="0.19685039370078741" right="0" top="0.78740157480314965" bottom="0.19685039370078741" header="0" footer="0"/>
  <pageSetup paperSize="9" scale="7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topLeftCell="D1" zoomScale="85" zoomScaleNormal="85" zoomScaleSheetLayoutView="85" workbookViewId="0">
      <selection activeCell="B3" sqref="B3"/>
    </sheetView>
  </sheetViews>
  <sheetFormatPr defaultColWidth="15.88671875" defaultRowHeight="15.6" x14ac:dyDescent="0.3"/>
  <cols>
    <col min="1" max="1" width="3.44140625" style="21" customWidth="1"/>
    <col min="2" max="2" width="33.6640625" style="167" bestFit="1" customWidth="1"/>
    <col min="3" max="3" width="1.5546875" style="168" customWidth="1"/>
    <col min="4" max="4" width="71" style="167" customWidth="1"/>
    <col min="5" max="6" width="23.5546875" style="167" customWidth="1"/>
    <col min="7" max="7" width="1.88671875" style="167" customWidth="1"/>
    <col min="8" max="8" width="15.88671875" style="167"/>
    <col min="9" max="9" width="6.109375" style="167" customWidth="1"/>
    <col min="10" max="16384" width="15.88671875" style="167"/>
  </cols>
  <sheetData>
    <row r="1" spans="2:6" s="21" customFormat="1" ht="12" customHeight="1" x14ac:dyDescent="0.3">
      <c r="C1" s="163"/>
    </row>
    <row r="2" spans="2:6" s="21" customFormat="1" ht="12" customHeight="1" x14ac:dyDescent="0.3">
      <c r="C2" s="163"/>
    </row>
    <row r="3" spans="2:6" s="21" customFormat="1" ht="12" customHeight="1" x14ac:dyDescent="0.3">
      <c r="C3" s="163"/>
    </row>
    <row r="4" spans="2:6" s="21" customFormat="1" ht="15.75" customHeight="1" x14ac:dyDescent="0.3">
      <c r="C4" s="163"/>
    </row>
    <row r="5" spans="2:6" s="21" customFormat="1" ht="24" customHeight="1" x14ac:dyDescent="0.4">
      <c r="B5" s="447" t="s">
        <v>1791</v>
      </c>
      <c r="C5" s="447"/>
      <c r="D5" s="447"/>
    </row>
    <row r="6" spans="2:6" s="21" customFormat="1" ht="6" customHeight="1" x14ac:dyDescent="0.3">
      <c r="C6" s="163"/>
    </row>
    <row r="7" spans="2:6" s="21" customFormat="1" ht="15.75" customHeight="1" x14ac:dyDescent="0.3">
      <c r="B7" s="164" t="s">
        <v>1792</v>
      </c>
      <c r="C7" s="165"/>
      <c r="D7" s="166" t="s">
        <v>1793</v>
      </c>
    </row>
    <row r="8" spans="2:6" ht="11.25" customHeight="1" x14ac:dyDescent="0.3"/>
    <row r="10" spans="2:6" x14ac:dyDescent="0.3">
      <c r="B10" s="169" t="s">
        <v>1794</v>
      </c>
      <c r="C10" s="170"/>
      <c r="D10" s="171"/>
      <c r="E10" s="171"/>
      <c r="F10" s="171"/>
    </row>
    <row r="11" spans="2:6" x14ac:dyDescent="0.3">
      <c r="B11" s="172" t="s">
        <v>1795</v>
      </c>
      <c r="C11" s="172"/>
      <c r="D11" s="172"/>
      <c r="E11" s="171"/>
      <c r="F11" s="171"/>
    </row>
    <row r="12" spans="2:6" x14ac:dyDescent="0.3">
      <c r="B12" s="173" t="s">
        <v>1796</v>
      </c>
      <c r="C12" s="170"/>
      <c r="D12" s="174" t="s">
        <v>1795</v>
      </c>
      <c r="E12" s="171"/>
      <c r="F12" s="171"/>
    </row>
    <row r="13" spans="2:6" x14ac:dyDescent="0.3">
      <c r="B13" s="173"/>
      <c r="C13" s="170"/>
      <c r="D13" s="171"/>
      <c r="E13" s="171"/>
      <c r="F13" s="171"/>
    </row>
    <row r="14" spans="2:6" x14ac:dyDescent="0.3">
      <c r="B14" s="172" t="s">
        <v>1797</v>
      </c>
      <c r="C14" s="172"/>
      <c r="D14" s="171"/>
      <c r="E14" s="171"/>
      <c r="F14" s="171"/>
    </row>
    <row r="15" spans="2:6" x14ac:dyDescent="0.3">
      <c r="B15" s="173" t="s">
        <v>1798</v>
      </c>
      <c r="C15" s="170"/>
      <c r="D15" s="174" t="s">
        <v>1799</v>
      </c>
      <c r="E15" s="171"/>
      <c r="F15" s="171"/>
    </row>
    <row r="16" spans="2:6" x14ac:dyDescent="0.3">
      <c r="B16" s="173" t="s">
        <v>1800</v>
      </c>
      <c r="C16" s="170"/>
      <c r="D16" s="174" t="s">
        <v>1801</v>
      </c>
      <c r="E16" s="171"/>
      <c r="F16" s="171"/>
    </row>
    <row r="17" spans="2:6" x14ac:dyDescent="0.3">
      <c r="B17" s="173" t="s">
        <v>1802</v>
      </c>
      <c r="C17" s="170"/>
      <c r="D17" s="174" t="s">
        <v>1803</v>
      </c>
      <c r="E17" s="171"/>
      <c r="F17" s="171"/>
    </row>
    <row r="18" spans="2:6" x14ac:dyDescent="0.3">
      <c r="B18" s="173" t="s">
        <v>1804</v>
      </c>
      <c r="C18" s="170"/>
      <c r="D18" s="174" t="s">
        <v>1805</v>
      </c>
      <c r="E18" s="171"/>
      <c r="F18" s="171"/>
    </row>
    <row r="19" spans="2:6" x14ac:dyDescent="0.3">
      <c r="B19" s="173" t="s">
        <v>1806</v>
      </c>
      <c r="C19" s="170"/>
      <c r="D19" s="174" t="s">
        <v>1807</v>
      </c>
      <c r="E19" s="171"/>
      <c r="F19" s="171"/>
    </row>
    <row r="20" spans="2:6" x14ac:dyDescent="0.3">
      <c r="B20" s="173" t="s">
        <v>1808</v>
      </c>
      <c r="C20" s="170"/>
      <c r="D20" s="174" t="s">
        <v>1809</v>
      </c>
      <c r="E20" s="171"/>
      <c r="F20" s="171"/>
    </row>
    <row r="21" spans="2:6" x14ac:dyDescent="0.3">
      <c r="B21" s="173"/>
      <c r="C21" s="170"/>
      <c r="D21" s="171"/>
      <c r="E21" s="171"/>
      <c r="F21" s="171"/>
    </row>
    <row r="22" spans="2:6" x14ac:dyDescent="0.3">
      <c r="B22" s="173" t="s">
        <v>1810</v>
      </c>
      <c r="C22" s="170"/>
      <c r="D22" s="174" t="s">
        <v>1811</v>
      </c>
      <c r="E22" s="171"/>
      <c r="F22" s="171"/>
    </row>
    <row r="23" spans="2:6" x14ac:dyDescent="0.3">
      <c r="B23" s="173" t="s">
        <v>1812</v>
      </c>
      <c r="C23" s="170"/>
      <c r="D23" s="174" t="s">
        <v>1813</v>
      </c>
      <c r="E23" s="171"/>
      <c r="F23" s="171"/>
    </row>
    <row r="24" spans="2:6" x14ac:dyDescent="0.3">
      <c r="B24" s="173" t="s">
        <v>1814</v>
      </c>
      <c r="C24" s="170"/>
      <c r="D24" s="174" t="s">
        <v>1815</v>
      </c>
      <c r="E24" s="171"/>
      <c r="F24" s="171"/>
    </row>
    <row r="25" spans="2:6" x14ac:dyDescent="0.3">
      <c r="B25" s="173" t="s">
        <v>1816</v>
      </c>
      <c r="C25" s="170"/>
      <c r="D25" s="174" t="s">
        <v>1817</v>
      </c>
      <c r="E25" s="171"/>
      <c r="F25" s="171"/>
    </row>
    <row r="26" spans="2:6" x14ac:dyDescent="0.3">
      <c r="B26" s="173" t="s">
        <v>1818</v>
      </c>
      <c r="C26" s="170"/>
      <c r="D26" s="174" t="s">
        <v>1819</v>
      </c>
      <c r="E26" s="171"/>
      <c r="F26" s="171"/>
    </row>
    <row r="27" spans="2:6" x14ac:dyDescent="0.3">
      <c r="B27" s="173" t="s">
        <v>1820</v>
      </c>
      <c r="C27" s="170"/>
      <c r="D27" s="174" t="s">
        <v>1821</v>
      </c>
      <c r="E27" s="171"/>
      <c r="F27" s="171"/>
    </row>
    <row r="28" spans="2:6" x14ac:dyDescent="0.3">
      <c r="B28" s="173" t="s">
        <v>1822</v>
      </c>
      <c r="C28" s="170"/>
      <c r="D28" s="174" t="s">
        <v>1823</v>
      </c>
      <c r="E28" s="171"/>
      <c r="F28" s="171"/>
    </row>
    <row r="29" spans="2:6" x14ac:dyDescent="0.3">
      <c r="B29" s="173" t="s">
        <v>1824</v>
      </c>
      <c r="C29" s="170"/>
      <c r="D29" s="174" t="s">
        <v>1825</v>
      </c>
      <c r="E29" s="171"/>
      <c r="F29" s="171"/>
    </row>
    <row r="30" spans="2:6" x14ac:dyDescent="0.3">
      <c r="B30" s="173" t="s">
        <v>1826</v>
      </c>
      <c r="C30" s="170"/>
      <c r="D30" s="174" t="s">
        <v>1827</v>
      </c>
      <c r="E30" s="171"/>
      <c r="F30" s="171"/>
    </row>
    <row r="31" spans="2:6" x14ac:dyDescent="0.3">
      <c r="B31" s="173" t="s">
        <v>1828</v>
      </c>
      <c r="C31" s="170"/>
      <c r="D31" s="174" t="s">
        <v>1829</v>
      </c>
      <c r="E31" s="171"/>
      <c r="F31" s="171"/>
    </row>
    <row r="32" spans="2:6" x14ac:dyDescent="0.3">
      <c r="B32" s="173" t="s">
        <v>1830</v>
      </c>
      <c r="C32" s="170"/>
      <c r="D32" s="174" t="s">
        <v>1831</v>
      </c>
      <c r="E32" s="171"/>
      <c r="F32" s="171"/>
    </row>
    <row r="33" spans="2:6" x14ac:dyDescent="0.3">
      <c r="B33" s="173" t="s">
        <v>1832</v>
      </c>
      <c r="C33" s="170"/>
      <c r="D33" s="174" t="s">
        <v>1833</v>
      </c>
      <c r="E33" s="171"/>
      <c r="F33" s="171"/>
    </row>
    <row r="34" spans="2:6" x14ac:dyDescent="0.3">
      <c r="B34" s="173" t="s">
        <v>1834</v>
      </c>
      <c r="C34" s="170"/>
      <c r="D34" s="174" t="s">
        <v>1835</v>
      </c>
      <c r="E34" s="171"/>
      <c r="F34" s="171"/>
    </row>
    <row r="35" spans="2:6" x14ac:dyDescent="0.3">
      <c r="B35" s="173" t="s">
        <v>1836</v>
      </c>
      <c r="C35" s="170"/>
      <c r="D35" s="174" t="s">
        <v>1837</v>
      </c>
      <c r="E35" s="171"/>
      <c r="F35" s="171"/>
    </row>
    <row r="36" spans="2:6" x14ac:dyDescent="0.3">
      <c r="B36" s="173" t="s">
        <v>1838</v>
      </c>
      <c r="C36" s="170"/>
      <c r="D36" s="174" t="s">
        <v>1839</v>
      </c>
      <c r="E36" s="171"/>
      <c r="F36" s="171"/>
    </row>
    <row r="37" spans="2:6" x14ac:dyDescent="0.3">
      <c r="B37" s="173" t="s">
        <v>1840</v>
      </c>
      <c r="C37" s="170"/>
      <c r="D37" s="174" t="s">
        <v>1841</v>
      </c>
      <c r="E37" s="171"/>
      <c r="F37" s="171"/>
    </row>
    <row r="38" spans="2:6" x14ac:dyDescent="0.3">
      <c r="B38" s="173" t="s">
        <v>1842</v>
      </c>
      <c r="C38" s="170"/>
      <c r="D38" s="174" t="s">
        <v>1843</v>
      </c>
      <c r="E38" s="171"/>
      <c r="F38" s="171"/>
    </row>
    <row r="39" spans="2:6" x14ac:dyDescent="0.3">
      <c r="B39" s="173" t="s">
        <v>1844</v>
      </c>
      <c r="C39" s="170"/>
      <c r="D39" s="174" t="s">
        <v>1845</v>
      </c>
      <c r="E39" s="171"/>
      <c r="F39" s="171"/>
    </row>
    <row r="40" spans="2:6" x14ac:dyDescent="0.3">
      <c r="B40" s="173"/>
      <c r="C40" s="170"/>
      <c r="D40" s="174"/>
      <c r="E40" s="171"/>
      <c r="F40" s="171"/>
    </row>
    <row r="41" spans="2:6" x14ac:dyDescent="0.3">
      <c r="B41" s="173"/>
      <c r="C41" s="170"/>
      <c r="D41" s="175"/>
      <c r="E41" s="171"/>
      <c r="F41" s="171"/>
    </row>
    <row r="42" spans="2:6" x14ac:dyDescent="0.3">
      <c r="E42" s="168"/>
    </row>
    <row r="43" spans="2:6" x14ac:dyDescent="0.3">
      <c r="B43" s="169" t="s">
        <v>1846</v>
      </c>
      <c r="C43" s="170"/>
      <c r="D43" s="171"/>
      <c r="E43" s="168"/>
    </row>
    <row r="44" spans="2:6" x14ac:dyDescent="0.3">
      <c r="B44" s="173" t="s">
        <v>1847</v>
      </c>
      <c r="C44" s="170"/>
      <c r="D44" s="174" t="s">
        <v>1848</v>
      </c>
      <c r="E44" s="168"/>
    </row>
    <row r="45" spans="2:6" x14ac:dyDescent="0.3">
      <c r="B45" s="173" t="s">
        <v>1849</v>
      </c>
      <c r="C45" s="170"/>
      <c r="D45" s="174" t="s">
        <v>1848</v>
      </c>
      <c r="E45" s="168"/>
    </row>
    <row r="46" spans="2:6" x14ac:dyDescent="0.3">
      <c r="B46" s="173" t="s">
        <v>1850</v>
      </c>
      <c r="C46" s="170"/>
      <c r="D46" s="174" t="s">
        <v>1851</v>
      </c>
    </row>
    <row r="47" spans="2:6" x14ac:dyDescent="0.3">
      <c r="B47" s="171"/>
      <c r="C47" s="170"/>
      <c r="D47" s="171"/>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6"/>
  <sheetViews>
    <sheetView zoomScale="85" zoomScaleNormal="85" workbookViewId="0">
      <selection activeCell="C19" sqref="C19:F20"/>
    </sheetView>
  </sheetViews>
  <sheetFormatPr defaultColWidth="15.88671875" defaultRowHeight="14.4" x14ac:dyDescent="0.3"/>
  <cols>
    <col min="1" max="1" width="3.44140625" style="21" customWidth="1"/>
    <col min="2" max="2" width="68.44140625" style="21" bestFit="1" customWidth="1"/>
    <col min="3" max="6" width="15.6640625" style="21" bestFit="1" customWidth="1"/>
    <col min="7" max="7" width="5.109375" style="21" customWidth="1"/>
    <col min="8" max="16384" width="15.88671875" style="21"/>
  </cols>
  <sheetData>
    <row r="1" spans="2:6" ht="12" customHeight="1" x14ac:dyDescent="0.3"/>
    <row r="2" spans="2:6" ht="12" customHeight="1" x14ac:dyDescent="0.3"/>
    <row r="3" spans="2:6" ht="12" customHeight="1" x14ac:dyDescent="0.3"/>
    <row r="4" spans="2:6" ht="36" customHeight="1" x14ac:dyDescent="0.3">
      <c r="B4" s="176" t="s">
        <v>1852</v>
      </c>
      <c r="C4" s="448"/>
      <c r="D4" s="448"/>
    </row>
    <row r="5" spans="2:6" ht="15.6" x14ac:dyDescent="0.3">
      <c r="B5" s="177" t="s">
        <v>1853</v>
      </c>
      <c r="C5" s="178"/>
      <c r="D5" s="178"/>
      <c r="E5" s="178"/>
      <c r="F5" s="178"/>
    </row>
    <row r="6" spans="2:6" s="181" customFormat="1" ht="3.75" customHeight="1" x14ac:dyDescent="0.3">
      <c r="B6" s="179"/>
      <c r="C6" s="180"/>
      <c r="D6" s="180"/>
      <c r="E6" s="180"/>
      <c r="F6" s="180"/>
    </row>
    <row r="7" spans="2:6" s="181" customFormat="1" ht="3" customHeight="1" x14ac:dyDescent="0.3">
      <c r="B7" s="179"/>
    </row>
    <row r="8" spans="2:6" ht="3.75" customHeight="1" x14ac:dyDescent="0.3"/>
    <row r="9" spans="2:6" x14ac:dyDescent="0.3">
      <c r="B9" s="182" t="s">
        <v>1854</v>
      </c>
      <c r="C9" s="183" t="s">
        <v>1855</v>
      </c>
      <c r="D9" s="183" t="s">
        <v>1856</v>
      </c>
      <c r="E9" s="183" t="s">
        <v>1857</v>
      </c>
      <c r="F9" s="183" t="s">
        <v>1858</v>
      </c>
    </row>
    <row r="10" spans="2:6" x14ac:dyDescent="0.3">
      <c r="B10" s="184" t="s">
        <v>1859</v>
      </c>
      <c r="C10" s="185">
        <v>446.1</v>
      </c>
      <c r="D10" s="185">
        <v>440.2</v>
      </c>
      <c r="E10" s="185">
        <v>439.6</v>
      </c>
      <c r="F10" s="185">
        <v>434.5</v>
      </c>
    </row>
    <row r="11" spans="2:6" x14ac:dyDescent="0.3">
      <c r="B11" s="184" t="s">
        <v>1860</v>
      </c>
      <c r="C11" s="185">
        <v>393.46300000000002</v>
      </c>
      <c r="D11" s="185">
        <v>393.113</v>
      </c>
      <c r="E11" s="185">
        <v>392.5</v>
      </c>
      <c r="F11" s="185">
        <v>388.4</v>
      </c>
    </row>
    <row r="12" spans="2:6" x14ac:dyDescent="0.3">
      <c r="B12" s="186" t="s">
        <v>1861</v>
      </c>
      <c r="C12" s="187">
        <v>393.46300000000002</v>
      </c>
      <c r="D12" s="187">
        <v>391.73099999999999</v>
      </c>
      <c r="E12" s="187">
        <v>390.3</v>
      </c>
      <c r="F12" s="187">
        <v>386.1</v>
      </c>
    </row>
    <row r="13" spans="2:6" x14ac:dyDescent="0.3">
      <c r="B13" s="188" t="s">
        <v>1862</v>
      </c>
      <c r="C13" s="189">
        <v>0.29399999999999998</v>
      </c>
      <c r="D13" s="189">
        <v>0.29699999999999999</v>
      </c>
      <c r="E13" s="189">
        <v>0.30730000000000002</v>
      </c>
      <c r="F13" s="189">
        <v>0.30730000000000002</v>
      </c>
    </row>
    <row r="14" spans="2:6" x14ac:dyDescent="0.3">
      <c r="B14" s="184" t="s">
        <v>1863</v>
      </c>
      <c r="C14" s="190">
        <v>0.32500000000000001</v>
      </c>
      <c r="D14" s="190">
        <v>0.32900000000000001</v>
      </c>
      <c r="E14" s="190">
        <v>0.33900000000000002</v>
      </c>
      <c r="F14" s="190">
        <v>0.33900000000000002</v>
      </c>
    </row>
    <row r="15" spans="2:6" x14ac:dyDescent="0.3">
      <c r="B15" s="184" t="s">
        <v>1864</v>
      </c>
      <c r="C15" s="185">
        <v>416.51400000000001</v>
      </c>
      <c r="D15" s="185">
        <v>427.98599999999999</v>
      </c>
      <c r="E15" s="185">
        <v>422.1</v>
      </c>
      <c r="F15" s="185">
        <v>411.8</v>
      </c>
    </row>
    <row r="16" spans="2:6" x14ac:dyDescent="0.3">
      <c r="B16" s="184" t="s">
        <v>1865</v>
      </c>
      <c r="C16" s="185">
        <v>10.8</v>
      </c>
      <c r="D16" s="185">
        <v>1.9</v>
      </c>
      <c r="E16" s="185">
        <v>5.7</v>
      </c>
      <c r="F16" s="185">
        <v>7.9</v>
      </c>
    </row>
    <row r="17" spans="2:6" x14ac:dyDescent="0.3">
      <c r="B17" s="191" t="s">
        <v>1866</v>
      </c>
      <c r="C17" s="185"/>
      <c r="D17" s="185"/>
      <c r="E17" s="185"/>
      <c r="F17" s="185"/>
    </row>
    <row r="18" spans="2:6" x14ac:dyDescent="0.3">
      <c r="B18" s="192" t="s">
        <v>1867</v>
      </c>
      <c r="C18" s="193">
        <v>117.91800000000001</v>
      </c>
      <c r="D18" s="193">
        <v>116.18</v>
      </c>
      <c r="E18" s="193">
        <v>113.1</v>
      </c>
      <c r="F18" s="193">
        <v>108.9</v>
      </c>
    </row>
    <row r="19" spans="2:6" x14ac:dyDescent="0.3">
      <c r="B19" s="194" t="s">
        <v>1868</v>
      </c>
      <c r="C19" s="193">
        <v>0.1</v>
      </c>
      <c r="D19" s="193">
        <v>0.1</v>
      </c>
      <c r="E19" s="193">
        <v>0.1</v>
      </c>
      <c r="F19" s="193">
        <v>0.1</v>
      </c>
    </row>
    <row r="20" spans="2:6" x14ac:dyDescent="0.3">
      <c r="B20" s="184" t="s">
        <v>1869</v>
      </c>
      <c r="C20" s="185">
        <v>0</v>
      </c>
      <c r="D20" s="185">
        <v>0</v>
      </c>
      <c r="E20" s="185">
        <v>0</v>
      </c>
      <c r="F20" s="185">
        <v>0</v>
      </c>
    </row>
    <row r="21" spans="2:6" s="181" customFormat="1" ht="9.75" customHeight="1" x14ac:dyDescent="0.3">
      <c r="B21" s="179"/>
      <c r="C21" s="180"/>
      <c r="D21" s="180"/>
      <c r="E21" s="180"/>
      <c r="F21" s="180"/>
    </row>
    <row r="22" spans="2:6" s="181" customFormat="1" ht="15.6" x14ac:dyDescent="0.3">
      <c r="B22" s="195"/>
      <c r="C22" s="180"/>
      <c r="D22" s="180"/>
      <c r="E22" s="180"/>
      <c r="F22" s="180"/>
    </row>
    <row r="23" spans="2:6" x14ac:dyDescent="0.3">
      <c r="B23" s="196" t="s">
        <v>1870</v>
      </c>
      <c r="C23" s="197"/>
      <c r="D23" s="197"/>
      <c r="E23" s="197"/>
      <c r="F23" s="197"/>
    </row>
    <row r="24" spans="2:6" x14ac:dyDescent="0.3">
      <c r="B24" s="198" t="s">
        <v>1871</v>
      </c>
      <c r="C24" s="199">
        <v>393.46300000000002</v>
      </c>
      <c r="D24" s="199">
        <v>393.113</v>
      </c>
      <c r="E24" s="199">
        <v>392.5</v>
      </c>
      <c r="F24" s="199">
        <v>388.4</v>
      </c>
    </row>
    <row r="25" spans="2:6" x14ac:dyDescent="0.3">
      <c r="B25" s="196" t="s">
        <v>1872</v>
      </c>
      <c r="C25" s="197"/>
      <c r="D25" s="197"/>
      <c r="E25" s="197"/>
      <c r="F25" s="197"/>
    </row>
    <row r="26" spans="2:6" ht="3" customHeight="1" x14ac:dyDescent="0.3">
      <c r="B26" s="200"/>
      <c r="C26" s="197"/>
      <c r="D26" s="197"/>
      <c r="E26" s="197"/>
      <c r="F26" s="197"/>
    </row>
    <row r="27" spans="2:6" x14ac:dyDescent="0.3">
      <c r="B27" s="186" t="s">
        <v>1873</v>
      </c>
      <c r="C27" s="191"/>
      <c r="D27" s="191"/>
      <c r="E27" s="191"/>
      <c r="F27" s="191"/>
    </row>
    <row r="28" spans="2:6" x14ac:dyDescent="0.3">
      <c r="B28" s="201" t="s">
        <v>1874</v>
      </c>
      <c r="C28" s="202">
        <v>1.6759999999999999</v>
      </c>
      <c r="D28" s="203">
        <v>0.89100000000000001</v>
      </c>
      <c r="E28" s="203">
        <v>4</v>
      </c>
      <c r="F28" s="202">
        <v>4.3</v>
      </c>
    </row>
    <row r="29" spans="2:6" x14ac:dyDescent="0.3">
      <c r="B29" s="201" t="s">
        <v>1875</v>
      </c>
      <c r="C29" s="202">
        <v>4.1310000000000002</v>
      </c>
      <c r="D29" s="202">
        <v>4.3310000000000004</v>
      </c>
      <c r="E29" s="202">
        <v>3.1</v>
      </c>
      <c r="F29" s="202">
        <v>3.2</v>
      </c>
    </row>
    <row r="30" spans="2:6" x14ac:dyDescent="0.3">
      <c r="B30" s="201" t="s">
        <v>1876</v>
      </c>
      <c r="C30" s="202">
        <v>387.65499999999997</v>
      </c>
      <c r="D30" s="202">
        <v>387.89100000000002</v>
      </c>
      <c r="E30" s="202">
        <v>385.4</v>
      </c>
      <c r="F30" s="202">
        <v>380.9</v>
      </c>
    </row>
    <row r="31" spans="2:6" x14ac:dyDescent="0.3">
      <c r="B31" s="186" t="s">
        <v>1877</v>
      </c>
      <c r="C31" s="204"/>
      <c r="D31" s="204"/>
      <c r="E31" s="204"/>
      <c r="F31" s="204"/>
    </row>
    <row r="32" spans="2:6" x14ac:dyDescent="0.3">
      <c r="B32" s="201" t="s">
        <v>1878</v>
      </c>
      <c r="C32" s="202">
        <v>383.22399999999999</v>
      </c>
      <c r="D32" s="202">
        <v>382.25900000000001</v>
      </c>
      <c r="E32" s="202">
        <v>379.4</v>
      </c>
      <c r="F32" s="202">
        <v>374.7</v>
      </c>
    </row>
    <row r="33" spans="2:6" x14ac:dyDescent="0.3">
      <c r="B33" s="201" t="s">
        <v>1879</v>
      </c>
      <c r="C33" s="202">
        <v>10.238</v>
      </c>
      <c r="D33" s="202">
        <v>10.853999999999999</v>
      </c>
      <c r="E33" s="202">
        <v>13.1</v>
      </c>
      <c r="F33" s="202">
        <v>13.7</v>
      </c>
    </row>
    <row r="34" spans="2:6" x14ac:dyDescent="0.3">
      <c r="B34" s="201" t="s">
        <v>1880</v>
      </c>
      <c r="C34" s="205">
        <v>0</v>
      </c>
      <c r="D34" s="205">
        <v>0</v>
      </c>
      <c r="E34" s="205" t="s">
        <v>1881</v>
      </c>
      <c r="F34" s="205" t="s">
        <v>1882</v>
      </c>
    </row>
    <row r="35" spans="2:6" x14ac:dyDescent="0.3">
      <c r="B35" s="201" t="s">
        <v>1883</v>
      </c>
      <c r="C35" s="205">
        <v>0</v>
      </c>
      <c r="D35" s="205">
        <v>0</v>
      </c>
      <c r="E35" s="205" t="s">
        <v>1881</v>
      </c>
      <c r="F35" s="205" t="s">
        <v>1882</v>
      </c>
    </row>
    <row r="36" spans="2:6" x14ac:dyDescent="0.3">
      <c r="B36" s="186" t="s">
        <v>1884</v>
      </c>
      <c r="C36" s="204"/>
      <c r="D36" s="204"/>
      <c r="E36" s="204"/>
      <c r="F36" s="204"/>
    </row>
    <row r="37" spans="2:6" ht="28.8" x14ac:dyDescent="0.3">
      <c r="B37" s="201" t="s">
        <v>1885</v>
      </c>
      <c r="C37" s="202">
        <v>302.18299999999999</v>
      </c>
      <c r="D37" s="202">
        <v>302.28899999999999</v>
      </c>
      <c r="E37" s="202">
        <v>300.5</v>
      </c>
      <c r="F37" s="202">
        <v>296</v>
      </c>
    </row>
    <row r="38" spans="2:6" ht="28.8" x14ac:dyDescent="0.3">
      <c r="B38" s="201" t="s">
        <v>1886</v>
      </c>
      <c r="C38" s="202">
        <v>91.111999999999995</v>
      </c>
      <c r="D38" s="202">
        <v>90.662000000000006</v>
      </c>
      <c r="E38" s="202">
        <v>91.8</v>
      </c>
      <c r="F38" s="202">
        <v>92.2</v>
      </c>
    </row>
    <row r="39" spans="2:6" x14ac:dyDescent="0.3">
      <c r="B39" s="201" t="s">
        <v>1887</v>
      </c>
      <c r="C39" s="202">
        <v>0.16800000000000001</v>
      </c>
      <c r="D39" s="202">
        <v>0.16200000000000001</v>
      </c>
      <c r="E39" s="202">
        <v>0.2</v>
      </c>
      <c r="F39" s="202">
        <v>0.2</v>
      </c>
    </row>
    <row r="40" spans="2:6" x14ac:dyDescent="0.3">
      <c r="B40" s="186" t="s">
        <v>1888</v>
      </c>
      <c r="C40" s="206"/>
      <c r="D40" s="206"/>
      <c r="E40" s="206"/>
      <c r="F40" s="206"/>
    </row>
    <row r="41" spans="2:6" x14ac:dyDescent="0.3">
      <c r="B41" s="184" t="s">
        <v>1889</v>
      </c>
      <c r="C41" s="207">
        <v>0.14000000000000001</v>
      </c>
      <c r="D41" s="207">
        <v>0.24</v>
      </c>
      <c r="E41" s="207">
        <v>0.26</v>
      </c>
      <c r="F41" s="208">
        <v>0.26</v>
      </c>
    </row>
    <row r="42" spans="2:6" ht="28.8" x14ac:dyDescent="0.3">
      <c r="B42" s="191" t="s">
        <v>1890</v>
      </c>
      <c r="C42" s="209"/>
      <c r="D42" s="209"/>
      <c r="E42" s="209"/>
      <c r="F42" s="209"/>
    </row>
    <row r="46" spans="2:6" x14ac:dyDescent="0.3">
      <c r="F46" s="210" t="s">
        <v>1891</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32"/>
  <sheetViews>
    <sheetView topLeftCell="A111" zoomScale="85" zoomScaleNormal="85" workbookViewId="0">
      <selection activeCell="L57" sqref="L57"/>
    </sheetView>
  </sheetViews>
  <sheetFormatPr defaultColWidth="9.109375" defaultRowHeight="14.4" x14ac:dyDescent="0.3"/>
  <cols>
    <col min="1" max="1" width="3.33203125" style="21" customWidth="1"/>
    <col min="2" max="2" width="60.88671875" style="21" customWidth="1"/>
    <col min="3" max="3" width="21.5546875" style="21" customWidth="1"/>
    <col min="4" max="4" width="19.44140625" style="21" customWidth="1"/>
    <col min="5" max="5" width="17.6640625" style="21" customWidth="1"/>
    <col min="6" max="6" width="16.44140625" style="21" bestFit="1" customWidth="1"/>
    <col min="7" max="8" width="10.6640625" style="21" customWidth="1"/>
    <col min="9" max="9" width="10.88671875" style="21" customWidth="1"/>
    <col min="10" max="10" width="4.88671875" style="21" bestFit="1" customWidth="1"/>
    <col min="11" max="11" width="16.44140625" style="21" bestFit="1" customWidth="1"/>
    <col min="12" max="12" width="8.88671875" style="21" customWidth="1"/>
    <col min="13" max="16384" width="9.109375" style="21"/>
  </cols>
  <sheetData>
    <row r="3" spans="2:9" ht="12" customHeight="1" x14ac:dyDescent="0.3"/>
    <row r="4" spans="2:9" ht="17.399999999999999" x14ac:dyDescent="0.3">
      <c r="B4" s="176" t="s">
        <v>1892</v>
      </c>
      <c r="C4" s="176"/>
      <c r="D4" s="176"/>
      <c r="E4" s="176"/>
      <c r="F4" s="176"/>
      <c r="G4" s="176"/>
      <c r="H4" s="176"/>
      <c r="I4" s="176"/>
    </row>
    <row r="5" spans="2:9" ht="4.5" customHeight="1" x14ac:dyDescent="0.3">
      <c r="B5" s="450"/>
      <c r="C5" s="450"/>
      <c r="D5" s="450"/>
      <c r="E5" s="450"/>
      <c r="F5" s="450"/>
      <c r="G5" s="450"/>
      <c r="H5" s="450"/>
      <c r="I5" s="450"/>
    </row>
    <row r="6" spans="2:9" ht="5.25" customHeight="1" x14ac:dyDescent="0.3">
      <c r="B6" s="211"/>
      <c r="C6" s="211"/>
      <c r="D6" s="211"/>
      <c r="E6" s="211"/>
      <c r="F6" s="211"/>
      <c r="G6" s="211"/>
      <c r="H6" s="211"/>
      <c r="I6" s="211"/>
    </row>
    <row r="7" spans="2:9" x14ac:dyDescent="0.3">
      <c r="B7" s="212" t="s">
        <v>1893</v>
      </c>
      <c r="C7" s="213"/>
      <c r="D7" s="213"/>
      <c r="E7" s="213"/>
      <c r="F7" s="213" t="s">
        <v>1855</v>
      </c>
      <c r="G7" s="213" t="s">
        <v>1856</v>
      </c>
      <c r="H7" s="213" t="s">
        <v>1857</v>
      </c>
      <c r="I7" s="213" t="s">
        <v>1858</v>
      </c>
    </row>
    <row r="8" spans="2:9" x14ac:dyDescent="0.3">
      <c r="B8" s="214" t="s">
        <v>1894</v>
      </c>
      <c r="C8" s="181"/>
      <c r="D8" s="181"/>
      <c r="E8" s="181"/>
      <c r="F8" s="215">
        <v>5.7860298262700001</v>
      </c>
      <c r="G8" s="185">
        <v>9.1</v>
      </c>
      <c r="H8" s="185">
        <v>9.4</v>
      </c>
      <c r="I8" s="215">
        <v>9.9</v>
      </c>
    </row>
    <row r="9" spans="2:9" x14ac:dyDescent="0.3">
      <c r="B9" s="214" t="s">
        <v>1895</v>
      </c>
      <c r="C9" s="181"/>
      <c r="D9" s="181"/>
      <c r="E9" s="181"/>
      <c r="F9" s="215">
        <v>0.3</v>
      </c>
      <c r="G9" s="185">
        <v>3.2</v>
      </c>
      <c r="H9" s="185">
        <v>0.4</v>
      </c>
      <c r="I9" s="215">
        <v>0.4</v>
      </c>
    </row>
    <row r="10" spans="2:9" x14ac:dyDescent="0.3">
      <c r="B10" s="214" t="s">
        <v>1896</v>
      </c>
      <c r="C10" s="181"/>
      <c r="D10" s="181"/>
      <c r="E10" s="181"/>
      <c r="F10" s="215">
        <v>1.1663748067499999</v>
      </c>
      <c r="G10" s="216">
        <v>1.3</v>
      </c>
      <c r="H10" s="216">
        <v>1.1000000000000001</v>
      </c>
      <c r="I10" s="217">
        <v>1.1000000000000001</v>
      </c>
    </row>
    <row r="11" spans="2:9" x14ac:dyDescent="0.3">
      <c r="B11" s="214" t="s">
        <v>1897</v>
      </c>
      <c r="C11" s="214" t="s">
        <v>161</v>
      </c>
      <c r="D11" s="214"/>
      <c r="E11" s="214"/>
      <c r="F11" s="217">
        <v>25.248093241195999</v>
      </c>
      <c r="G11" s="217">
        <v>16.899999999999999</v>
      </c>
      <c r="H11" s="217">
        <v>13.3</v>
      </c>
      <c r="I11" s="217">
        <v>12.1</v>
      </c>
    </row>
    <row r="12" spans="2:9" x14ac:dyDescent="0.3">
      <c r="B12" s="218"/>
      <c r="C12" s="219" t="s">
        <v>1898</v>
      </c>
      <c r="D12" s="219"/>
      <c r="E12" s="219"/>
      <c r="F12" s="220">
        <v>0.08</v>
      </c>
      <c r="G12" s="221">
        <v>0.08</v>
      </c>
      <c r="H12" s="221">
        <v>0.08</v>
      </c>
      <c r="I12" s="220">
        <v>0.08</v>
      </c>
    </row>
    <row r="13" spans="2:9" x14ac:dyDescent="0.3">
      <c r="B13" s="214" t="s">
        <v>1899</v>
      </c>
      <c r="C13" s="181"/>
      <c r="D13" s="181"/>
      <c r="E13" s="181"/>
      <c r="F13" s="215">
        <v>4.62</v>
      </c>
      <c r="G13" s="215">
        <v>7.7480000000000002</v>
      </c>
      <c r="H13" s="215">
        <v>8.3000000000000007</v>
      </c>
      <c r="I13" s="215">
        <v>8.8000000000000007</v>
      </c>
    </row>
    <row r="14" spans="2:9" x14ac:dyDescent="0.3">
      <c r="B14" s="181"/>
      <c r="C14" s="214" t="s">
        <v>1900</v>
      </c>
      <c r="D14" s="214"/>
      <c r="E14" s="214"/>
      <c r="F14" s="222">
        <v>0</v>
      </c>
      <c r="G14" s="215">
        <v>2.7170000000000001</v>
      </c>
      <c r="H14" s="215">
        <v>0</v>
      </c>
      <c r="I14" s="215">
        <v>0</v>
      </c>
    </row>
    <row r="15" spans="2:9" x14ac:dyDescent="0.3">
      <c r="B15" s="214" t="s">
        <v>1901</v>
      </c>
      <c r="C15" s="181"/>
      <c r="D15" s="181"/>
      <c r="E15" s="181"/>
      <c r="F15" s="215"/>
      <c r="G15" s="215"/>
      <c r="H15" s="215"/>
      <c r="I15" s="215"/>
    </row>
    <row r="16" spans="2:9" x14ac:dyDescent="0.3">
      <c r="B16" s="214" t="s">
        <v>1902</v>
      </c>
      <c r="C16" s="181"/>
      <c r="D16" s="181"/>
      <c r="E16" s="181"/>
      <c r="F16" s="215"/>
      <c r="G16" s="215"/>
      <c r="H16" s="215"/>
      <c r="I16" s="215"/>
    </row>
    <row r="17" spans="1:9" x14ac:dyDescent="0.3">
      <c r="A17" s="223"/>
      <c r="B17" s="224" t="s">
        <v>1903</v>
      </c>
      <c r="C17" s="225"/>
      <c r="D17" s="181"/>
      <c r="E17" s="181"/>
      <c r="F17" s="215">
        <v>0</v>
      </c>
      <c r="G17" s="215">
        <v>0</v>
      </c>
      <c r="H17" s="215">
        <v>0</v>
      </c>
      <c r="I17" s="215">
        <v>0</v>
      </c>
    </row>
    <row r="18" spans="1:9" x14ac:dyDescent="0.3">
      <c r="A18" s="223"/>
      <c r="B18" s="224" t="s">
        <v>1904</v>
      </c>
      <c r="C18" s="225"/>
      <c r="D18" s="226"/>
      <c r="E18" s="226"/>
      <c r="F18" s="215">
        <v>0</v>
      </c>
      <c r="G18" s="215">
        <v>0</v>
      </c>
      <c r="H18" s="215">
        <v>0</v>
      </c>
      <c r="I18" s="215">
        <v>0</v>
      </c>
    </row>
    <row r="19" spans="1:9" x14ac:dyDescent="0.3">
      <c r="A19" s="223"/>
      <c r="B19" s="224" t="s">
        <v>1905</v>
      </c>
      <c r="C19" s="225"/>
      <c r="D19" s="226"/>
      <c r="E19" s="226"/>
      <c r="F19" s="215"/>
      <c r="G19" s="215"/>
      <c r="H19" s="215"/>
      <c r="I19" s="215"/>
    </row>
    <row r="20" spans="1:9" x14ac:dyDescent="0.3">
      <c r="A20" s="223"/>
      <c r="B20" s="224" t="s">
        <v>1906</v>
      </c>
      <c r="C20" s="225"/>
      <c r="D20" s="226"/>
      <c r="E20" s="226"/>
      <c r="F20" s="215">
        <v>1.3</v>
      </c>
      <c r="G20" s="215">
        <v>1.3</v>
      </c>
      <c r="H20" s="215">
        <v>1.3</v>
      </c>
      <c r="I20" s="215">
        <v>1.3</v>
      </c>
    </row>
    <row r="21" spans="1:9" x14ac:dyDescent="0.3">
      <c r="A21" s="223"/>
      <c r="B21" s="227"/>
      <c r="C21" s="225"/>
      <c r="D21" s="226"/>
      <c r="E21" s="226"/>
      <c r="F21" s="215">
        <v>1.3</v>
      </c>
      <c r="G21" s="215">
        <v>1.3</v>
      </c>
      <c r="H21" s="215">
        <v>1.3</v>
      </c>
      <c r="I21" s="215">
        <v>1.3</v>
      </c>
    </row>
    <row r="22" spans="1:9" x14ac:dyDescent="0.3">
      <c r="A22" s="223"/>
      <c r="B22" s="228" t="s">
        <v>1907</v>
      </c>
      <c r="C22" s="229"/>
      <c r="D22" s="230"/>
      <c r="E22" s="230"/>
      <c r="F22" s="231"/>
      <c r="G22" s="231"/>
      <c r="H22" s="231"/>
      <c r="I22" s="231"/>
    </row>
    <row r="23" spans="1:9" ht="7.5" customHeight="1" x14ac:dyDescent="0.3"/>
    <row r="24" spans="1:9" ht="17.399999999999999" x14ac:dyDescent="0.3">
      <c r="B24" s="176" t="s">
        <v>1908</v>
      </c>
      <c r="C24" s="176"/>
      <c r="D24" s="176"/>
      <c r="E24" s="176"/>
      <c r="F24" s="176"/>
      <c r="G24" s="176"/>
      <c r="H24" s="176"/>
      <c r="I24" s="176"/>
    </row>
    <row r="25" spans="1:9" ht="5.25" customHeight="1" x14ac:dyDescent="0.3">
      <c r="B25" s="211"/>
      <c r="C25" s="211"/>
      <c r="D25" s="211"/>
      <c r="E25" s="211"/>
      <c r="F25" s="211"/>
      <c r="G25" s="211"/>
      <c r="H25" s="211"/>
      <c r="I25" s="211"/>
    </row>
    <row r="26" spans="1:9" x14ac:dyDescent="0.3">
      <c r="B26" s="212" t="s">
        <v>1893</v>
      </c>
      <c r="C26" s="213"/>
      <c r="D26" s="213"/>
      <c r="E26" s="213"/>
      <c r="F26" s="213" t="str">
        <f>+F7</f>
        <v>Q1 2018</v>
      </c>
      <c r="G26" s="213" t="str">
        <f t="shared" ref="G26:I26" si="0">+G7</f>
        <v>Q4 2017</v>
      </c>
      <c r="H26" s="213" t="str">
        <f t="shared" si="0"/>
        <v>Q3 2017</v>
      </c>
      <c r="I26" s="213" t="str">
        <f t="shared" si="0"/>
        <v>Q2 2017</v>
      </c>
    </row>
    <row r="27" spans="1:9" x14ac:dyDescent="0.3">
      <c r="B27" s="214" t="s">
        <v>1899</v>
      </c>
      <c r="C27" s="181"/>
      <c r="D27" s="181"/>
      <c r="E27" s="181"/>
      <c r="F27" s="224">
        <v>4.62</v>
      </c>
      <c r="G27" s="232">
        <v>7.7480000000000002</v>
      </c>
      <c r="H27" s="232">
        <v>8.2739999999999991</v>
      </c>
      <c r="I27" s="224">
        <v>9.4749999999999996</v>
      </c>
    </row>
    <row r="28" spans="1:9" x14ac:dyDescent="0.3">
      <c r="B28" s="214" t="s">
        <v>1909</v>
      </c>
      <c r="C28" s="181"/>
      <c r="D28" s="181"/>
      <c r="E28" s="181"/>
      <c r="F28" s="224">
        <v>5.109</v>
      </c>
      <c r="G28" s="232">
        <v>8.2690000000000001</v>
      </c>
      <c r="H28" s="232">
        <v>8.8330000000000002</v>
      </c>
      <c r="I28" s="224">
        <v>10.098000000000001</v>
      </c>
    </row>
    <row r="29" spans="1:9" x14ac:dyDescent="0.3">
      <c r="B29" s="224" t="s">
        <v>1910</v>
      </c>
      <c r="C29" s="224" t="s">
        <v>1911</v>
      </c>
      <c r="D29" s="224"/>
      <c r="E29" s="224"/>
      <c r="F29" s="233">
        <v>0</v>
      </c>
      <c r="G29" s="233">
        <v>2.7170000000000001</v>
      </c>
      <c r="H29" s="233" t="s">
        <v>1912</v>
      </c>
      <c r="I29" s="234" t="s">
        <v>1913</v>
      </c>
    </row>
    <row r="30" spans="1:9" x14ac:dyDescent="0.3">
      <c r="B30" s="225"/>
      <c r="C30" s="224" t="s">
        <v>1914</v>
      </c>
      <c r="D30" s="224"/>
      <c r="E30" s="224"/>
      <c r="F30" s="235">
        <v>0</v>
      </c>
      <c r="G30" s="235">
        <v>0</v>
      </c>
      <c r="H30" s="235">
        <v>2.9</v>
      </c>
      <c r="I30" s="235">
        <v>3.1</v>
      </c>
    </row>
    <row r="31" spans="1:9" x14ac:dyDescent="0.3">
      <c r="B31" s="225"/>
      <c r="C31" s="224" t="s">
        <v>1915</v>
      </c>
      <c r="D31" s="224"/>
      <c r="E31" s="224"/>
      <c r="F31" s="236">
        <v>0</v>
      </c>
      <c r="G31" s="236">
        <v>0</v>
      </c>
      <c r="H31" s="236">
        <v>0</v>
      </c>
      <c r="I31" s="236" t="s">
        <v>1913</v>
      </c>
    </row>
    <row r="32" spans="1:9" x14ac:dyDescent="0.3">
      <c r="B32" s="225"/>
      <c r="C32" s="224" t="s">
        <v>1916</v>
      </c>
      <c r="D32" s="224"/>
      <c r="E32" s="224"/>
      <c r="F32" s="236">
        <v>4.0000000000000001E-3</v>
      </c>
      <c r="G32" s="236">
        <v>5.0000000000000001E-3</v>
      </c>
      <c r="H32" s="236">
        <v>0</v>
      </c>
      <c r="I32" s="236" t="s">
        <v>1917</v>
      </c>
    </row>
    <row r="33" spans="2:9" x14ac:dyDescent="0.3">
      <c r="B33" s="225"/>
      <c r="C33" s="224" t="s">
        <v>1918</v>
      </c>
      <c r="D33" s="224"/>
      <c r="E33" s="224"/>
      <c r="F33" s="236">
        <v>1.9E-2</v>
      </c>
      <c r="G33" s="236">
        <v>2.5000000000000001E-2</v>
      </c>
      <c r="H33" s="236">
        <v>0</v>
      </c>
      <c r="I33" s="236" t="s">
        <v>1917</v>
      </c>
    </row>
    <row r="34" spans="2:9" x14ac:dyDescent="0.3">
      <c r="B34" s="225"/>
      <c r="C34" s="224" t="s">
        <v>1919</v>
      </c>
      <c r="D34" s="224"/>
      <c r="E34" s="224"/>
      <c r="F34" s="236">
        <v>0</v>
      </c>
      <c r="G34" s="236">
        <v>0</v>
      </c>
      <c r="H34" s="236" t="s">
        <v>1912</v>
      </c>
      <c r="I34" s="236" t="s">
        <v>1917</v>
      </c>
    </row>
    <row r="35" spans="2:9" x14ac:dyDescent="0.3">
      <c r="B35" s="225"/>
      <c r="C35" s="224" t="s">
        <v>1920</v>
      </c>
      <c r="D35" s="224"/>
      <c r="E35" s="224"/>
      <c r="F35" s="236">
        <v>1.2E-2</v>
      </c>
      <c r="G35" s="236">
        <v>1.2999999999999999E-2</v>
      </c>
      <c r="H35" s="236">
        <v>0</v>
      </c>
      <c r="I35" s="236" t="s">
        <v>1913</v>
      </c>
    </row>
    <row r="36" spans="2:9" x14ac:dyDescent="0.3">
      <c r="B36" s="225"/>
      <c r="C36" s="224" t="s">
        <v>1921</v>
      </c>
      <c r="D36" s="224"/>
      <c r="E36" s="224"/>
      <c r="F36" s="235">
        <v>0.29899999999999999</v>
      </c>
      <c r="G36" s="235">
        <v>0.33400000000000002</v>
      </c>
      <c r="H36" s="235">
        <v>0.4</v>
      </c>
      <c r="I36" s="235">
        <v>0.5</v>
      </c>
    </row>
    <row r="37" spans="2:9" x14ac:dyDescent="0.3">
      <c r="B37" s="225"/>
      <c r="C37" s="224" t="s">
        <v>1922</v>
      </c>
      <c r="D37" s="224"/>
      <c r="E37" s="224"/>
      <c r="F37" s="235">
        <v>1.8029999999999999</v>
      </c>
      <c r="G37" s="235">
        <v>1.974</v>
      </c>
      <c r="H37" s="235">
        <v>2.1</v>
      </c>
      <c r="I37" s="235">
        <v>2.5</v>
      </c>
    </row>
    <row r="38" spans="2:9" x14ac:dyDescent="0.3">
      <c r="B38" s="225"/>
      <c r="C38" s="224" t="s">
        <v>1923</v>
      </c>
      <c r="D38" s="224"/>
      <c r="E38" s="224"/>
      <c r="F38" s="235">
        <v>2.484</v>
      </c>
      <c r="G38" s="235">
        <v>2.68</v>
      </c>
      <c r="H38" s="235">
        <v>2.9</v>
      </c>
      <c r="I38" s="235">
        <v>3.4</v>
      </c>
    </row>
    <row r="39" spans="2:9" x14ac:dyDescent="0.3">
      <c r="B39" s="224" t="s">
        <v>1924</v>
      </c>
      <c r="C39" s="224" t="s">
        <v>1925</v>
      </c>
      <c r="D39" s="224"/>
      <c r="E39" s="224"/>
      <c r="F39" s="237">
        <v>0</v>
      </c>
      <c r="G39" s="237">
        <v>7.9479999999999995E-2</v>
      </c>
      <c r="H39" s="237">
        <v>7.3999999999999996E-2</v>
      </c>
      <c r="I39" s="237">
        <v>6.6000000000000003E-2</v>
      </c>
    </row>
    <row r="40" spans="2:9" x14ac:dyDescent="0.3">
      <c r="B40" s="225"/>
      <c r="C40" s="224" t="s">
        <v>1926</v>
      </c>
      <c r="D40" s="224"/>
      <c r="E40" s="224"/>
      <c r="F40" s="237">
        <v>1</v>
      </c>
      <c r="G40" s="237">
        <v>0.92052</v>
      </c>
      <c r="H40" s="237">
        <v>0.92600000000000005</v>
      </c>
      <c r="I40" s="237">
        <v>0.93400000000000005</v>
      </c>
    </row>
    <row r="41" spans="2:9" x14ac:dyDescent="0.3">
      <c r="B41" s="225"/>
      <c r="C41" s="224" t="s">
        <v>1927</v>
      </c>
      <c r="D41" s="224"/>
      <c r="E41" s="224"/>
      <c r="F41" s="238">
        <v>0</v>
      </c>
      <c r="G41" s="238">
        <v>0</v>
      </c>
      <c r="H41" s="238">
        <v>0</v>
      </c>
      <c r="I41" s="238">
        <v>0</v>
      </c>
    </row>
    <row r="42" spans="2:9" x14ac:dyDescent="0.3">
      <c r="B42" s="224" t="s">
        <v>1928</v>
      </c>
      <c r="C42" s="224" t="s">
        <v>1929</v>
      </c>
      <c r="D42" s="224"/>
      <c r="E42" s="224"/>
      <c r="F42" s="237">
        <v>0.72055999999999998</v>
      </c>
      <c r="G42" s="237">
        <v>0.55400000000000005</v>
      </c>
      <c r="H42" s="237">
        <v>0.55800000000000005</v>
      </c>
      <c r="I42" s="237">
        <v>0.57099999999999995</v>
      </c>
    </row>
    <row r="43" spans="2:9" x14ac:dyDescent="0.3">
      <c r="B43" s="225"/>
      <c r="C43" s="224" t="s">
        <v>1930</v>
      </c>
      <c r="D43" s="224"/>
      <c r="E43" s="224"/>
      <c r="F43" s="237">
        <v>0</v>
      </c>
      <c r="G43" s="237">
        <v>0.2712</v>
      </c>
      <c r="H43" s="237">
        <v>0.27</v>
      </c>
      <c r="I43" s="237">
        <v>0.26</v>
      </c>
    </row>
    <row r="44" spans="2:9" x14ac:dyDescent="0.3">
      <c r="B44" s="225"/>
      <c r="C44" s="224" t="s">
        <v>1931</v>
      </c>
      <c r="D44" s="224"/>
      <c r="E44" s="224"/>
      <c r="F44" s="239">
        <v>0.27944000000000002</v>
      </c>
      <c r="G44" s="239">
        <v>0.17480999999999999</v>
      </c>
      <c r="H44" s="239">
        <v>0.17199999999999999</v>
      </c>
      <c r="I44" s="239">
        <v>0.17</v>
      </c>
    </row>
    <row r="45" spans="2:9" x14ac:dyDescent="0.3">
      <c r="B45" s="224" t="s">
        <v>1932</v>
      </c>
      <c r="C45" s="224" t="s">
        <v>252</v>
      </c>
      <c r="D45" s="224"/>
      <c r="E45" s="224"/>
      <c r="F45" s="240">
        <v>4.62</v>
      </c>
      <c r="G45" s="240">
        <v>5.6470000000000002</v>
      </c>
      <c r="H45" s="240">
        <v>6</v>
      </c>
      <c r="I45" s="240">
        <v>7</v>
      </c>
    </row>
    <row r="46" spans="2:9" x14ac:dyDescent="0.3">
      <c r="B46" s="225"/>
      <c r="C46" s="224" t="s">
        <v>234</v>
      </c>
      <c r="D46" s="224"/>
      <c r="E46" s="224"/>
      <c r="F46" s="240">
        <v>0</v>
      </c>
      <c r="G46" s="240">
        <v>2.101</v>
      </c>
      <c r="H46" s="240">
        <v>2.2000000000000002</v>
      </c>
      <c r="I46" s="240">
        <v>2.5</v>
      </c>
    </row>
    <row r="47" spans="2:9" x14ac:dyDescent="0.3">
      <c r="B47" s="225"/>
      <c r="C47" s="224" t="s">
        <v>258</v>
      </c>
      <c r="D47" s="224"/>
      <c r="E47" s="224"/>
      <c r="F47" s="241">
        <v>0</v>
      </c>
      <c r="G47" s="241">
        <v>0</v>
      </c>
      <c r="H47" s="241"/>
      <c r="I47" s="241"/>
    </row>
    <row r="48" spans="2:9" x14ac:dyDescent="0.3">
      <c r="B48" s="225"/>
      <c r="C48" s="224" t="s">
        <v>1933</v>
      </c>
      <c r="D48" s="224"/>
      <c r="E48" s="224"/>
      <c r="F48" s="241">
        <v>0</v>
      </c>
      <c r="G48" s="241">
        <v>0</v>
      </c>
      <c r="H48" s="241"/>
      <c r="I48" s="241"/>
    </row>
    <row r="49" spans="2:11" x14ac:dyDescent="0.3">
      <c r="B49" s="225"/>
      <c r="C49" s="224" t="s">
        <v>240</v>
      </c>
      <c r="D49" s="224"/>
      <c r="E49" s="224"/>
      <c r="F49" s="241">
        <v>0</v>
      </c>
      <c r="G49" s="241">
        <v>0</v>
      </c>
      <c r="H49" s="241"/>
      <c r="I49" s="241"/>
    </row>
    <row r="50" spans="2:11" x14ac:dyDescent="0.3">
      <c r="B50" s="225"/>
      <c r="C50" s="224" t="s">
        <v>1934</v>
      </c>
      <c r="D50" s="224"/>
      <c r="E50" s="224"/>
      <c r="F50" s="241">
        <v>0</v>
      </c>
      <c r="G50" s="241">
        <v>0</v>
      </c>
      <c r="H50" s="241"/>
      <c r="I50" s="241"/>
    </row>
    <row r="51" spans="2:11" x14ac:dyDescent="0.3">
      <c r="B51" s="225"/>
      <c r="C51" s="224" t="s">
        <v>159</v>
      </c>
      <c r="D51" s="224"/>
      <c r="E51" s="224"/>
      <c r="F51" s="241">
        <v>0</v>
      </c>
      <c r="G51" s="241">
        <v>0</v>
      </c>
      <c r="H51" s="241"/>
      <c r="I51" s="241"/>
    </row>
    <row r="52" spans="2:11" x14ac:dyDescent="0.3">
      <c r="B52" s="224" t="s">
        <v>1935</v>
      </c>
      <c r="C52" s="225"/>
      <c r="D52" s="225"/>
      <c r="E52" s="225"/>
      <c r="F52" s="242" t="s">
        <v>1989</v>
      </c>
      <c r="G52" s="242" t="s">
        <v>1989</v>
      </c>
      <c r="H52" s="242" t="s">
        <v>1989</v>
      </c>
      <c r="I52" s="242" t="s">
        <v>1989</v>
      </c>
    </row>
    <row r="53" spans="2:11" x14ac:dyDescent="0.3">
      <c r="B53" s="224" t="s">
        <v>1936</v>
      </c>
      <c r="C53" s="225"/>
      <c r="D53" s="225"/>
      <c r="E53" s="225"/>
      <c r="F53" s="242" t="s">
        <v>1989</v>
      </c>
      <c r="G53" s="242" t="s">
        <v>1989</v>
      </c>
      <c r="H53" s="242" t="s">
        <v>1989</v>
      </c>
      <c r="I53" s="242" t="s">
        <v>1989</v>
      </c>
    </row>
    <row r="54" spans="2:11" x14ac:dyDescent="0.3">
      <c r="B54" s="224" t="s">
        <v>1937</v>
      </c>
      <c r="C54" s="225"/>
      <c r="D54" s="225"/>
      <c r="E54" s="225"/>
      <c r="F54" s="242" t="s">
        <v>1989</v>
      </c>
      <c r="G54" s="242" t="s">
        <v>1989</v>
      </c>
      <c r="H54" s="242" t="s">
        <v>1989</v>
      </c>
      <c r="I54" s="242" t="s">
        <v>1989</v>
      </c>
    </row>
    <row r="55" spans="2:11" x14ac:dyDescent="0.3">
      <c r="B55" s="224" t="s">
        <v>1938</v>
      </c>
      <c r="C55" s="224" t="s">
        <v>1939</v>
      </c>
      <c r="D55" s="224"/>
      <c r="E55" s="224"/>
      <c r="F55" s="243" t="s">
        <v>2219</v>
      </c>
      <c r="G55" s="243" t="s">
        <v>2219</v>
      </c>
      <c r="H55" s="243" t="s">
        <v>2219</v>
      </c>
      <c r="I55" s="243" t="s">
        <v>2219</v>
      </c>
    </row>
    <row r="56" spans="2:11" x14ac:dyDescent="0.3">
      <c r="B56" s="225"/>
      <c r="C56" s="224" t="s">
        <v>1940</v>
      </c>
      <c r="D56" s="224"/>
      <c r="E56" s="224"/>
      <c r="F56" s="243" t="s">
        <v>1945</v>
      </c>
      <c r="G56" s="243" t="s">
        <v>1945</v>
      </c>
      <c r="H56" s="243" t="s">
        <v>1945</v>
      </c>
      <c r="I56" s="243" t="s">
        <v>1945</v>
      </c>
    </row>
    <row r="57" spans="2:11" x14ac:dyDescent="0.3">
      <c r="B57" s="181"/>
      <c r="C57" s="214" t="s">
        <v>1941</v>
      </c>
      <c r="D57" s="214"/>
      <c r="E57" s="214"/>
      <c r="F57" s="243"/>
      <c r="G57" s="244"/>
      <c r="H57" s="244"/>
      <c r="I57" s="243"/>
    </row>
    <row r="58" spans="2:11" x14ac:dyDescent="0.3">
      <c r="B58" s="181"/>
      <c r="C58" s="214"/>
      <c r="D58" s="214"/>
      <c r="E58" s="214"/>
      <c r="F58" s="243"/>
      <c r="G58" s="244"/>
      <c r="H58" s="244"/>
      <c r="I58" s="243"/>
    </row>
    <row r="59" spans="2:11" ht="27" customHeight="1" x14ac:dyDescent="0.3">
      <c r="B59" s="451" t="s">
        <v>1942</v>
      </c>
      <c r="C59" s="451"/>
      <c r="D59" s="451"/>
      <c r="E59" s="214"/>
      <c r="F59" s="243"/>
      <c r="G59" s="244"/>
      <c r="H59" s="244"/>
      <c r="I59" s="243"/>
      <c r="J59" s="29"/>
    </row>
    <row r="60" spans="2:11" ht="17.25" customHeight="1" x14ac:dyDescent="0.3">
      <c r="B60" s="245"/>
      <c r="C60" s="245"/>
      <c r="D60" s="245"/>
      <c r="E60" s="245"/>
      <c r="F60" s="245"/>
      <c r="G60" s="245"/>
      <c r="H60" s="245"/>
      <c r="I60" s="245"/>
      <c r="J60" s="245"/>
      <c r="K60" s="245"/>
    </row>
    <row r="61" spans="2:11" x14ac:dyDescent="0.3">
      <c r="B61" s="163" t="s">
        <v>1943</v>
      </c>
      <c r="C61" s="246"/>
      <c r="D61" s="246"/>
      <c r="E61" s="246"/>
      <c r="F61" s="246"/>
      <c r="G61" s="246"/>
      <c r="H61" s="246"/>
      <c r="I61" s="246"/>
      <c r="J61" s="246"/>
      <c r="K61"/>
    </row>
    <row r="62" spans="2:11" x14ac:dyDescent="0.3">
      <c r="B62" s="247" t="s">
        <v>1944</v>
      </c>
      <c r="C62" s="248" t="s">
        <v>1945</v>
      </c>
      <c r="D62" s="248" t="s">
        <v>1946</v>
      </c>
      <c r="E62" s="248" t="s">
        <v>1947</v>
      </c>
      <c r="F62" s="248" t="s">
        <v>1948</v>
      </c>
      <c r="G62" s="248" t="s">
        <v>1949</v>
      </c>
      <c r="H62" s="248" t="s">
        <v>1950</v>
      </c>
      <c r="I62" s="248" t="s">
        <v>1951</v>
      </c>
      <c r="J62" s="248" t="s">
        <v>1952</v>
      </c>
      <c r="K62" s="248" t="s">
        <v>1953</v>
      </c>
    </row>
    <row r="63" spans="2:11" x14ac:dyDescent="0.3">
      <c r="B63" s="248" t="s">
        <v>1954</v>
      </c>
      <c r="C63" s="249">
        <v>0</v>
      </c>
      <c r="D63" s="249">
        <v>0</v>
      </c>
      <c r="E63" s="249">
        <v>0</v>
      </c>
      <c r="F63" s="249">
        <v>0</v>
      </c>
      <c r="G63" s="249">
        <v>0</v>
      </c>
      <c r="H63" s="249">
        <v>0</v>
      </c>
      <c r="I63" s="249">
        <v>0</v>
      </c>
      <c r="J63" s="249">
        <v>0</v>
      </c>
      <c r="K63" s="249">
        <v>0</v>
      </c>
    </row>
    <row r="64" spans="2:11" x14ac:dyDescent="0.3">
      <c r="B64" s="248" t="s">
        <v>1955</v>
      </c>
      <c r="C64" s="249">
        <v>8861.25</v>
      </c>
      <c r="D64" s="249">
        <v>0</v>
      </c>
      <c r="E64" s="249">
        <v>0</v>
      </c>
      <c r="F64" s="249">
        <v>0</v>
      </c>
      <c r="G64" s="249">
        <v>0</v>
      </c>
      <c r="H64" s="249">
        <v>0</v>
      </c>
      <c r="I64" s="249">
        <v>0</v>
      </c>
      <c r="J64" s="249">
        <v>0</v>
      </c>
      <c r="K64" s="249">
        <v>1506963621.5899999</v>
      </c>
    </row>
    <row r="65" spans="2:11" x14ac:dyDescent="0.3">
      <c r="B65" s="248" t="s">
        <v>1956</v>
      </c>
      <c r="C65" s="249">
        <v>0</v>
      </c>
      <c r="D65" s="249">
        <v>0</v>
      </c>
      <c r="E65" s="249">
        <v>0</v>
      </c>
      <c r="F65" s="249">
        <v>0</v>
      </c>
      <c r="G65" s="249">
        <v>0</v>
      </c>
      <c r="H65" s="249">
        <v>0</v>
      </c>
      <c r="I65" s="249">
        <v>0</v>
      </c>
      <c r="J65" s="249">
        <v>0</v>
      </c>
      <c r="K65" s="249">
        <v>0</v>
      </c>
    </row>
    <row r="66" spans="2:11" x14ac:dyDescent="0.3">
      <c r="B66" s="248" t="s">
        <v>1957</v>
      </c>
      <c r="C66" s="249">
        <v>0</v>
      </c>
      <c r="D66" s="249">
        <v>0</v>
      </c>
      <c r="E66" s="249">
        <v>0</v>
      </c>
      <c r="F66" s="249">
        <v>0</v>
      </c>
      <c r="G66" s="249">
        <v>0</v>
      </c>
      <c r="H66" s="249">
        <v>0</v>
      </c>
      <c r="I66" s="249">
        <v>0</v>
      </c>
      <c r="J66" s="249">
        <v>0</v>
      </c>
      <c r="K66" s="249">
        <v>0</v>
      </c>
    </row>
    <row r="67" spans="2:11" x14ac:dyDescent="0.3">
      <c r="B67" s="248" t="s">
        <v>161</v>
      </c>
      <c r="C67" s="249">
        <f>SUM(C64:C66)</f>
        <v>8861.25</v>
      </c>
      <c r="D67" s="249">
        <f t="shared" ref="D67:K67" si="1">SUM(D64:D66)</f>
        <v>0</v>
      </c>
      <c r="E67" s="249">
        <f t="shared" si="1"/>
        <v>0</v>
      </c>
      <c r="F67" s="249">
        <f t="shared" si="1"/>
        <v>0</v>
      </c>
      <c r="G67" s="249">
        <f t="shared" si="1"/>
        <v>0</v>
      </c>
      <c r="H67" s="249">
        <f t="shared" si="1"/>
        <v>0</v>
      </c>
      <c r="I67" s="249">
        <f t="shared" si="1"/>
        <v>0</v>
      </c>
      <c r="J67" s="249"/>
      <c r="K67" s="249">
        <f t="shared" si="1"/>
        <v>1506963621.5899999</v>
      </c>
    </row>
    <row r="68" spans="2:11" x14ac:dyDescent="0.3">
      <c r="B68" s="246"/>
      <c r="C68" s="250"/>
      <c r="D68" s="246"/>
      <c r="E68" s="246"/>
      <c r="F68" s="246"/>
      <c r="G68" s="246"/>
      <c r="H68" s="246"/>
      <c r="I68" s="246"/>
      <c r="J68" s="246"/>
      <c r="K68" s="246"/>
    </row>
    <row r="69" spans="2:11" x14ac:dyDescent="0.3">
      <c r="B69" s="163" t="s">
        <v>1958</v>
      </c>
      <c r="C69" s="246"/>
      <c r="D69" s="246"/>
      <c r="E69" s="246"/>
      <c r="F69" s="246"/>
      <c r="G69" s="246"/>
      <c r="H69" s="246"/>
      <c r="I69" s="246"/>
      <c r="J69" s="246"/>
      <c r="K69" s="246"/>
    </row>
    <row r="70" spans="2:11" x14ac:dyDescent="0.3">
      <c r="B70" s="247" t="s">
        <v>1959</v>
      </c>
      <c r="C70" s="248" t="s">
        <v>1945</v>
      </c>
      <c r="D70" s="248" t="s">
        <v>1946</v>
      </c>
      <c r="E70" s="248" t="s">
        <v>1947</v>
      </c>
      <c r="F70" s="248" t="s">
        <v>1948</v>
      </c>
      <c r="G70" s="248" t="s">
        <v>1949</v>
      </c>
      <c r="H70" s="248" t="s">
        <v>1950</v>
      </c>
      <c r="I70" s="248" t="s">
        <v>1951</v>
      </c>
      <c r="J70" s="248" t="s">
        <v>1952</v>
      </c>
      <c r="K70" s="248" t="s">
        <v>1953</v>
      </c>
    </row>
    <row r="71" spans="2:11" x14ac:dyDescent="0.3">
      <c r="B71" s="248" t="s">
        <v>1960</v>
      </c>
      <c r="C71" s="249">
        <v>0</v>
      </c>
      <c r="D71" s="249">
        <v>0</v>
      </c>
      <c r="E71" s="249">
        <v>0</v>
      </c>
      <c r="F71" s="249">
        <v>0</v>
      </c>
      <c r="G71" s="249">
        <v>0</v>
      </c>
      <c r="H71" s="249">
        <v>0</v>
      </c>
      <c r="I71" s="249">
        <v>0</v>
      </c>
      <c r="J71" s="249">
        <v>0</v>
      </c>
      <c r="K71" s="249">
        <v>300000000</v>
      </c>
    </row>
    <row r="72" spans="2:11" x14ac:dyDescent="0.3">
      <c r="B72" s="248" t="s">
        <v>1961</v>
      </c>
      <c r="C72" s="249">
        <v>0</v>
      </c>
      <c r="D72" s="249">
        <v>0</v>
      </c>
      <c r="E72" s="249">
        <v>0</v>
      </c>
      <c r="F72" s="249">
        <v>0</v>
      </c>
      <c r="G72" s="249">
        <v>0</v>
      </c>
      <c r="H72" s="249">
        <v>0</v>
      </c>
      <c r="I72" s="249">
        <v>0</v>
      </c>
      <c r="J72" s="249">
        <v>0</v>
      </c>
      <c r="K72" s="249">
        <v>0</v>
      </c>
    </row>
    <row r="73" spans="2:11" x14ac:dyDescent="0.3">
      <c r="B73" s="248" t="s">
        <v>1962</v>
      </c>
      <c r="C73" s="249">
        <v>8861.25</v>
      </c>
      <c r="D73" s="249">
        <v>0</v>
      </c>
      <c r="E73" s="249">
        <v>0</v>
      </c>
      <c r="F73" s="249">
        <v>0</v>
      </c>
      <c r="G73" s="249">
        <v>0</v>
      </c>
      <c r="H73" s="249">
        <v>0</v>
      </c>
      <c r="I73" s="249">
        <v>0</v>
      </c>
      <c r="J73" s="249">
        <v>0</v>
      </c>
      <c r="K73" s="249">
        <v>1206963621.5899999</v>
      </c>
    </row>
    <row r="74" spans="2:11" x14ac:dyDescent="0.3">
      <c r="B74" s="251" t="s">
        <v>1963</v>
      </c>
      <c r="C74" s="249">
        <v>0</v>
      </c>
      <c r="D74" s="249">
        <v>0</v>
      </c>
      <c r="E74" s="249">
        <v>0</v>
      </c>
      <c r="F74" s="249">
        <v>0</v>
      </c>
      <c r="G74" s="249">
        <v>0</v>
      </c>
      <c r="H74" s="249">
        <v>0</v>
      </c>
      <c r="I74" s="249">
        <v>0</v>
      </c>
      <c r="J74" s="249">
        <v>0</v>
      </c>
      <c r="K74" s="249">
        <v>0</v>
      </c>
    </row>
    <row r="75" spans="2:11" x14ac:dyDescent="0.3">
      <c r="B75" s="248" t="s">
        <v>161</v>
      </c>
      <c r="C75" s="249">
        <f>SUM(C71:C74)</f>
        <v>8861.25</v>
      </c>
      <c r="D75" s="249">
        <f t="shared" ref="D75:K75" si="2">SUM(D71:D74)</f>
        <v>0</v>
      </c>
      <c r="E75" s="249">
        <f t="shared" si="2"/>
        <v>0</v>
      </c>
      <c r="F75" s="249">
        <f t="shared" si="2"/>
        <v>0</v>
      </c>
      <c r="G75" s="249">
        <f t="shared" si="2"/>
        <v>0</v>
      </c>
      <c r="H75" s="249">
        <f t="shared" si="2"/>
        <v>0</v>
      </c>
      <c r="I75" s="249">
        <f t="shared" si="2"/>
        <v>0</v>
      </c>
      <c r="J75" s="249"/>
      <c r="K75" s="249">
        <f t="shared" si="2"/>
        <v>1506963621.5899999</v>
      </c>
    </row>
    <row r="76" spans="2:11" x14ac:dyDescent="0.3">
      <c r="B76" s="252"/>
      <c r="C76" s="253"/>
      <c r="D76" s="252"/>
      <c r="E76" s="252"/>
      <c r="F76" s="252"/>
      <c r="G76" s="252"/>
      <c r="H76" s="252"/>
      <c r="I76" s="252"/>
      <c r="J76" s="252"/>
      <c r="K76" s="252"/>
    </row>
    <row r="77" spans="2:11" x14ac:dyDescent="0.3">
      <c r="B77" s="163" t="s">
        <v>1964</v>
      </c>
      <c r="C77" s="246"/>
      <c r="D77" s="246"/>
      <c r="E77" s="246"/>
      <c r="F77" s="246"/>
      <c r="G77" s="246"/>
      <c r="H77" s="246"/>
      <c r="I77" s="246"/>
      <c r="J77" s="246"/>
      <c r="K77" s="246"/>
    </row>
    <row r="78" spans="2:11" x14ac:dyDescent="0.3">
      <c r="B78" s="247" t="s">
        <v>1965</v>
      </c>
      <c r="C78" s="248" t="s">
        <v>1955</v>
      </c>
      <c r="D78" s="248" t="s">
        <v>1956</v>
      </c>
      <c r="E78" s="248" t="s">
        <v>1957</v>
      </c>
      <c r="F78" s="248" t="s">
        <v>161</v>
      </c>
      <c r="G78" s="246"/>
      <c r="H78" s="246"/>
      <c r="I78" s="246"/>
      <c r="J78" s="246"/>
      <c r="K78" s="246"/>
    </row>
    <row r="79" spans="2:11" x14ac:dyDescent="0.3">
      <c r="B79" s="248" t="s">
        <v>1960</v>
      </c>
      <c r="C79" s="249">
        <v>300000000</v>
      </c>
      <c r="D79" s="249">
        <v>0</v>
      </c>
      <c r="E79" s="249">
        <v>0</v>
      </c>
      <c r="F79" s="249">
        <f>SUM(C79:E79)</f>
        <v>300000000</v>
      </c>
      <c r="G79" s="246"/>
      <c r="H79" s="246"/>
      <c r="I79" s="246"/>
      <c r="J79" s="246"/>
      <c r="K79" s="246"/>
    </row>
    <row r="80" spans="2:11" x14ac:dyDescent="0.3">
      <c r="B80" s="248" t="s">
        <v>1961</v>
      </c>
      <c r="C80" s="249">
        <v>0</v>
      </c>
      <c r="D80" s="249">
        <v>0</v>
      </c>
      <c r="E80" s="249">
        <v>0</v>
      </c>
      <c r="F80" s="249">
        <f t="shared" ref="F80:F82" si="3">SUM(C80:E80)</f>
        <v>0</v>
      </c>
      <c r="G80" s="246"/>
      <c r="H80" s="246"/>
      <c r="I80" s="246"/>
      <c r="J80" s="246"/>
      <c r="K80" s="246"/>
    </row>
    <row r="81" spans="2:11" x14ac:dyDescent="0.3">
      <c r="B81" s="248" t="s">
        <v>1962</v>
      </c>
      <c r="C81" s="249">
        <v>1206972482.8399999</v>
      </c>
      <c r="D81" s="249">
        <v>0</v>
      </c>
      <c r="E81" s="249">
        <v>0</v>
      </c>
      <c r="F81" s="249">
        <f t="shared" si="3"/>
        <v>1206972482.8399999</v>
      </c>
      <c r="G81" s="246"/>
      <c r="H81" s="246"/>
      <c r="I81" s="246"/>
      <c r="J81" s="246"/>
      <c r="K81" s="246"/>
    </row>
    <row r="82" spans="2:11" ht="15" customHeight="1" x14ac:dyDescent="0.3">
      <c r="B82" s="251" t="s">
        <v>1963</v>
      </c>
      <c r="C82" s="249">
        <v>0</v>
      </c>
      <c r="D82" s="249">
        <v>0</v>
      </c>
      <c r="E82" s="249">
        <v>0</v>
      </c>
      <c r="F82" s="249">
        <f t="shared" si="3"/>
        <v>0</v>
      </c>
      <c r="G82" s="246"/>
      <c r="H82" s="246"/>
      <c r="I82" s="246"/>
      <c r="J82" s="246"/>
      <c r="K82" s="246"/>
    </row>
    <row r="83" spans="2:11" x14ac:dyDescent="0.3">
      <c r="B83" s="248" t="s">
        <v>161</v>
      </c>
      <c r="C83" s="249">
        <f>SUM(C79:C82)</f>
        <v>1506972482.8399999</v>
      </c>
      <c r="D83" s="249">
        <f t="shared" ref="D83:F83" si="4">SUM(D79:D82)</f>
        <v>0</v>
      </c>
      <c r="E83" s="249">
        <f t="shared" si="4"/>
        <v>0</v>
      </c>
      <c r="F83" s="249">
        <f t="shared" si="4"/>
        <v>1506972482.8399999</v>
      </c>
      <c r="G83" s="246"/>
      <c r="H83" s="246"/>
      <c r="I83" s="246"/>
      <c r="J83" s="246"/>
      <c r="K83" s="246"/>
    </row>
    <row r="84" spans="2:11" x14ac:dyDescent="0.3">
      <c r="B84" s="252"/>
      <c r="C84" s="253"/>
      <c r="D84" s="252"/>
      <c r="E84" s="252"/>
      <c r="F84" s="252"/>
      <c r="G84" s="246"/>
      <c r="H84" s="246"/>
      <c r="I84" s="246"/>
      <c r="J84" s="246"/>
      <c r="K84" s="246"/>
    </row>
    <row r="85" spans="2:11" s="254" customFormat="1" x14ac:dyDescent="0.3">
      <c r="B85" s="163" t="s">
        <v>1966</v>
      </c>
      <c r="C85" s="246"/>
      <c r="D85" s="246"/>
      <c r="E85" s="246"/>
      <c r="F85" s="246"/>
      <c r="G85" s="246"/>
      <c r="H85" s="246"/>
      <c r="I85" s="246"/>
      <c r="J85" s="246"/>
      <c r="K85" s="246"/>
    </row>
    <row r="86" spans="2:11" x14ac:dyDescent="0.3">
      <c r="B86" s="452" t="s">
        <v>1967</v>
      </c>
      <c r="C86" s="453"/>
      <c r="D86" s="453"/>
      <c r="E86" s="454"/>
      <c r="F86" s="249"/>
      <c r="G86" s="246"/>
      <c r="H86" s="246"/>
      <c r="I86" s="246"/>
      <c r="J86" s="246"/>
      <c r="K86" s="246"/>
    </row>
    <row r="87" spans="2:11" x14ac:dyDescent="0.3">
      <c r="B87" s="255"/>
      <c r="C87" s="255"/>
      <c r="D87" s="255"/>
      <c r="E87" s="255"/>
      <c r="F87" s="253"/>
      <c r="G87" s="246"/>
      <c r="H87" s="246"/>
      <c r="I87" s="246"/>
      <c r="J87" s="246"/>
      <c r="K87" s="246"/>
    </row>
    <row r="88" spans="2:11" x14ac:dyDescent="0.3">
      <c r="B88" s="223"/>
      <c r="C88" s="223"/>
      <c r="D88" s="223"/>
      <c r="E88" s="246"/>
      <c r="F88" s="246"/>
      <c r="G88" s="246"/>
      <c r="H88" s="246"/>
      <c r="I88" s="246"/>
      <c r="J88" s="246"/>
      <c r="K88" s="246"/>
    </row>
    <row r="89" spans="2:11" x14ac:dyDescent="0.3">
      <c r="B89" s="256" t="s">
        <v>1968</v>
      </c>
      <c r="C89" s="257"/>
      <c r="D89" s="223"/>
      <c r="E89" s="246"/>
      <c r="F89" s="246"/>
      <c r="G89" s="246"/>
      <c r="H89" s="246"/>
      <c r="I89" s="246"/>
      <c r="J89" s="246"/>
      <c r="K89" s="246"/>
    </row>
    <row r="90" spans="2:11" x14ac:dyDescent="0.3">
      <c r="B90" s="251" t="s">
        <v>1969</v>
      </c>
      <c r="C90" s="258"/>
      <c r="D90" s="223"/>
      <c r="E90" s="246"/>
      <c r="F90" s="246"/>
      <c r="G90" s="246"/>
      <c r="H90" s="246"/>
      <c r="I90" s="246"/>
      <c r="J90" s="246"/>
      <c r="K90" s="246"/>
    </row>
    <row r="91" spans="2:11" x14ac:dyDescent="0.3">
      <c r="B91" s="251" t="s">
        <v>1970</v>
      </c>
      <c r="C91" s="258"/>
      <c r="D91" s="223"/>
      <c r="E91" s="246"/>
      <c r="F91" s="246"/>
      <c r="G91" s="246"/>
      <c r="H91" s="246"/>
      <c r="I91" s="246"/>
      <c r="J91" s="246"/>
      <c r="K91" s="246"/>
    </row>
    <row r="92" spans="2:11" x14ac:dyDescent="0.3">
      <c r="B92" s="251" t="s">
        <v>1957</v>
      </c>
      <c r="C92" s="258"/>
      <c r="D92" s="223"/>
      <c r="E92" s="246"/>
      <c r="F92" s="246"/>
      <c r="G92" s="246"/>
      <c r="H92" s="246"/>
      <c r="I92" s="246"/>
      <c r="J92" s="246"/>
      <c r="K92" s="246"/>
    </row>
    <row r="93" spans="2:11" x14ac:dyDescent="0.3">
      <c r="B93" s="251" t="s">
        <v>161</v>
      </c>
      <c r="C93" s="258"/>
      <c r="D93" s="223"/>
      <c r="E93" s="246"/>
      <c r="F93" s="246"/>
      <c r="G93" s="246"/>
      <c r="H93" s="246"/>
      <c r="I93" s="246"/>
      <c r="J93" s="246"/>
      <c r="K93" s="246"/>
    </row>
    <row r="94" spans="2:11" x14ac:dyDescent="0.3">
      <c r="B94" s="223"/>
      <c r="C94" s="223"/>
      <c r="D94" s="223"/>
      <c r="E94" s="246"/>
      <c r="F94" s="246"/>
      <c r="G94" s="246"/>
      <c r="H94" s="246"/>
      <c r="I94" s="246"/>
      <c r="J94" s="246"/>
      <c r="K94" s="246"/>
    </row>
    <row r="95" spans="2:11" x14ac:dyDescent="0.3">
      <c r="B95" s="256" t="s">
        <v>1971</v>
      </c>
      <c r="C95" s="257"/>
      <c r="D95" s="223"/>
      <c r="E95" s="246"/>
      <c r="F95" s="246"/>
      <c r="G95" s="246"/>
      <c r="H95" s="246"/>
      <c r="I95" s="246"/>
      <c r="J95" s="246"/>
      <c r="K95" s="246"/>
    </row>
    <row r="96" spans="2:11" x14ac:dyDescent="0.3">
      <c r="B96" s="251" t="s">
        <v>1969</v>
      </c>
      <c r="C96" s="258"/>
      <c r="D96" s="223"/>
      <c r="E96" s="246"/>
      <c r="F96" s="246"/>
      <c r="G96" s="246"/>
      <c r="H96" s="246"/>
      <c r="I96" s="246"/>
      <c r="J96" s="246"/>
      <c r="K96" s="246"/>
    </row>
    <row r="97" spans="2:11" x14ac:dyDescent="0.3">
      <c r="B97" s="251" t="s">
        <v>1970</v>
      </c>
      <c r="C97" s="258"/>
      <c r="D97" s="223"/>
      <c r="E97" s="246"/>
      <c r="F97" s="246"/>
      <c r="G97" s="246"/>
      <c r="H97" s="246"/>
      <c r="I97" s="246"/>
      <c r="J97" s="246"/>
      <c r="K97" s="246"/>
    </row>
    <row r="98" spans="2:11" x14ac:dyDescent="0.3">
      <c r="B98" s="251" t="s">
        <v>1957</v>
      </c>
      <c r="C98" s="258"/>
      <c r="D98" s="223"/>
      <c r="E98" s="246"/>
      <c r="F98" s="246"/>
      <c r="G98" s="246"/>
      <c r="H98" s="246"/>
      <c r="I98" s="246"/>
      <c r="J98" s="246"/>
      <c r="K98" s="246"/>
    </row>
    <row r="99" spans="2:11" x14ac:dyDescent="0.3">
      <c r="B99" s="251" t="s">
        <v>161</v>
      </c>
      <c r="C99" s="258"/>
      <c r="D99" s="223"/>
      <c r="E99" s="246"/>
      <c r="F99" s="246"/>
      <c r="G99" s="246"/>
      <c r="H99" s="246"/>
      <c r="I99" s="246"/>
      <c r="J99" s="246"/>
      <c r="K99" s="246"/>
    </row>
    <row r="100" spans="2:11" x14ac:dyDescent="0.3">
      <c r="B100" s="225"/>
      <c r="C100" s="259"/>
      <c r="D100" s="223"/>
      <c r="E100" s="246"/>
      <c r="F100" s="246"/>
      <c r="G100" s="246"/>
      <c r="H100" s="246"/>
      <c r="I100" s="246"/>
      <c r="J100" s="246"/>
      <c r="K100" s="246"/>
    </row>
    <row r="101" spans="2:11" x14ac:dyDescent="0.3">
      <c r="B101" s="225"/>
      <c r="C101" s="259"/>
      <c r="D101" s="223"/>
      <c r="E101" s="246"/>
      <c r="F101" s="246"/>
      <c r="G101" s="246"/>
      <c r="H101" s="246"/>
      <c r="I101" s="246"/>
      <c r="J101" s="246"/>
      <c r="K101" s="246"/>
    </row>
    <row r="102" spans="2:11" x14ac:dyDescent="0.3">
      <c r="B102" s="225"/>
      <c r="C102" s="259"/>
      <c r="D102" s="223"/>
      <c r="E102" s="246"/>
      <c r="F102" s="246"/>
      <c r="G102" s="246"/>
      <c r="H102" s="246"/>
      <c r="I102" s="246"/>
      <c r="J102" s="246"/>
      <c r="K102" s="246"/>
    </row>
    <row r="103" spans="2:11" ht="17.399999999999999" x14ac:dyDescent="0.3">
      <c r="B103" s="455" t="s">
        <v>1972</v>
      </c>
      <c r="C103" s="455"/>
      <c r="D103" s="455"/>
      <c r="E103" s="455"/>
      <c r="F103" s="455"/>
    </row>
    <row r="104" spans="2:11" ht="17.399999999999999" x14ac:dyDescent="0.3">
      <c r="B104" s="245"/>
      <c r="C104" s="260"/>
      <c r="D104" s="261"/>
      <c r="E104" s="261"/>
      <c r="F104" s="261"/>
    </row>
    <row r="105" spans="2:11" x14ac:dyDescent="0.3">
      <c r="B105" s="262" t="s">
        <v>1973</v>
      </c>
      <c r="C105" s="263" t="s">
        <v>1974</v>
      </c>
      <c r="D105" s="181"/>
      <c r="E105" s="181"/>
    </row>
    <row r="106" spans="2:11" x14ac:dyDescent="0.3">
      <c r="B106" s="264" t="s">
        <v>1975</v>
      </c>
      <c r="C106" s="265">
        <v>1</v>
      </c>
      <c r="D106" s="22"/>
      <c r="E106" s="181"/>
    </row>
    <row r="107" spans="2:11" x14ac:dyDescent="0.3">
      <c r="B107" s="264" t="s">
        <v>1976</v>
      </c>
      <c r="C107" s="263" t="s">
        <v>1977</v>
      </c>
      <c r="D107" s="181"/>
      <c r="E107" s="181"/>
    </row>
    <row r="108" spans="2:11" x14ac:dyDescent="0.3">
      <c r="B108" s="264" t="s">
        <v>1978</v>
      </c>
      <c r="C108" s="263" t="s">
        <v>1977</v>
      </c>
      <c r="D108" s="181"/>
      <c r="E108" s="181"/>
    </row>
    <row r="109" spans="2:11" x14ac:dyDescent="0.3">
      <c r="B109" s="264" t="s">
        <v>1979</v>
      </c>
      <c r="C109" s="263" t="s">
        <v>1977</v>
      </c>
      <c r="D109" s="181"/>
      <c r="E109" s="181"/>
    </row>
    <row r="110" spans="2:11" x14ac:dyDescent="0.3">
      <c r="B110" s="264" t="s">
        <v>1980</v>
      </c>
      <c r="C110" s="263" t="s">
        <v>1981</v>
      </c>
      <c r="D110" s="181"/>
      <c r="E110" s="181"/>
    </row>
    <row r="111" spans="2:11" x14ac:dyDescent="0.3">
      <c r="B111" s="264" t="s">
        <v>1982</v>
      </c>
      <c r="C111" s="263" t="s">
        <v>1981</v>
      </c>
      <c r="D111" s="181"/>
      <c r="E111" s="181"/>
    </row>
    <row r="112" spans="2:11" x14ac:dyDescent="0.3">
      <c r="B112" s="264" t="s">
        <v>1983</v>
      </c>
      <c r="C112" s="263" t="s">
        <v>1981</v>
      </c>
      <c r="D112" s="181"/>
      <c r="E112" s="181"/>
    </row>
    <row r="113" spans="2:6" x14ac:dyDescent="0.3">
      <c r="B113" s="266"/>
      <c r="C113" s="267"/>
      <c r="D113" s="181"/>
      <c r="E113" s="181"/>
    </row>
    <row r="114" spans="2:6" x14ac:dyDescent="0.3">
      <c r="D114" s="181"/>
      <c r="E114" s="181"/>
    </row>
    <row r="115" spans="2:6" ht="17.399999999999999" x14ac:dyDescent="0.3">
      <c r="B115" s="455" t="s">
        <v>1984</v>
      </c>
      <c r="C115" s="455"/>
      <c r="D115" s="455"/>
      <c r="E115" s="455"/>
      <c r="F115" s="455"/>
    </row>
    <row r="116" spans="2:6" ht="17.399999999999999" x14ac:dyDescent="0.3">
      <c r="B116" s="245"/>
      <c r="C116" s="449" t="s">
        <v>1985</v>
      </c>
      <c r="D116" s="449"/>
      <c r="E116" s="449"/>
      <c r="F116" s="449"/>
    </row>
    <row r="117" spans="2:6" x14ac:dyDescent="0.3">
      <c r="B117" s="268" t="s">
        <v>1986</v>
      </c>
      <c r="C117" s="456" t="s">
        <v>1987</v>
      </c>
      <c r="D117" s="456"/>
      <c r="E117" s="456"/>
      <c r="F117" s="456"/>
    </row>
    <row r="118" spans="2:6" x14ac:dyDescent="0.3">
      <c r="B118" s="268"/>
      <c r="C118" s="269"/>
      <c r="D118" s="269"/>
      <c r="E118" s="269"/>
      <c r="F118" s="269"/>
    </row>
    <row r="119" spans="2:6" x14ac:dyDescent="0.3">
      <c r="B119" s="270" t="s">
        <v>1988</v>
      </c>
      <c r="C119" s="457" t="s">
        <v>1989</v>
      </c>
      <c r="D119" s="457"/>
      <c r="E119" s="457"/>
      <c r="F119" s="457"/>
    </row>
    <row r="120" spans="2:6" x14ac:dyDescent="0.3">
      <c r="B120" s="271" t="s">
        <v>1990</v>
      </c>
      <c r="C120" s="254"/>
      <c r="D120" s="254"/>
      <c r="E120" s="254"/>
      <c r="F120" s="254"/>
    </row>
    <row r="121" spans="2:6" x14ac:dyDescent="0.3">
      <c r="B121" s="268"/>
      <c r="C121" s="181"/>
      <c r="D121" s="181"/>
      <c r="E121" s="181"/>
      <c r="F121" s="181"/>
    </row>
    <row r="122" spans="2:6" x14ac:dyDescent="0.3">
      <c r="B122" s="268"/>
      <c r="C122" s="181"/>
      <c r="D122" s="181"/>
      <c r="E122" s="181"/>
      <c r="F122" s="181"/>
    </row>
    <row r="123" spans="2:6" ht="15.6" x14ac:dyDescent="0.3">
      <c r="B123" s="272"/>
    </row>
    <row r="124" spans="2:6" ht="17.399999999999999" x14ac:dyDescent="0.3">
      <c r="B124" s="455" t="s">
        <v>1991</v>
      </c>
      <c r="C124" s="455"/>
      <c r="D124" s="455"/>
      <c r="E124" s="455"/>
      <c r="F124" s="455"/>
    </row>
    <row r="125" spans="2:6" ht="17.399999999999999" x14ac:dyDescent="0.3">
      <c r="B125" s="245"/>
      <c r="C125" s="449" t="s">
        <v>1985</v>
      </c>
      <c r="D125" s="449"/>
      <c r="E125" s="449"/>
      <c r="F125" s="449"/>
    </row>
    <row r="126" spans="2:6" x14ac:dyDescent="0.3">
      <c r="B126" s="273"/>
      <c r="C126" s="458" t="s">
        <v>1989</v>
      </c>
      <c r="D126" s="458"/>
      <c r="E126" s="458" t="s">
        <v>1987</v>
      </c>
      <c r="F126" s="458"/>
    </row>
    <row r="127" spans="2:6" ht="28.8" x14ac:dyDescent="0.3">
      <c r="B127" s="274" t="s">
        <v>1992</v>
      </c>
      <c r="C127" s="456" t="s">
        <v>1993</v>
      </c>
      <c r="D127" s="456"/>
      <c r="E127" s="456"/>
      <c r="F127" s="456"/>
    </row>
    <row r="128" spans="2:6" x14ac:dyDescent="0.3">
      <c r="B128" s="268" t="s">
        <v>1994</v>
      </c>
      <c r="C128" s="456" t="s">
        <v>1993</v>
      </c>
      <c r="D128" s="456"/>
      <c r="E128" s="456"/>
      <c r="F128" s="456"/>
    </row>
    <row r="129" spans="2:9" x14ac:dyDescent="0.3">
      <c r="B129" s="270" t="s">
        <v>1995</v>
      </c>
      <c r="C129" s="457"/>
      <c r="D129" s="457"/>
      <c r="E129" s="457" t="s">
        <v>1993</v>
      </c>
      <c r="F129" s="457"/>
    </row>
    <row r="130" spans="2:9" x14ac:dyDescent="0.3">
      <c r="B130" s="275" t="s">
        <v>1996</v>
      </c>
      <c r="C130" s="181"/>
      <c r="D130" s="181"/>
      <c r="E130" s="181"/>
      <c r="F130" s="181"/>
    </row>
    <row r="131" spans="2:9" x14ac:dyDescent="0.3">
      <c r="B131" s="181"/>
      <c r="C131" s="181"/>
      <c r="D131" s="181"/>
      <c r="E131" s="181"/>
      <c r="F131" s="181"/>
      <c r="I131" s="210" t="s">
        <v>1891</v>
      </c>
    </row>
    <row r="132" spans="2:9" x14ac:dyDescent="0.3">
      <c r="B132" s="181"/>
      <c r="C132" s="181"/>
      <c r="D132" s="181"/>
      <c r="E132" s="181"/>
      <c r="F132" s="181"/>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hyperlinks>
  <pageMargins left="0.70866141732283472" right="0.70866141732283472" top="0.74803149606299213" bottom="0.74803149606299213" header="0.31496062992125984" footer="0.31496062992125984"/>
  <pageSetup paperSize="9" scale="3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30"/>
  <sheetViews>
    <sheetView topLeftCell="A7" zoomScale="85" zoomScaleNormal="85" workbookViewId="0">
      <selection activeCell="B3" sqref="B3"/>
    </sheetView>
  </sheetViews>
  <sheetFormatPr defaultColWidth="9.109375" defaultRowHeight="14.4" x14ac:dyDescent="0.3"/>
  <cols>
    <col min="1" max="1" width="4.6640625" style="246" customWidth="1"/>
    <col min="2" max="2" width="7.6640625" style="246" customWidth="1"/>
    <col min="3" max="13" width="15.6640625" style="246" customWidth="1"/>
    <col min="14" max="16384" width="9.109375" style="246"/>
  </cols>
  <sheetData>
    <row r="4" spans="1:13" ht="17.399999999999999" x14ac:dyDescent="0.3">
      <c r="B4" s="156"/>
      <c r="K4" s="276"/>
      <c r="L4" s="277"/>
    </row>
    <row r="5" spans="1:13" x14ac:dyDescent="0.3">
      <c r="B5" s="278" t="s">
        <v>1997</v>
      </c>
    </row>
    <row r="7" spans="1:13" ht="15.6" x14ac:dyDescent="0.3">
      <c r="B7" s="279" t="s">
        <v>1998</v>
      </c>
      <c r="C7" s="252"/>
      <c r="D7" s="252"/>
      <c r="E7" s="252"/>
      <c r="F7" s="252"/>
      <c r="G7" s="252"/>
      <c r="H7" s="252"/>
      <c r="I7" s="252"/>
      <c r="J7" s="252"/>
      <c r="K7" s="252"/>
      <c r="L7" s="252"/>
      <c r="M7" s="252"/>
    </row>
    <row r="8" spans="1:13" ht="3.75" customHeight="1" x14ac:dyDescent="0.3">
      <c r="B8" s="279"/>
      <c r="C8" s="252"/>
      <c r="D8" s="252"/>
      <c r="E8" s="252"/>
      <c r="F8" s="252"/>
      <c r="G8" s="252"/>
      <c r="H8" s="252"/>
      <c r="I8" s="252"/>
      <c r="J8" s="252"/>
      <c r="K8" s="252"/>
      <c r="L8" s="252"/>
      <c r="M8" s="252"/>
    </row>
    <row r="9" spans="1:13" x14ac:dyDescent="0.3">
      <c r="B9" s="280" t="s">
        <v>1811</v>
      </c>
      <c r="C9" s="281"/>
      <c r="D9" s="281"/>
      <c r="E9" s="281"/>
      <c r="F9" s="281"/>
      <c r="G9" s="281"/>
      <c r="H9" s="281"/>
      <c r="I9" s="281"/>
      <c r="J9" s="281"/>
      <c r="K9" s="281"/>
      <c r="L9" s="281"/>
      <c r="M9" s="281"/>
    </row>
    <row r="10" spans="1:13" ht="43.2" x14ac:dyDescent="0.3">
      <c r="A10" s="223"/>
      <c r="B10" s="229"/>
      <c r="C10" s="282" t="s">
        <v>1999</v>
      </c>
      <c r="D10" s="283" t="s">
        <v>2000</v>
      </c>
      <c r="E10" s="283" t="s">
        <v>2001</v>
      </c>
      <c r="F10" s="283" t="s">
        <v>2002</v>
      </c>
      <c r="G10" s="283" t="s">
        <v>2003</v>
      </c>
      <c r="H10" s="283" t="s">
        <v>2004</v>
      </c>
      <c r="I10" s="283" t="s">
        <v>2005</v>
      </c>
      <c r="J10" s="283" t="s">
        <v>970</v>
      </c>
      <c r="K10" s="283" t="s">
        <v>2006</v>
      </c>
      <c r="L10" s="283" t="s">
        <v>159</v>
      </c>
      <c r="M10" s="284" t="s">
        <v>161</v>
      </c>
    </row>
    <row r="11" spans="1:13" x14ac:dyDescent="0.3">
      <c r="A11" s="223"/>
      <c r="B11" s="285" t="s">
        <v>161</v>
      </c>
      <c r="C11" s="286">
        <v>7311</v>
      </c>
      <c r="D11" s="287">
        <v>936</v>
      </c>
      <c r="E11" s="287">
        <v>7</v>
      </c>
      <c r="F11" s="287">
        <v>17</v>
      </c>
      <c r="G11" s="287">
        <v>116</v>
      </c>
      <c r="H11" s="287">
        <v>11</v>
      </c>
      <c r="I11" s="287">
        <v>144</v>
      </c>
      <c r="J11" s="287">
        <v>302</v>
      </c>
      <c r="K11" s="287">
        <v>8</v>
      </c>
      <c r="L11" s="287">
        <v>14</v>
      </c>
      <c r="M11" s="288">
        <f>SUM(C11:L11)</f>
        <v>8866</v>
      </c>
    </row>
    <row r="12" spans="1:13" x14ac:dyDescent="0.3">
      <c r="A12" s="223"/>
      <c r="B12" s="289" t="s">
        <v>2007</v>
      </c>
      <c r="C12" s="290">
        <f>C11/$M$11</f>
        <v>0.82461087299796976</v>
      </c>
      <c r="D12" s="290">
        <f t="shared" ref="D12:M12" si="0">D11/$M$11</f>
        <v>0.10557184750733138</v>
      </c>
      <c r="E12" s="290">
        <f t="shared" si="0"/>
        <v>7.8953304759756373E-4</v>
      </c>
      <c r="F12" s="290">
        <f t="shared" si="0"/>
        <v>1.917437401308369E-3</v>
      </c>
      <c r="G12" s="290">
        <f t="shared" si="0"/>
        <v>1.3083690503045342E-2</v>
      </c>
      <c r="H12" s="290">
        <f t="shared" si="0"/>
        <v>1.2406947890818859E-3</v>
      </c>
      <c r="I12" s="290">
        <f t="shared" si="0"/>
        <v>1.6241822693435597E-2</v>
      </c>
      <c r="J12" s="290">
        <f t="shared" si="0"/>
        <v>3.406271148206632E-2</v>
      </c>
      <c r="K12" s="290">
        <f t="shared" si="0"/>
        <v>9.0232348296864426E-4</v>
      </c>
      <c r="L12" s="290">
        <f t="shared" si="0"/>
        <v>1.5790660951951275E-3</v>
      </c>
      <c r="M12" s="290">
        <f t="shared" si="0"/>
        <v>1</v>
      </c>
    </row>
    <row r="13" spans="1:13" x14ac:dyDescent="0.3">
      <c r="A13" s="223"/>
      <c r="B13" s="225"/>
      <c r="C13" s="225"/>
      <c r="D13" s="252"/>
      <c r="E13" s="252"/>
      <c r="F13" s="252"/>
      <c r="G13" s="252"/>
      <c r="H13" s="252"/>
      <c r="I13" s="252"/>
      <c r="J13" s="252"/>
      <c r="K13" s="252"/>
      <c r="L13" s="252"/>
      <c r="M13" s="252"/>
    </row>
    <row r="14" spans="1:13" ht="15.6" x14ac:dyDescent="0.3">
      <c r="A14" s="223"/>
      <c r="B14" s="291" t="s">
        <v>2008</v>
      </c>
      <c r="C14" s="225"/>
      <c r="D14" s="252"/>
      <c r="E14" s="252"/>
      <c r="F14" s="252"/>
      <c r="G14" s="252"/>
      <c r="H14" s="252"/>
      <c r="I14" s="252"/>
      <c r="J14" s="252"/>
      <c r="K14" s="252"/>
      <c r="L14" s="252"/>
      <c r="M14" s="252"/>
    </row>
    <row r="15" spans="1:13" ht="3.75" customHeight="1" x14ac:dyDescent="0.3">
      <c r="A15" s="223"/>
      <c r="B15" s="291"/>
      <c r="C15" s="225"/>
      <c r="D15" s="252"/>
      <c r="E15" s="252"/>
      <c r="F15" s="252"/>
      <c r="G15" s="252"/>
      <c r="H15" s="252"/>
      <c r="I15" s="252"/>
      <c r="J15" s="252"/>
      <c r="K15" s="252"/>
      <c r="L15" s="252"/>
      <c r="M15" s="252"/>
    </row>
    <row r="16" spans="1:13" x14ac:dyDescent="0.3">
      <c r="A16" s="223"/>
      <c r="B16" s="292" t="s">
        <v>1813</v>
      </c>
      <c r="C16" s="293"/>
      <c r="D16" s="281"/>
      <c r="E16" s="281"/>
      <c r="F16" s="281"/>
      <c r="G16" s="281"/>
      <c r="H16" s="281"/>
      <c r="I16" s="281"/>
      <c r="J16" s="281"/>
      <c r="K16" s="281"/>
      <c r="L16" s="281"/>
      <c r="M16" s="281"/>
    </row>
    <row r="17" spans="1:14" ht="43.2" x14ac:dyDescent="0.3">
      <c r="A17" s="223"/>
      <c r="B17" s="229"/>
      <c r="C17" s="282" t="s">
        <v>1999</v>
      </c>
      <c r="D17" s="283" t="s">
        <v>2000</v>
      </c>
      <c r="E17" s="283" t="s">
        <v>2001</v>
      </c>
      <c r="F17" s="283" t="s">
        <v>2002</v>
      </c>
      <c r="G17" s="283" t="s">
        <v>2003</v>
      </c>
      <c r="H17" s="283" t="s">
        <v>2004</v>
      </c>
      <c r="I17" s="283" t="s">
        <v>2005</v>
      </c>
      <c r="J17" s="283" t="s">
        <v>970</v>
      </c>
      <c r="K17" s="283" t="s">
        <v>2006</v>
      </c>
      <c r="L17" s="283" t="s">
        <v>159</v>
      </c>
      <c r="M17" s="284" t="s">
        <v>161</v>
      </c>
    </row>
    <row r="18" spans="1:14" x14ac:dyDescent="0.3">
      <c r="A18" s="223"/>
      <c r="B18" s="285" t="s">
        <v>161</v>
      </c>
      <c r="C18" s="294">
        <v>3.9569999999999999</v>
      </c>
      <c r="D18" s="295">
        <v>0.32900000000000001</v>
      </c>
      <c r="E18" s="295">
        <v>8.0000000000000002E-3</v>
      </c>
      <c r="F18" s="295">
        <v>2.5000000000000001E-2</v>
      </c>
      <c r="G18" s="295">
        <v>6.7000000000000004E-2</v>
      </c>
      <c r="H18" s="295">
        <v>0.01</v>
      </c>
      <c r="I18" s="295">
        <v>8.3000000000000004E-2</v>
      </c>
      <c r="J18" s="295">
        <v>0.20899999999999999</v>
      </c>
      <c r="K18" s="295">
        <v>4.2000000000000003E-2</v>
      </c>
      <c r="L18" s="295">
        <v>4.0000000000000001E-3</v>
      </c>
      <c r="M18" s="296">
        <f>SUM(C18:L18)</f>
        <v>4.7339999999999991</v>
      </c>
    </row>
    <row r="19" spans="1:14" x14ac:dyDescent="0.3">
      <c r="A19" s="223"/>
      <c r="B19" s="289" t="s">
        <v>2007</v>
      </c>
      <c r="C19" s="290">
        <f>C18/$M$18</f>
        <v>0.83586818757921433</v>
      </c>
      <c r="D19" s="290">
        <f t="shared" ref="D19:M19" si="1">D18/$M$18</f>
        <v>6.9497253907900305E-2</v>
      </c>
      <c r="E19" s="290">
        <f t="shared" si="1"/>
        <v>1.6899028305872416E-3</v>
      </c>
      <c r="F19" s="290">
        <f t="shared" si="1"/>
        <v>5.2809463455851299E-3</v>
      </c>
      <c r="G19" s="290">
        <f t="shared" si="1"/>
        <v>1.4152936206168148E-2</v>
      </c>
      <c r="H19" s="290">
        <f t="shared" si="1"/>
        <v>2.1123785382340522E-3</v>
      </c>
      <c r="I19" s="290">
        <f t="shared" si="1"/>
        <v>1.7532741867342633E-2</v>
      </c>
      <c r="J19" s="290">
        <f t="shared" si="1"/>
        <v>4.4148711449091681E-2</v>
      </c>
      <c r="K19" s="290">
        <f t="shared" si="1"/>
        <v>8.8719898605830183E-3</v>
      </c>
      <c r="L19" s="290">
        <f t="shared" si="1"/>
        <v>8.4495141529362082E-4</v>
      </c>
      <c r="M19" s="290">
        <f t="shared" si="1"/>
        <v>1</v>
      </c>
    </row>
    <row r="20" spans="1:14" x14ac:dyDescent="0.3">
      <c r="A20" s="223"/>
      <c r="B20" s="225"/>
      <c r="C20" s="225"/>
      <c r="D20" s="252"/>
      <c r="E20" s="252"/>
      <c r="F20" s="252"/>
      <c r="G20" s="252"/>
      <c r="H20" s="252"/>
      <c r="I20" s="252"/>
      <c r="J20" s="252"/>
      <c r="K20" s="252"/>
      <c r="L20" s="252"/>
      <c r="M20" s="252"/>
    </row>
    <row r="21" spans="1:14" ht="15.6" x14ac:dyDescent="0.3">
      <c r="A21" s="223"/>
      <c r="B21" s="291" t="s">
        <v>2009</v>
      </c>
      <c r="C21" s="225"/>
      <c r="D21" s="252"/>
      <c r="E21" s="252"/>
      <c r="F21" s="252"/>
      <c r="G21" s="252"/>
      <c r="H21" s="252"/>
      <c r="I21" s="252"/>
      <c r="J21" s="252"/>
      <c r="K21" s="252"/>
      <c r="L21" s="252"/>
      <c r="M21" s="252"/>
    </row>
    <row r="22" spans="1:14" ht="3.75" customHeight="1" x14ac:dyDescent="0.3">
      <c r="A22" s="223"/>
      <c r="B22" s="291"/>
      <c r="C22" s="225"/>
      <c r="D22" s="252"/>
      <c r="E22" s="252"/>
      <c r="F22" s="252"/>
      <c r="G22" s="252"/>
      <c r="H22" s="252"/>
      <c r="I22" s="252"/>
      <c r="J22" s="252"/>
      <c r="K22" s="252"/>
      <c r="L22" s="252"/>
      <c r="M22" s="252"/>
    </row>
    <row r="23" spans="1:14" x14ac:dyDescent="0.3">
      <c r="A23" s="223"/>
      <c r="B23" s="292" t="s">
        <v>1815</v>
      </c>
      <c r="C23" s="293"/>
      <c r="D23" s="281"/>
      <c r="E23" s="281"/>
      <c r="F23" s="281"/>
      <c r="G23" s="281"/>
      <c r="H23" s="281"/>
      <c r="I23" s="281"/>
      <c r="J23" s="281"/>
      <c r="K23" s="281"/>
      <c r="L23" s="281"/>
      <c r="M23" s="281"/>
    </row>
    <row r="24" spans="1:14" x14ac:dyDescent="0.3">
      <c r="A24" s="223"/>
      <c r="B24" s="225"/>
      <c r="C24" s="297"/>
      <c r="D24" s="252"/>
      <c r="E24" s="252"/>
      <c r="F24" s="252"/>
      <c r="G24" s="252"/>
      <c r="H24" s="252"/>
      <c r="I24" s="252"/>
      <c r="J24" s="252"/>
      <c r="K24" s="252"/>
      <c r="L24" s="252"/>
      <c r="M24" s="252"/>
    </row>
    <row r="25" spans="1:14" x14ac:dyDescent="0.3">
      <c r="A25" s="223"/>
      <c r="B25" s="229"/>
      <c r="C25" s="282" t="s">
        <v>2010</v>
      </c>
      <c r="D25" s="283" t="s">
        <v>2011</v>
      </c>
      <c r="E25" s="283" t="s">
        <v>2012</v>
      </c>
      <c r="F25" s="283" t="s">
        <v>2013</v>
      </c>
      <c r="G25" s="283" t="s">
        <v>2014</v>
      </c>
      <c r="H25" s="283" t="s">
        <v>2015</v>
      </c>
      <c r="I25" s="284" t="s">
        <v>161</v>
      </c>
    </row>
    <row r="26" spans="1:14" x14ac:dyDescent="0.3">
      <c r="A26" s="223"/>
      <c r="B26" s="285" t="s">
        <v>161</v>
      </c>
      <c r="C26" s="294">
        <v>4.4489999999999998</v>
      </c>
      <c r="D26" s="295">
        <v>0.23599999999999999</v>
      </c>
      <c r="E26" s="295">
        <v>4.9000000000000002E-2</v>
      </c>
      <c r="F26" s="295">
        <v>0</v>
      </c>
      <c r="G26" s="295">
        <v>0</v>
      </c>
      <c r="H26" s="295">
        <v>0</v>
      </c>
      <c r="I26" s="296">
        <f>SUM(C26:H26)</f>
        <v>4.734</v>
      </c>
    </row>
    <row r="27" spans="1:14" x14ac:dyDescent="0.3">
      <c r="A27" s="223"/>
      <c r="B27" s="289" t="s">
        <v>2007</v>
      </c>
      <c r="C27" s="290">
        <f>C26/$I$26</f>
        <v>0.93979721166032948</v>
      </c>
      <c r="D27" s="290">
        <f t="shared" ref="D27:I27" si="2">D26/$I$26</f>
        <v>4.9852133502323613E-2</v>
      </c>
      <c r="E27" s="290">
        <f t="shared" si="2"/>
        <v>1.0350654837346852E-2</v>
      </c>
      <c r="F27" s="290">
        <f t="shared" si="2"/>
        <v>0</v>
      </c>
      <c r="G27" s="290">
        <f t="shared" si="2"/>
        <v>0</v>
      </c>
      <c r="H27" s="290">
        <f t="shared" si="2"/>
        <v>0</v>
      </c>
      <c r="I27" s="290">
        <f t="shared" si="2"/>
        <v>1</v>
      </c>
    </row>
    <row r="28" spans="1:14" x14ac:dyDescent="0.3">
      <c r="A28" s="223"/>
      <c r="B28" s="298"/>
      <c r="C28" s="299"/>
      <c r="D28" s="300"/>
      <c r="E28" s="300"/>
      <c r="F28" s="300"/>
      <c r="G28" s="300"/>
      <c r="H28" s="300"/>
      <c r="I28" s="301"/>
    </row>
    <row r="29" spans="1:14" x14ac:dyDescent="0.3">
      <c r="A29" s="223"/>
      <c r="B29" s="223"/>
      <c r="C29" s="223"/>
    </row>
    <row r="30" spans="1:14" x14ac:dyDescent="0.3">
      <c r="N30" s="210" t="s">
        <v>1891</v>
      </c>
    </row>
  </sheetData>
  <hyperlinks>
    <hyperlink ref="N30" location="Contents!A1" display="To Frontpage"/>
  </hyperlinks>
  <pageMargins left="0.70866141732283472" right="0.70866141732283472" top="0.74803149606299213" bottom="0.74803149606299213" header="0.31496062992125984" footer="0.31496062992125984"/>
  <pageSetup paperSize="9" scale="68"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92"/>
  <sheetViews>
    <sheetView zoomScale="85" zoomScaleNormal="85" workbookViewId="0">
      <selection activeCell="B3" sqref="B3"/>
    </sheetView>
  </sheetViews>
  <sheetFormatPr defaultColWidth="9.109375" defaultRowHeight="14.4" x14ac:dyDescent="0.3"/>
  <cols>
    <col min="1" max="1" width="4.6640625" style="246" customWidth="1"/>
    <col min="2" max="2" width="31" style="246" customWidth="1"/>
    <col min="3" max="12" width="15.6640625" style="246" customWidth="1"/>
    <col min="13" max="13" width="3.44140625" style="246" customWidth="1"/>
    <col min="14" max="16384" width="9.109375" style="246"/>
  </cols>
  <sheetData>
    <row r="4" spans="2:14" x14ac:dyDescent="0.3">
      <c r="B4" s="252"/>
      <c r="C4" s="252"/>
      <c r="D4" s="252"/>
      <c r="E4" s="252"/>
      <c r="F4" s="252"/>
      <c r="G4" s="252"/>
      <c r="H4" s="252"/>
      <c r="I4" s="252"/>
      <c r="J4" s="252"/>
      <c r="K4" s="252"/>
      <c r="L4" s="252"/>
    </row>
    <row r="5" spans="2:14" ht="15.6" x14ac:dyDescent="0.3">
      <c r="B5" s="279" t="s">
        <v>2016</v>
      </c>
      <c r="C5" s="252"/>
      <c r="D5" s="252"/>
      <c r="E5" s="252"/>
      <c r="F5" s="252"/>
      <c r="G5" s="252"/>
      <c r="H5" s="252"/>
      <c r="I5" s="252"/>
      <c r="J5" s="252"/>
      <c r="K5" s="252"/>
      <c r="L5" s="252"/>
    </row>
    <row r="6" spans="2:14" ht="3.75" customHeight="1" x14ac:dyDescent="0.3">
      <c r="B6" s="279"/>
      <c r="C6" s="252"/>
      <c r="D6" s="252"/>
      <c r="E6" s="252"/>
      <c r="F6" s="252"/>
      <c r="G6" s="252"/>
      <c r="H6" s="252"/>
      <c r="I6" s="252"/>
      <c r="J6" s="252"/>
      <c r="K6" s="252"/>
      <c r="L6" s="252"/>
    </row>
    <row r="7" spans="2:14" x14ac:dyDescent="0.3">
      <c r="B7" s="302" t="s">
        <v>1817</v>
      </c>
      <c r="C7" s="302"/>
      <c r="D7" s="303"/>
      <c r="E7" s="304"/>
      <c r="F7" s="304"/>
      <c r="G7" s="304"/>
      <c r="H7" s="304"/>
      <c r="I7" s="304"/>
      <c r="J7" s="304"/>
      <c r="K7" s="305"/>
      <c r="L7" s="305"/>
      <c r="M7" s="225"/>
      <c r="N7" s="306"/>
    </row>
    <row r="8" spans="2:14" x14ac:dyDescent="0.3">
      <c r="B8" s="307"/>
      <c r="C8" s="459" t="s">
        <v>2017</v>
      </c>
      <c r="D8" s="459"/>
      <c r="E8" s="459"/>
      <c r="F8" s="459"/>
      <c r="G8" s="459"/>
      <c r="H8" s="459"/>
      <c r="I8" s="459"/>
      <c r="J8" s="459"/>
      <c r="K8" s="459"/>
      <c r="L8" s="459"/>
      <c r="M8" s="223"/>
      <c r="N8" s="225"/>
    </row>
    <row r="9" spans="2:14" x14ac:dyDescent="0.3">
      <c r="B9" s="307"/>
      <c r="C9" s="308" t="s">
        <v>2018</v>
      </c>
      <c r="D9" s="308" t="s">
        <v>2019</v>
      </c>
      <c r="E9" s="308" t="s">
        <v>2020</v>
      </c>
      <c r="F9" s="308" t="s">
        <v>2021</v>
      </c>
      <c r="G9" s="308" t="s">
        <v>2022</v>
      </c>
      <c r="H9" s="308" t="s">
        <v>2023</v>
      </c>
      <c r="I9" s="308" t="s">
        <v>2024</v>
      </c>
      <c r="J9" s="308" t="s">
        <v>2025</v>
      </c>
      <c r="K9" s="308" t="s">
        <v>2026</v>
      </c>
      <c r="L9" s="308" t="s">
        <v>2027</v>
      </c>
      <c r="M9" s="223"/>
      <c r="N9" s="309"/>
    </row>
    <row r="10" spans="2:14" x14ac:dyDescent="0.3">
      <c r="C10" s="310"/>
      <c r="D10" s="310"/>
      <c r="E10" s="310"/>
      <c r="F10" s="310"/>
      <c r="G10" s="310"/>
      <c r="H10" s="310"/>
      <c r="I10" s="310"/>
      <c r="J10" s="310"/>
      <c r="K10" s="310"/>
      <c r="L10" s="310"/>
      <c r="M10" s="223"/>
      <c r="N10" s="225"/>
    </row>
    <row r="11" spans="2:14" x14ac:dyDescent="0.3">
      <c r="B11" s="311" t="s">
        <v>1999</v>
      </c>
      <c r="C11" s="312">
        <v>1.56</v>
      </c>
      <c r="D11" s="312">
        <v>1.264</v>
      </c>
      <c r="E11" s="312">
        <v>0.71899999999999997</v>
      </c>
      <c r="F11" s="312">
        <v>0.186</v>
      </c>
      <c r="G11" s="312">
        <v>0.109</v>
      </c>
      <c r="H11" s="312">
        <v>3.5000000000000003E-2</v>
      </c>
      <c r="I11" s="312">
        <v>2.5000000000000001E-2</v>
      </c>
      <c r="J11" s="312">
        <v>1.7000000000000001E-2</v>
      </c>
      <c r="K11" s="312">
        <v>1.2E-2</v>
      </c>
      <c r="L11" s="312">
        <v>2.9000000000000001E-2</v>
      </c>
      <c r="M11" s="223"/>
      <c r="N11" s="313"/>
    </row>
    <row r="12" spans="2:14" x14ac:dyDescent="0.3">
      <c r="B12" s="311" t="s">
        <v>2000</v>
      </c>
      <c r="C12" s="312">
        <v>0.14199999999999999</v>
      </c>
      <c r="D12" s="312">
        <v>0.105</v>
      </c>
      <c r="E12" s="312">
        <v>0.06</v>
      </c>
      <c r="F12" s="312">
        <v>1.2999999999999999E-2</v>
      </c>
      <c r="G12" s="312">
        <v>6.0000000000000001E-3</v>
      </c>
      <c r="H12" s="312">
        <v>1E-3</v>
      </c>
      <c r="I12" s="312">
        <v>1E-3</v>
      </c>
      <c r="J12" s="312">
        <v>1E-3</v>
      </c>
      <c r="K12" s="312">
        <v>0</v>
      </c>
      <c r="L12" s="312">
        <v>1E-3</v>
      </c>
      <c r="M12" s="223"/>
      <c r="N12" s="313"/>
    </row>
    <row r="13" spans="2:14" x14ac:dyDescent="0.3">
      <c r="B13" s="311" t="s">
        <v>2001</v>
      </c>
      <c r="C13" s="312">
        <v>7.0000000000000001E-3</v>
      </c>
      <c r="D13" s="312">
        <v>1E-3</v>
      </c>
      <c r="E13" s="312">
        <v>0</v>
      </c>
      <c r="F13" s="312">
        <v>0</v>
      </c>
      <c r="G13" s="312">
        <v>0</v>
      </c>
      <c r="H13" s="312">
        <v>0</v>
      </c>
      <c r="I13" s="312">
        <v>0</v>
      </c>
      <c r="J13" s="312">
        <v>0</v>
      </c>
      <c r="K13" s="312">
        <v>0</v>
      </c>
      <c r="L13" s="312">
        <v>0</v>
      </c>
      <c r="M13" s="223"/>
      <c r="N13" s="313"/>
    </row>
    <row r="14" spans="2:14" x14ac:dyDescent="0.3">
      <c r="B14" s="311" t="s">
        <v>2002</v>
      </c>
      <c r="C14" s="312">
        <v>1.9E-2</v>
      </c>
      <c r="D14" s="312">
        <v>3.0000000000000001E-3</v>
      </c>
      <c r="E14" s="312">
        <v>2E-3</v>
      </c>
      <c r="F14" s="312">
        <v>0</v>
      </c>
      <c r="G14" s="312">
        <v>0</v>
      </c>
      <c r="H14" s="312">
        <v>0</v>
      </c>
      <c r="I14" s="312">
        <v>0</v>
      </c>
      <c r="J14" s="312">
        <v>0</v>
      </c>
      <c r="K14" s="312">
        <v>0</v>
      </c>
      <c r="L14" s="312">
        <v>0</v>
      </c>
      <c r="M14" s="223"/>
      <c r="N14" s="313"/>
    </row>
    <row r="15" spans="2:14" x14ac:dyDescent="0.3">
      <c r="B15" s="311" t="s">
        <v>2003</v>
      </c>
      <c r="C15" s="312">
        <v>2.9000000000000001E-2</v>
      </c>
      <c r="D15" s="312">
        <v>2.1999999999999999E-2</v>
      </c>
      <c r="E15" s="312">
        <v>0.01</v>
      </c>
      <c r="F15" s="312">
        <v>3.0000000000000001E-3</v>
      </c>
      <c r="G15" s="312">
        <v>2E-3</v>
      </c>
      <c r="H15" s="312">
        <v>1E-3</v>
      </c>
      <c r="I15" s="312">
        <v>0</v>
      </c>
      <c r="J15" s="312">
        <v>0</v>
      </c>
      <c r="K15" s="312">
        <v>0</v>
      </c>
      <c r="L15" s="312">
        <v>0</v>
      </c>
      <c r="M15" s="223"/>
      <c r="N15" s="313"/>
    </row>
    <row r="16" spans="2:14" ht="28.8" x14ac:dyDescent="0.3">
      <c r="B16" s="311" t="s">
        <v>2004</v>
      </c>
      <c r="C16" s="312">
        <v>6.0000000000000001E-3</v>
      </c>
      <c r="D16" s="312">
        <v>2E-3</v>
      </c>
      <c r="E16" s="312">
        <v>2E-3</v>
      </c>
      <c r="F16" s="312">
        <v>0</v>
      </c>
      <c r="G16" s="312">
        <v>0</v>
      </c>
      <c r="H16" s="312">
        <v>0</v>
      </c>
      <c r="I16" s="312">
        <v>0</v>
      </c>
      <c r="J16" s="312">
        <v>0</v>
      </c>
      <c r="K16" s="312">
        <v>0</v>
      </c>
      <c r="L16" s="312">
        <v>0</v>
      </c>
      <c r="M16" s="223"/>
      <c r="N16" s="313"/>
    </row>
    <row r="17" spans="2:14" x14ac:dyDescent="0.3">
      <c r="B17" s="311" t="s">
        <v>2005</v>
      </c>
      <c r="C17" s="312">
        <v>5.3999999999999999E-2</v>
      </c>
      <c r="D17" s="312">
        <v>2.4E-2</v>
      </c>
      <c r="E17" s="312">
        <v>3.0000000000000001E-3</v>
      </c>
      <c r="F17" s="312">
        <v>0</v>
      </c>
      <c r="G17" s="312">
        <v>0</v>
      </c>
      <c r="H17" s="312">
        <v>0</v>
      </c>
      <c r="I17" s="312">
        <v>0</v>
      </c>
      <c r="J17" s="312">
        <v>0</v>
      </c>
      <c r="K17" s="312">
        <v>0</v>
      </c>
      <c r="L17" s="312">
        <v>0</v>
      </c>
      <c r="M17" s="223"/>
      <c r="N17" s="313"/>
    </row>
    <row r="18" spans="2:14" x14ac:dyDescent="0.3">
      <c r="B18" s="311" t="s">
        <v>2028</v>
      </c>
      <c r="C18" s="312">
        <v>0.14000000000000001</v>
      </c>
      <c r="D18" s="312">
        <v>5.3999999999999999E-2</v>
      </c>
      <c r="E18" s="312">
        <v>1.2E-2</v>
      </c>
      <c r="F18" s="312">
        <v>1E-3</v>
      </c>
      <c r="G18" s="312">
        <v>2E-3</v>
      </c>
      <c r="H18" s="312">
        <v>0</v>
      </c>
      <c r="I18" s="312">
        <v>0</v>
      </c>
      <c r="J18" s="312">
        <v>0</v>
      </c>
      <c r="K18" s="312">
        <v>0</v>
      </c>
      <c r="L18" s="312">
        <v>0</v>
      </c>
      <c r="M18" s="223"/>
      <c r="N18" s="313"/>
    </row>
    <row r="19" spans="2:14" ht="28.8" x14ac:dyDescent="0.3">
      <c r="B19" s="311" t="s">
        <v>2029</v>
      </c>
      <c r="C19" s="312">
        <v>2.5999999999999999E-2</v>
      </c>
      <c r="D19" s="312">
        <v>1.4E-2</v>
      </c>
      <c r="E19" s="312">
        <v>1E-3</v>
      </c>
      <c r="F19" s="312">
        <v>0</v>
      </c>
      <c r="G19" s="312">
        <v>0</v>
      </c>
      <c r="H19" s="312">
        <v>0</v>
      </c>
      <c r="I19" s="312">
        <v>0</v>
      </c>
      <c r="J19" s="312">
        <v>0</v>
      </c>
      <c r="K19" s="312">
        <v>0</v>
      </c>
      <c r="L19" s="312">
        <v>0</v>
      </c>
      <c r="M19" s="223"/>
      <c r="N19" s="313"/>
    </row>
    <row r="20" spans="2:14" x14ac:dyDescent="0.3">
      <c r="B20" s="311" t="s">
        <v>159</v>
      </c>
      <c r="C20" s="312">
        <v>2E-3</v>
      </c>
      <c r="D20" s="312">
        <v>1E-3</v>
      </c>
      <c r="E20" s="312">
        <v>0</v>
      </c>
      <c r="F20" s="312">
        <v>0</v>
      </c>
      <c r="G20" s="312">
        <v>0</v>
      </c>
      <c r="H20" s="312">
        <v>0</v>
      </c>
      <c r="I20" s="312">
        <v>0</v>
      </c>
      <c r="J20" s="312">
        <v>0</v>
      </c>
      <c r="K20" s="312">
        <v>0</v>
      </c>
      <c r="L20" s="312">
        <v>0</v>
      </c>
      <c r="M20" s="223"/>
      <c r="N20" s="313"/>
    </row>
    <row r="21" spans="2:14" x14ac:dyDescent="0.3">
      <c r="C21" s="312"/>
      <c r="D21" s="312"/>
      <c r="E21" s="312"/>
      <c r="F21" s="312"/>
      <c r="G21" s="312"/>
      <c r="H21" s="312"/>
      <c r="I21" s="312"/>
      <c r="J21" s="312"/>
      <c r="K21" s="312"/>
      <c r="L21" s="312"/>
      <c r="M21" s="223"/>
      <c r="N21" s="225"/>
    </row>
    <row r="22" spans="2:14" x14ac:dyDescent="0.3">
      <c r="B22" s="314" t="s">
        <v>161</v>
      </c>
      <c r="C22" s="315">
        <v>1.9850000000000001</v>
      </c>
      <c r="D22" s="315">
        <v>1.4910000000000001</v>
      </c>
      <c r="E22" s="315">
        <v>0.80900000000000005</v>
      </c>
      <c r="F22" s="315">
        <v>0.20399999999999999</v>
      </c>
      <c r="G22" s="315">
        <v>0.12</v>
      </c>
      <c r="H22" s="315">
        <v>3.6999999999999998E-2</v>
      </c>
      <c r="I22" s="315">
        <v>2.5999999999999999E-2</v>
      </c>
      <c r="J22" s="315">
        <v>1.7999999999999999E-2</v>
      </c>
      <c r="K22" s="315">
        <v>1.2999999999999999E-2</v>
      </c>
      <c r="L22" s="315">
        <v>0.03</v>
      </c>
      <c r="M22" s="223"/>
      <c r="N22" s="316"/>
    </row>
    <row r="23" spans="2:14" x14ac:dyDescent="0.3">
      <c r="M23" s="223"/>
      <c r="N23" s="225"/>
    </row>
    <row r="24" spans="2:14" x14ac:dyDescent="0.3">
      <c r="M24" s="223"/>
      <c r="N24" s="225"/>
    </row>
    <row r="25" spans="2:14" x14ac:dyDescent="0.3">
      <c r="M25" s="223"/>
      <c r="N25" s="225"/>
    </row>
    <row r="26" spans="2:14" x14ac:dyDescent="0.3">
      <c r="M26" s="223"/>
      <c r="N26" s="225"/>
    </row>
    <row r="27" spans="2:14" ht="15.6" x14ac:dyDescent="0.3">
      <c r="B27" s="279" t="s">
        <v>2030</v>
      </c>
      <c r="C27" s="252"/>
      <c r="D27" s="252"/>
      <c r="E27" s="252"/>
      <c r="F27" s="252"/>
      <c r="G27" s="252"/>
      <c r="H27" s="252"/>
      <c r="I27" s="252"/>
      <c r="J27" s="252"/>
      <c r="K27" s="252"/>
      <c r="L27" s="252"/>
      <c r="M27" s="223"/>
      <c r="N27" s="225"/>
    </row>
    <row r="28" spans="2:14" ht="3.75" customHeight="1" x14ac:dyDescent="0.3">
      <c r="B28" s="279"/>
      <c r="C28" s="252"/>
      <c r="D28" s="252"/>
      <c r="E28" s="252"/>
      <c r="F28" s="252"/>
      <c r="G28" s="252"/>
      <c r="H28" s="252"/>
      <c r="I28" s="252"/>
      <c r="J28" s="252"/>
      <c r="K28" s="252"/>
      <c r="L28" s="252"/>
      <c r="M28" s="223"/>
      <c r="N28" s="225"/>
    </row>
    <row r="29" spans="2:14" x14ac:dyDescent="0.3">
      <c r="B29" s="317" t="s">
        <v>2031</v>
      </c>
      <c r="C29" s="303"/>
      <c r="D29" s="305"/>
      <c r="E29" s="305"/>
      <c r="F29" s="305"/>
      <c r="G29" s="305"/>
      <c r="H29" s="305"/>
      <c r="I29" s="305"/>
      <c r="J29" s="305"/>
      <c r="K29" s="305"/>
      <c r="L29" s="305"/>
      <c r="M29" s="223"/>
      <c r="N29" s="225"/>
    </row>
    <row r="30" spans="2:14" x14ac:dyDescent="0.3">
      <c r="B30" s="307"/>
      <c r="C30" s="459" t="s">
        <v>2017</v>
      </c>
      <c r="D30" s="459"/>
      <c r="E30" s="459"/>
      <c r="F30" s="459"/>
      <c r="G30" s="459"/>
      <c r="H30" s="459"/>
      <c r="I30" s="459"/>
      <c r="J30" s="459"/>
      <c r="K30" s="459"/>
      <c r="L30" s="459"/>
      <c r="M30" s="223"/>
      <c r="N30" s="225"/>
    </row>
    <row r="31" spans="2:14" x14ac:dyDescent="0.3">
      <c r="B31" s="307"/>
      <c r="C31" s="308" t="s">
        <v>2018</v>
      </c>
      <c r="D31" s="308" t="s">
        <v>2019</v>
      </c>
      <c r="E31" s="308" t="s">
        <v>2020</v>
      </c>
      <c r="F31" s="308" t="s">
        <v>2021</v>
      </c>
      <c r="G31" s="308" t="s">
        <v>2022</v>
      </c>
      <c r="H31" s="308" t="s">
        <v>2023</v>
      </c>
      <c r="I31" s="308" t="s">
        <v>2024</v>
      </c>
      <c r="J31" s="308" t="s">
        <v>2025</v>
      </c>
      <c r="K31" s="308" t="s">
        <v>2026</v>
      </c>
      <c r="L31" s="308" t="s">
        <v>2027</v>
      </c>
      <c r="M31" s="223"/>
      <c r="N31" s="309"/>
    </row>
    <row r="32" spans="2:14" x14ac:dyDescent="0.3">
      <c r="C32" s="310"/>
      <c r="D32" s="310"/>
      <c r="E32" s="310"/>
      <c r="F32" s="310"/>
      <c r="G32" s="310"/>
      <c r="H32" s="310"/>
      <c r="I32" s="310"/>
      <c r="J32" s="310"/>
      <c r="K32" s="310"/>
      <c r="L32" s="310"/>
      <c r="M32" s="223"/>
      <c r="N32" s="225"/>
    </row>
    <row r="33" spans="2:14" x14ac:dyDescent="0.3">
      <c r="B33" s="311" t="s">
        <v>1999</v>
      </c>
      <c r="C33" s="318">
        <v>0.39418999999999998</v>
      </c>
      <c r="D33" s="318">
        <v>0.31945000000000001</v>
      </c>
      <c r="E33" s="318">
        <v>0.18181</v>
      </c>
      <c r="F33" s="318">
        <v>4.7109999999999999E-2</v>
      </c>
      <c r="G33" s="318">
        <v>2.7660000000000001E-2</v>
      </c>
      <c r="H33" s="318">
        <v>8.8299999999999993E-3</v>
      </c>
      <c r="I33" s="318">
        <v>6.3299999999999997E-3</v>
      </c>
      <c r="J33" s="318">
        <v>4.2500000000000003E-3</v>
      </c>
      <c r="K33" s="318">
        <v>3.0200000000000001E-3</v>
      </c>
      <c r="L33" s="318">
        <v>7.3499999999999998E-3</v>
      </c>
      <c r="M33" s="223"/>
      <c r="N33" s="313"/>
    </row>
    <row r="34" spans="2:14" x14ac:dyDescent="0.3">
      <c r="B34" s="311" t="s">
        <v>2000</v>
      </c>
      <c r="C34" s="318">
        <v>0.43107000000000001</v>
      </c>
      <c r="D34" s="318">
        <v>0.31968999999999997</v>
      </c>
      <c r="E34" s="318">
        <v>0.18212</v>
      </c>
      <c r="F34" s="318">
        <v>3.823E-2</v>
      </c>
      <c r="G34" s="318">
        <v>1.8339999999999999E-2</v>
      </c>
      <c r="H34" s="318">
        <v>4.0899999999999999E-3</v>
      </c>
      <c r="I34" s="318">
        <v>2.3700000000000001E-3</v>
      </c>
      <c r="J34" s="318">
        <v>1.5299999999999999E-3</v>
      </c>
      <c r="K34" s="318">
        <v>1.01E-3</v>
      </c>
      <c r="L34" s="318">
        <v>1.5499999999999999E-3</v>
      </c>
      <c r="M34" s="223"/>
      <c r="N34" s="313"/>
    </row>
    <row r="35" spans="2:14" x14ac:dyDescent="0.3">
      <c r="B35" s="311" t="s">
        <v>2001</v>
      </c>
      <c r="C35" s="318">
        <v>0.88775000000000004</v>
      </c>
      <c r="D35" s="318">
        <v>0.11225</v>
      </c>
      <c r="E35" s="318">
        <v>0</v>
      </c>
      <c r="F35" s="318">
        <v>0</v>
      </c>
      <c r="G35" s="318">
        <v>0</v>
      </c>
      <c r="H35" s="318">
        <v>0</v>
      </c>
      <c r="I35" s="318">
        <v>0</v>
      </c>
      <c r="J35" s="318">
        <v>0</v>
      </c>
      <c r="K35" s="318">
        <v>0</v>
      </c>
      <c r="L35" s="318">
        <v>0</v>
      </c>
      <c r="M35" s="223"/>
      <c r="N35" s="313"/>
    </row>
    <row r="36" spans="2:14" x14ac:dyDescent="0.3">
      <c r="B36" s="311" t="s">
        <v>2002</v>
      </c>
      <c r="C36" s="318">
        <v>0.76634000000000002</v>
      </c>
      <c r="D36" s="318">
        <v>0.13391</v>
      </c>
      <c r="E36" s="318">
        <v>8.7120000000000003E-2</v>
      </c>
      <c r="F36" s="318">
        <v>1.2619999999999999E-2</v>
      </c>
      <c r="G36" s="318">
        <v>0</v>
      </c>
      <c r="H36" s="318">
        <v>0</v>
      </c>
      <c r="I36" s="318">
        <v>0</v>
      </c>
      <c r="J36" s="318">
        <v>0</v>
      </c>
      <c r="K36" s="318">
        <v>0</v>
      </c>
      <c r="L36" s="318">
        <v>0</v>
      </c>
      <c r="M36" s="223"/>
      <c r="N36" s="313"/>
    </row>
    <row r="37" spans="2:14" x14ac:dyDescent="0.3">
      <c r="B37" s="311" t="s">
        <v>2003</v>
      </c>
      <c r="C37" s="318">
        <v>0.43446000000000001</v>
      </c>
      <c r="D37" s="318">
        <v>0.32313999999999998</v>
      </c>
      <c r="E37" s="318">
        <v>0.15296000000000001</v>
      </c>
      <c r="F37" s="318">
        <v>3.8420000000000003E-2</v>
      </c>
      <c r="G37" s="318">
        <v>2.5080000000000002E-2</v>
      </c>
      <c r="H37" s="318">
        <v>8.3499999999999998E-3</v>
      </c>
      <c r="I37" s="318">
        <v>6.5599999999999999E-3</v>
      </c>
      <c r="J37" s="318">
        <v>4.3400000000000001E-3</v>
      </c>
      <c r="K37" s="318">
        <v>3.82E-3</v>
      </c>
      <c r="L37" s="318">
        <v>2.8700000000000002E-3</v>
      </c>
      <c r="M37" s="223"/>
      <c r="N37" s="313"/>
    </row>
    <row r="38" spans="2:14" ht="28.8" x14ac:dyDescent="0.3">
      <c r="B38" s="311" t="s">
        <v>2004</v>
      </c>
      <c r="C38" s="318">
        <v>0.58145999999999998</v>
      </c>
      <c r="D38" s="318">
        <v>0.20508000000000001</v>
      </c>
      <c r="E38" s="318">
        <v>0.16772999999999999</v>
      </c>
      <c r="F38" s="318">
        <v>2.5829999999999999E-2</v>
      </c>
      <c r="G38" s="318">
        <v>1.8849999999999999E-2</v>
      </c>
      <c r="H38" s="318">
        <v>1.06E-3</v>
      </c>
      <c r="I38" s="318">
        <v>0</v>
      </c>
      <c r="J38" s="318">
        <v>0</v>
      </c>
      <c r="K38" s="318">
        <v>0</v>
      </c>
      <c r="L38" s="318">
        <v>0</v>
      </c>
      <c r="M38" s="223"/>
      <c r="N38" s="313"/>
    </row>
    <row r="39" spans="2:14" x14ac:dyDescent="0.3">
      <c r="B39" s="311" t="s">
        <v>2005</v>
      </c>
      <c r="C39" s="318">
        <v>0.65391999999999995</v>
      </c>
      <c r="D39" s="318">
        <v>0.29394999999999999</v>
      </c>
      <c r="E39" s="318">
        <v>3.7350000000000001E-2</v>
      </c>
      <c r="F39" s="318">
        <v>5.94E-3</v>
      </c>
      <c r="G39" s="318">
        <v>4.0699999999999998E-3</v>
      </c>
      <c r="H39" s="318">
        <v>1.2199999999999999E-3</v>
      </c>
      <c r="I39" s="318">
        <v>6.0999999999999997E-4</v>
      </c>
      <c r="J39" s="318">
        <v>4.8999999999999998E-4</v>
      </c>
      <c r="K39" s="318">
        <v>1.2999999999999999E-4</v>
      </c>
      <c r="L39" s="318">
        <v>2.32E-3</v>
      </c>
      <c r="M39" s="223"/>
      <c r="N39" s="313"/>
    </row>
    <row r="40" spans="2:14" x14ac:dyDescent="0.3">
      <c r="B40" s="311" t="s">
        <v>2028</v>
      </c>
      <c r="C40" s="318">
        <v>0.66644999999999999</v>
      </c>
      <c r="D40" s="318">
        <v>0.25806000000000001</v>
      </c>
      <c r="E40" s="318">
        <v>5.7049999999999997E-2</v>
      </c>
      <c r="F40" s="318">
        <v>6.8199999999999997E-3</v>
      </c>
      <c r="G40" s="318">
        <v>8.7899999999999992E-3</v>
      </c>
      <c r="H40" s="318">
        <v>6.3000000000000003E-4</v>
      </c>
      <c r="I40" s="318">
        <v>3.4000000000000002E-4</v>
      </c>
      <c r="J40" s="318">
        <v>0</v>
      </c>
      <c r="K40" s="318">
        <v>0</v>
      </c>
      <c r="L40" s="318">
        <v>1.8600000000000001E-3</v>
      </c>
      <c r="M40" s="223"/>
      <c r="N40" s="313"/>
    </row>
    <row r="41" spans="2:14" ht="28.8" x14ac:dyDescent="0.3">
      <c r="B41" s="311" t="s">
        <v>2029</v>
      </c>
      <c r="C41" s="318">
        <v>0.63266</v>
      </c>
      <c r="D41" s="318">
        <v>0.34464</v>
      </c>
      <c r="E41" s="318">
        <v>1.9050000000000001E-2</v>
      </c>
      <c r="F41" s="318">
        <v>3.65E-3</v>
      </c>
      <c r="G41" s="318">
        <v>0</v>
      </c>
      <c r="H41" s="318">
        <v>0</v>
      </c>
      <c r="I41" s="318">
        <v>0</v>
      </c>
      <c r="J41" s="318">
        <v>0</v>
      </c>
      <c r="K41" s="318">
        <v>0</v>
      </c>
      <c r="L41" s="318">
        <v>0</v>
      </c>
      <c r="M41" s="223"/>
      <c r="N41" s="313"/>
    </row>
    <row r="42" spans="2:14" x14ac:dyDescent="0.3">
      <c r="B42" s="311" t="s">
        <v>159</v>
      </c>
      <c r="C42" s="318">
        <v>0.65610000000000002</v>
      </c>
      <c r="D42" s="318">
        <v>0.31358999999999998</v>
      </c>
      <c r="E42" s="318">
        <v>3.032E-2</v>
      </c>
      <c r="F42" s="318">
        <v>0</v>
      </c>
      <c r="G42" s="318">
        <v>0</v>
      </c>
      <c r="H42" s="318">
        <v>0</v>
      </c>
      <c r="I42" s="318">
        <v>0</v>
      </c>
      <c r="J42" s="318">
        <v>0</v>
      </c>
      <c r="K42" s="318">
        <v>0</v>
      </c>
      <c r="L42" s="318">
        <v>0</v>
      </c>
      <c r="M42" s="223"/>
      <c r="N42" s="313"/>
    </row>
    <row r="43" spans="2:14" x14ac:dyDescent="0.3">
      <c r="C43" s="319"/>
      <c r="D43" s="319"/>
      <c r="E43" s="319"/>
      <c r="F43" s="319"/>
      <c r="G43" s="319"/>
      <c r="H43" s="319"/>
      <c r="I43" s="319"/>
      <c r="J43" s="319"/>
      <c r="K43" s="319"/>
      <c r="L43" s="319"/>
      <c r="M43" s="223"/>
      <c r="N43" s="225"/>
    </row>
    <row r="44" spans="2:14" x14ac:dyDescent="0.3">
      <c r="B44" s="314" t="s">
        <v>161</v>
      </c>
      <c r="C44" s="320">
        <v>0.41937999999999998</v>
      </c>
      <c r="D44" s="320">
        <v>0.31502000000000002</v>
      </c>
      <c r="E44" s="320">
        <v>0.17100000000000001</v>
      </c>
      <c r="F44" s="320">
        <v>4.3139999999999998E-2</v>
      </c>
      <c r="G44" s="320">
        <v>2.5250000000000002E-2</v>
      </c>
      <c r="H44" s="320">
        <v>7.8399999999999997E-3</v>
      </c>
      <c r="I44" s="320">
        <v>5.5700000000000003E-3</v>
      </c>
      <c r="J44" s="320">
        <v>3.7299999999999998E-3</v>
      </c>
      <c r="K44" s="320">
        <v>2.65E-3</v>
      </c>
      <c r="L44" s="320">
        <v>6.4099999999999999E-3</v>
      </c>
      <c r="M44" s="223"/>
      <c r="N44" s="316"/>
    </row>
    <row r="45" spans="2:14" x14ac:dyDescent="0.3">
      <c r="M45" s="223"/>
      <c r="N45" s="225"/>
    </row>
    <row r="46" spans="2:14" x14ac:dyDescent="0.3">
      <c r="M46" s="223"/>
      <c r="N46" s="223"/>
    </row>
    <row r="47" spans="2:14" x14ac:dyDescent="0.3">
      <c r="M47" s="223"/>
      <c r="N47" s="223"/>
    </row>
    <row r="49" spans="2:15" ht="15.6" x14ac:dyDescent="0.3">
      <c r="B49" s="279" t="s">
        <v>2032</v>
      </c>
      <c r="C49" s="252"/>
      <c r="D49" s="252"/>
      <c r="E49" s="252"/>
      <c r="F49" s="252"/>
      <c r="G49" s="252"/>
      <c r="H49" s="252"/>
      <c r="I49" s="252"/>
      <c r="J49" s="252"/>
      <c r="K49" s="252"/>
      <c r="L49" s="252"/>
    </row>
    <row r="50" spans="2:15" ht="3.75" customHeight="1" x14ac:dyDescent="0.3">
      <c r="B50" s="279"/>
      <c r="C50" s="252"/>
      <c r="D50" s="252"/>
      <c r="E50" s="252"/>
      <c r="F50" s="252"/>
      <c r="G50" s="252"/>
      <c r="H50" s="252"/>
      <c r="I50" s="252"/>
      <c r="J50" s="252"/>
      <c r="K50" s="252"/>
      <c r="L50" s="252"/>
    </row>
    <row r="51" spans="2:15" x14ac:dyDescent="0.3">
      <c r="B51" s="317" t="s">
        <v>1821</v>
      </c>
      <c r="C51" s="303"/>
      <c r="D51" s="303"/>
      <c r="E51" s="305"/>
      <c r="F51" s="305"/>
      <c r="G51" s="305"/>
      <c r="H51" s="305"/>
      <c r="I51" s="305"/>
      <c r="J51" s="305"/>
      <c r="K51" s="305"/>
      <c r="L51" s="305"/>
      <c r="M51" s="305"/>
      <c r="N51" s="305"/>
    </row>
    <row r="52" spans="2:15" x14ac:dyDescent="0.3">
      <c r="B52" s="307"/>
      <c r="C52" s="459" t="s">
        <v>2017</v>
      </c>
      <c r="D52" s="459"/>
      <c r="E52" s="459"/>
      <c r="F52" s="459"/>
      <c r="G52" s="459"/>
      <c r="H52" s="459"/>
      <c r="I52" s="459"/>
      <c r="J52" s="459"/>
      <c r="K52" s="459"/>
      <c r="L52" s="459"/>
      <c r="N52" s="307"/>
    </row>
    <row r="53" spans="2:15" x14ac:dyDescent="0.3">
      <c r="B53" s="307"/>
      <c r="C53" s="308" t="s">
        <v>2018</v>
      </c>
      <c r="D53" s="308" t="s">
        <v>2019</v>
      </c>
      <c r="E53" s="308" t="s">
        <v>2020</v>
      </c>
      <c r="F53" s="308" t="s">
        <v>2021</v>
      </c>
      <c r="G53" s="308" t="s">
        <v>2022</v>
      </c>
      <c r="H53" s="308" t="s">
        <v>2023</v>
      </c>
      <c r="I53" s="308" t="s">
        <v>2024</v>
      </c>
      <c r="J53" s="308" t="s">
        <v>2025</v>
      </c>
      <c r="K53" s="308" t="s">
        <v>2026</v>
      </c>
      <c r="L53" s="308" t="s">
        <v>2027</v>
      </c>
      <c r="N53" s="308" t="s">
        <v>2033</v>
      </c>
    </row>
    <row r="54" spans="2:15" x14ac:dyDescent="0.3">
      <c r="C54" s="321"/>
      <c r="D54" s="321"/>
      <c r="E54" s="321"/>
      <c r="F54" s="321"/>
      <c r="G54" s="321"/>
      <c r="H54" s="321"/>
      <c r="I54" s="321"/>
      <c r="J54" s="321"/>
      <c r="K54" s="321"/>
      <c r="L54" s="321"/>
      <c r="M54" s="223"/>
      <c r="N54" s="223"/>
      <c r="O54" s="223"/>
    </row>
    <row r="55" spans="2:15" x14ac:dyDescent="0.3">
      <c r="B55" s="311" t="s">
        <v>1999</v>
      </c>
      <c r="C55" s="312">
        <v>0.29199999999999998</v>
      </c>
      <c r="D55" s="312">
        <v>0.85899999999999999</v>
      </c>
      <c r="E55" s="312">
        <v>1.228</v>
      </c>
      <c r="F55" s="312">
        <v>0.505</v>
      </c>
      <c r="G55" s="312">
        <v>0.42199999999999999</v>
      </c>
      <c r="H55" s="312">
        <v>0.153</v>
      </c>
      <c r="I55" s="312">
        <v>0.14599999999999999</v>
      </c>
      <c r="J55" s="312">
        <v>8.6999999999999994E-2</v>
      </c>
      <c r="K55" s="312">
        <v>7.6999999999999999E-2</v>
      </c>
      <c r="L55" s="312">
        <v>0.188</v>
      </c>
      <c r="M55" s="223"/>
      <c r="N55" s="322">
        <v>0.55600000000000005</v>
      </c>
      <c r="O55" s="223"/>
    </row>
    <row r="56" spans="2:15" x14ac:dyDescent="0.3">
      <c r="B56" s="311" t="s">
        <v>2000</v>
      </c>
      <c r="C56" s="312">
        <v>2.5000000000000001E-2</v>
      </c>
      <c r="D56" s="312">
        <v>7.0000000000000007E-2</v>
      </c>
      <c r="E56" s="312">
        <v>0.11899999999999999</v>
      </c>
      <c r="F56" s="312">
        <v>5.5E-2</v>
      </c>
      <c r="G56" s="312">
        <v>3.3000000000000002E-2</v>
      </c>
      <c r="H56" s="312">
        <v>8.9999999999999993E-3</v>
      </c>
      <c r="I56" s="312">
        <v>8.0000000000000002E-3</v>
      </c>
      <c r="J56" s="312">
        <v>4.0000000000000001E-3</v>
      </c>
      <c r="K56" s="312">
        <v>2E-3</v>
      </c>
      <c r="L56" s="312">
        <v>4.0000000000000001E-3</v>
      </c>
      <c r="M56" s="223"/>
      <c r="N56" s="322">
        <v>0.51600000000000001</v>
      </c>
      <c r="O56" s="223"/>
    </row>
    <row r="57" spans="2:15" x14ac:dyDescent="0.3">
      <c r="B57" s="311" t="s">
        <v>2001</v>
      </c>
      <c r="C57" s="312">
        <v>7.0000000000000001E-3</v>
      </c>
      <c r="D57" s="312">
        <v>1E-3</v>
      </c>
      <c r="E57" s="312">
        <v>0</v>
      </c>
      <c r="F57" s="312">
        <v>0</v>
      </c>
      <c r="G57" s="312">
        <v>0</v>
      </c>
      <c r="H57" s="312">
        <v>0</v>
      </c>
      <c r="I57" s="312">
        <v>0</v>
      </c>
      <c r="J57" s="312">
        <v>0</v>
      </c>
      <c r="K57" s="312">
        <v>0</v>
      </c>
      <c r="L57" s="312">
        <v>0</v>
      </c>
      <c r="M57" s="223"/>
      <c r="N57" s="322">
        <v>6.4000000000000001E-2</v>
      </c>
      <c r="O57" s="223"/>
    </row>
    <row r="58" spans="2:15" x14ac:dyDescent="0.3">
      <c r="B58" s="311" t="s">
        <v>2002</v>
      </c>
      <c r="C58" s="312">
        <v>1.4E-2</v>
      </c>
      <c r="D58" s="312">
        <v>5.0000000000000001E-3</v>
      </c>
      <c r="E58" s="312">
        <v>4.0000000000000001E-3</v>
      </c>
      <c r="F58" s="312">
        <v>2E-3</v>
      </c>
      <c r="G58" s="312">
        <v>0</v>
      </c>
      <c r="H58" s="312">
        <v>0</v>
      </c>
      <c r="I58" s="312">
        <v>0</v>
      </c>
      <c r="J58" s="312">
        <v>0</v>
      </c>
      <c r="K58" s="312">
        <v>0</v>
      </c>
      <c r="L58" s="312">
        <v>0</v>
      </c>
      <c r="M58" s="223"/>
      <c r="N58" s="322">
        <v>0.23100000000000001</v>
      </c>
      <c r="O58" s="223"/>
    </row>
    <row r="59" spans="2:15" x14ac:dyDescent="0.3">
      <c r="B59" s="311" t="s">
        <v>2003</v>
      </c>
      <c r="C59" s="312">
        <v>6.0000000000000001E-3</v>
      </c>
      <c r="D59" s="312">
        <v>1.7999999999999999E-2</v>
      </c>
      <c r="E59" s="312">
        <v>2.1999999999999999E-2</v>
      </c>
      <c r="F59" s="312">
        <v>6.0000000000000001E-3</v>
      </c>
      <c r="G59" s="312">
        <v>5.0000000000000001E-3</v>
      </c>
      <c r="H59" s="312">
        <v>1E-3</v>
      </c>
      <c r="I59" s="312">
        <v>4.0000000000000001E-3</v>
      </c>
      <c r="J59" s="312">
        <v>1E-3</v>
      </c>
      <c r="K59" s="312">
        <v>2E-3</v>
      </c>
      <c r="L59" s="312">
        <v>3.0000000000000001E-3</v>
      </c>
      <c r="M59" s="223"/>
      <c r="N59" s="322">
        <v>0.53</v>
      </c>
      <c r="O59" s="223"/>
    </row>
    <row r="60" spans="2:15" ht="28.8" x14ac:dyDescent="0.3">
      <c r="B60" s="311" t="s">
        <v>2004</v>
      </c>
      <c r="C60" s="312">
        <v>3.0000000000000001E-3</v>
      </c>
      <c r="D60" s="312">
        <v>2E-3</v>
      </c>
      <c r="E60" s="312">
        <v>0</v>
      </c>
      <c r="F60" s="312">
        <v>4.0000000000000001E-3</v>
      </c>
      <c r="G60" s="312">
        <v>0</v>
      </c>
      <c r="H60" s="312">
        <v>2E-3</v>
      </c>
      <c r="I60" s="312">
        <v>0</v>
      </c>
      <c r="J60" s="312">
        <v>0</v>
      </c>
      <c r="K60" s="312">
        <v>0</v>
      </c>
      <c r="L60" s="312">
        <v>0</v>
      </c>
      <c r="M60" s="223"/>
      <c r="N60" s="322">
        <v>0.44600000000000001</v>
      </c>
      <c r="O60" s="223"/>
    </row>
    <row r="61" spans="2:15" x14ac:dyDescent="0.3">
      <c r="B61" s="311" t="s">
        <v>2005</v>
      </c>
      <c r="C61" s="312">
        <v>1.2E-2</v>
      </c>
      <c r="D61" s="312">
        <v>5.7000000000000002E-2</v>
      </c>
      <c r="E61" s="312">
        <v>0.01</v>
      </c>
      <c r="F61" s="312">
        <v>2E-3</v>
      </c>
      <c r="G61" s="312">
        <v>1E-3</v>
      </c>
      <c r="H61" s="312">
        <v>1E-3</v>
      </c>
      <c r="I61" s="312">
        <v>0</v>
      </c>
      <c r="J61" s="312">
        <v>0</v>
      </c>
      <c r="K61" s="312">
        <v>0</v>
      </c>
      <c r="L61" s="312">
        <v>0</v>
      </c>
      <c r="M61" s="223"/>
      <c r="N61" s="322">
        <v>0.32300000000000001</v>
      </c>
      <c r="O61" s="223"/>
    </row>
    <row r="62" spans="2:15" x14ac:dyDescent="0.3">
      <c r="B62" s="311" t="s">
        <v>2028</v>
      </c>
      <c r="C62" s="312">
        <v>6.5000000000000002E-2</v>
      </c>
      <c r="D62" s="312">
        <v>9.6000000000000002E-2</v>
      </c>
      <c r="E62" s="312">
        <v>3.5000000000000003E-2</v>
      </c>
      <c r="F62" s="312">
        <v>8.0000000000000002E-3</v>
      </c>
      <c r="G62" s="312">
        <v>3.0000000000000001E-3</v>
      </c>
      <c r="H62" s="312">
        <v>0</v>
      </c>
      <c r="I62" s="312">
        <v>1E-3</v>
      </c>
      <c r="J62" s="312">
        <v>0</v>
      </c>
      <c r="K62" s="312">
        <v>0</v>
      </c>
      <c r="L62" s="312">
        <v>0</v>
      </c>
      <c r="M62" s="223"/>
      <c r="N62" s="322">
        <v>0.29399999999999998</v>
      </c>
      <c r="O62" s="223"/>
    </row>
    <row r="63" spans="2:15" ht="28.8" x14ac:dyDescent="0.3">
      <c r="B63" s="311" t="s">
        <v>2029</v>
      </c>
      <c r="C63" s="312">
        <v>4.0000000000000001E-3</v>
      </c>
      <c r="D63" s="312">
        <v>3.4000000000000002E-2</v>
      </c>
      <c r="E63" s="312">
        <v>1E-3</v>
      </c>
      <c r="F63" s="312">
        <v>2E-3</v>
      </c>
      <c r="G63" s="312">
        <v>0</v>
      </c>
      <c r="H63" s="312">
        <v>0</v>
      </c>
      <c r="I63" s="312">
        <v>0</v>
      </c>
      <c r="J63" s="312">
        <v>0</v>
      </c>
      <c r="K63" s="312">
        <v>0</v>
      </c>
      <c r="L63" s="312">
        <v>0</v>
      </c>
      <c r="M63" s="223"/>
      <c r="N63" s="322">
        <v>0.33200000000000002</v>
      </c>
      <c r="O63" s="223"/>
    </row>
    <row r="64" spans="2:15" x14ac:dyDescent="0.3">
      <c r="B64" s="311" t="s">
        <v>159</v>
      </c>
      <c r="C64" s="312">
        <v>1E-3</v>
      </c>
      <c r="D64" s="312">
        <v>2E-3</v>
      </c>
      <c r="E64" s="312">
        <v>1E-3</v>
      </c>
      <c r="F64" s="312">
        <v>0</v>
      </c>
      <c r="G64" s="312">
        <v>0</v>
      </c>
      <c r="H64" s="312">
        <v>0</v>
      </c>
      <c r="I64" s="312">
        <v>0</v>
      </c>
      <c r="J64" s="312">
        <v>0</v>
      </c>
      <c r="K64" s="312">
        <v>0</v>
      </c>
      <c r="L64" s="312">
        <v>0</v>
      </c>
      <c r="M64" s="223"/>
      <c r="N64" s="322">
        <v>0.32200000000000001</v>
      </c>
      <c r="O64" s="223"/>
    </row>
    <row r="65" spans="2:15" x14ac:dyDescent="0.3">
      <c r="C65" s="312"/>
      <c r="D65" s="312"/>
      <c r="E65" s="312"/>
      <c r="F65" s="312"/>
      <c r="G65" s="312"/>
      <c r="H65" s="312"/>
      <c r="I65" s="312"/>
      <c r="J65" s="312"/>
      <c r="K65" s="312"/>
      <c r="L65" s="312"/>
      <c r="M65" s="223"/>
      <c r="N65" s="223"/>
      <c r="O65" s="223"/>
    </row>
    <row r="66" spans="2:15" x14ac:dyDescent="0.3">
      <c r="B66" s="314" t="s">
        <v>161</v>
      </c>
      <c r="C66" s="315">
        <v>0.42899999999999999</v>
      </c>
      <c r="D66" s="315">
        <v>1.1439999999999999</v>
      </c>
      <c r="E66" s="315">
        <v>1.42</v>
      </c>
      <c r="F66" s="315">
        <v>0.58399999999999996</v>
      </c>
      <c r="G66" s="315">
        <v>0.46400000000000002</v>
      </c>
      <c r="H66" s="315">
        <v>0.16600000000000001</v>
      </c>
      <c r="I66" s="315">
        <v>0.159</v>
      </c>
      <c r="J66" s="315">
        <v>9.1999999999999998E-2</v>
      </c>
      <c r="K66" s="315">
        <v>0.08</v>
      </c>
      <c r="L66" s="315">
        <v>0.19600000000000001</v>
      </c>
      <c r="M66" s="223"/>
      <c r="N66" s="323">
        <v>0.53300000000000003</v>
      </c>
      <c r="O66" s="223"/>
    </row>
    <row r="67" spans="2:15" x14ac:dyDescent="0.3">
      <c r="C67" s="223"/>
      <c r="D67" s="223"/>
      <c r="E67" s="223"/>
      <c r="F67" s="223"/>
      <c r="G67" s="223"/>
      <c r="H67" s="223"/>
      <c r="I67" s="223"/>
      <c r="J67" s="223"/>
      <c r="K67" s="223"/>
      <c r="L67" s="223"/>
      <c r="M67" s="223"/>
      <c r="N67" s="223"/>
      <c r="O67" s="223"/>
    </row>
    <row r="71" spans="2:15" ht="15.6" x14ac:dyDescent="0.3">
      <c r="B71" s="279" t="s">
        <v>2034</v>
      </c>
      <c r="C71" s="252"/>
      <c r="D71" s="252"/>
      <c r="E71" s="252"/>
      <c r="F71" s="252"/>
      <c r="G71" s="252"/>
      <c r="H71" s="252"/>
      <c r="I71" s="252"/>
      <c r="J71" s="252"/>
      <c r="K71" s="252"/>
      <c r="L71" s="252"/>
    </row>
    <row r="72" spans="2:15" ht="3.75" customHeight="1" x14ac:dyDescent="0.3">
      <c r="B72" s="279"/>
      <c r="C72" s="252"/>
      <c r="D72" s="252"/>
      <c r="E72" s="252"/>
      <c r="F72" s="252"/>
      <c r="G72" s="252"/>
      <c r="H72" s="252"/>
      <c r="I72" s="252"/>
      <c r="J72" s="252"/>
      <c r="K72" s="252"/>
      <c r="L72" s="252"/>
    </row>
    <row r="73" spans="2:15" x14ac:dyDescent="0.3">
      <c r="B73" s="317" t="s">
        <v>2035</v>
      </c>
      <c r="C73" s="324"/>
      <c r="D73" s="324"/>
      <c r="E73" s="325"/>
      <c r="F73" s="325"/>
      <c r="G73" s="325"/>
      <c r="H73" s="325"/>
      <c r="I73" s="325"/>
      <c r="J73" s="325"/>
      <c r="K73" s="325"/>
      <c r="L73" s="325"/>
      <c r="M73" s="223"/>
      <c r="N73" s="325"/>
    </row>
    <row r="74" spans="2:15" x14ac:dyDescent="0.3">
      <c r="B74" s="229"/>
      <c r="C74" s="460" t="s">
        <v>2017</v>
      </c>
      <c r="D74" s="460"/>
      <c r="E74" s="460"/>
      <c r="F74" s="460"/>
      <c r="G74" s="460"/>
      <c r="H74" s="460"/>
      <c r="I74" s="460"/>
      <c r="J74" s="460"/>
      <c r="K74" s="460"/>
      <c r="L74" s="460"/>
      <c r="M74" s="223"/>
      <c r="N74" s="229"/>
    </row>
    <row r="75" spans="2:15" x14ac:dyDescent="0.3">
      <c r="B75" s="229"/>
      <c r="C75" s="326" t="s">
        <v>2018</v>
      </c>
      <c r="D75" s="326" t="s">
        <v>2019</v>
      </c>
      <c r="E75" s="326" t="s">
        <v>2020</v>
      </c>
      <c r="F75" s="326" t="s">
        <v>2021</v>
      </c>
      <c r="G75" s="326" t="s">
        <v>2022</v>
      </c>
      <c r="H75" s="326" t="s">
        <v>2023</v>
      </c>
      <c r="I75" s="326" t="s">
        <v>2024</v>
      </c>
      <c r="J75" s="326" t="s">
        <v>2025</v>
      </c>
      <c r="K75" s="326" t="s">
        <v>2026</v>
      </c>
      <c r="L75" s="326" t="s">
        <v>2027</v>
      </c>
      <c r="M75" s="223"/>
      <c r="N75" s="326" t="s">
        <v>2033</v>
      </c>
    </row>
    <row r="76" spans="2:15" x14ac:dyDescent="0.3">
      <c r="B76" s="223"/>
      <c r="C76" s="321"/>
      <c r="D76" s="321"/>
      <c r="E76" s="321"/>
      <c r="F76" s="321"/>
      <c r="G76" s="321"/>
      <c r="H76" s="321"/>
      <c r="I76" s="321"/>
      <c r="J76" s="321"/>
      <c r="K76" s="321"/>
      <c r="L76" s="321"/>
      <c r="M76" s="223"/>
      <c r="N76" s="223"/>
    </row>
    <row r="77" spans="2:15" x14ac:dyDescent="0.3">
      <c r="B77" s="327" t="s">
        <v>1999</v>
      </c>
      <c r="C77" s="318">
        <v>7.3819999999999997E-2</v>
      </c>
      <c r="D77" s="318">
        <v>0.217</v>
      </c>
      <c r="E77" s="318">
        <v>0.31034</v>
      </c>
      <c r="F77" s="318">
        <v>0.12770000000000001</v>
      </c>
      <c r="G77" s="318">
        <v>0.10668</v>
      </c>
      <c r="H77" s="318">
        <v>3.866E-2</v>
      </c>
      <c r="I77" s="318">
        <v>3.6799999999999999E-2</v>
      </c>
      <c r="J77" s="318">
        <v>2.2089999999999999E-2</v>
      </c>
      <c r="K77" s="318">
        <v>1.941E-2</v>
      </c>
      <c r="L77" s="318">
        <v>4.7500000000000001E-2</v>
      </c>
      <c r="M77" s="223"/>
      <c r="N77" s="322">
        <v>0.55600000000000005</v>
      </c>
    </row>
    <row r="78" spans="2:15" x14ac:dyDescent="0.3">
      <c r="B78" s="327" t="s">
        <v>2000</v>
      </c>
      <c r="C78" s="318">
        <v>7.6480000000000006E-2</v>
      </c>
      <c r="D78" s="318">
        <v>0.21378</v>
      </c>
      <c r="E78" s="318">
        <v>0.36231000000000002</v>
      </c>
      <c r="F78" s="318">
        <v>0.16775999999999999</v>
      </c>
      <c r="G78" s="318">
        <v>9.9839999999999998E-2</v>
      </c>
      <c r="H78" s="318">
        <v>2.6780000000000002E-2</v>
      </c>
      <c r="I78" s="318">
        <v>2.3279999999999999E-2</v>
      </c>
      <c r="J78" s="318">
        <v>1.154E-2</v>
      </c>
      <c r="K78" s="318">
        <v>5.7499999999999999E-3</v>
      </c>
      <c r="L78" s="318">
        <v>1.248E-2</v>
      </c>
      <c r="M78" s="223"/>
      <c r="N78" s="322">
        <v>0.51600000000000001</v>
      </c>
    </row>
    <row r="79" spans="2:15" x14ac:dyDescent="0.3">
      <c r="B79" s="327" t="s">
        <v>2001</v>
      </c>
      <c r="C79" s="318">
        <v>0.88775000000000004</v>
      </c>
      <c r="D79" s="318">
        <v>0.11225</v>
      </c>
      <c r="E79" s="318">
        <v>0</v>
      </c>
      <c r="F79" s="318">
        <v>0</v>
      </c>
      <c r="G79" s="318">
        <v>0</v>
      </c>
      <c r="H79" s="318">
        <v>0</v>
      </c>
      <c r="I79" s="318">
        <v>0</v>
      </c>
      <c r="J79" s="318">
        <v>0</v>
      </c>
      <c r="K79" s="318">
        <v>0</v>
      </c>
      <c r="L79" s="318">
        <v>0</v>
      </c>
      <c r="M79" s="223"/>
      <c r="N79" s="322">
        <v>6.4000000000000001E-2</v>
      </c>
    </row>
    <row r="80" spans="2:15" x14ac:dyDescent="0.3">
      <c r="B80" s="327" t="s">
        <v>2002</v>
      </c>
      <c r="C80" s="318">
        <v>0.55635000000000001</v>
      </c>
      <c r="D80" s="318">
        <v>0.21970000000000001</v>
      </c>
      <c r="E80" s="318">
        <v>0.16064000000000001</v>
      </c>
      <c r="F80" s="318">
        <v>6.3310000000000005E-2</v>
      </c>
      <c r="G80" s="318">
        <v>0</v>
      </c>
      <c r="H80" s="318">
        <v>0</v>
      </c>
      <c r="I80" s="318">
        <v>0</v>
      </c>
      <c r="J80" s="318">
        <v>0</v>
      </c>
      <c r="K80" s="318">
        <v>0</v>
      </c>
      <c r="L80" s="318">
        <v>0</v>
      </c>
      <c r="M80" s="223"/>
      <c r="N80" s="322">
        <v>0.23100000000000001</v>
      </c>
    </row>
    <row r="81" spans="2:14" x14ac:dyDescent="0.3">
      <c r="B81" s="327" t="s">
        <v>2003</v>
      </c>
      <c r="C81" s="318">
        <v>8.8209999999999997E-2</v>
      </c>
      <c r="D81" s="318">
        <v>0.26318000000000003</v>
      </c>
      <c r="E81" s="318">
        <v>0.32593</v>
      </c>
      <c r="F81" s="318">
        <v>9.2910000000000006E-2</v>
      </c>
      <c r="G81" s="318">
        <v>7.2900000000000006E-2</v>
      </c>
      <c r="H81" s="318">
        <v>1.9599999999999999E-2</v>
      </c>
      <c r="I81" s="318">
        <v>5.6869999999999997E-2</v>
      </c>
      <c r="J81" s="318">
        <v>1.214E-2</v>
      </c>
      <c r="K81" s="318">
        <v>2.3900000000000001E-2</v>
      </c>
      <c r="L81" s="318">
        <v>4.4359999999999997E-2</v>
      </c>
      <c r="M81" s="223"/>
      <c r="N81" s="322">
        <v>0.53</v>
      </c>
    </row>
    <row r="82" spans="2:14" ht="28.8" x14ac:dyDescent="0.3">
      <c r="B82" s="327" t="s">
        <v>2004</v>
      </c>
      <c r="C82" s="318">
        <v>0.27744000000000002</v>
      </c>
      <c r="D82" s="318">
        <v>0.16277</v>
      </c>
      <c r="E82" s="318">
        <v>3.703E-2</v>
      </c>
      <c r="F82" s="318">
        <v>0.37092999999999998</v>
      </c>
      <c r="G82" s="318">
        <v>0</v>
      </c>
      <c r="H82" s="318">
        <v>0.15184</v>
      </c>
      <c r="I82" s="318">
        <v>0</v>
      </c>
      <c r="J82" s="318">
        <v>0</v>
      </c>
      <c r="K82" s="318">
        <v>0</v>
      </c>
      <c r="L82" s="318">
        <v>0</v>
      </c>
      <c r="M82" s="223"/>
      <c r="N82" s="322">
        <v>0.44600000000000001</v>
      </c>
    </row>
    <row r="83" spans="2:14" x14ac:dyDescent="0.3">
      <c r="B83" s="327" t="s">
        <v>2005</v>
      </c>
      <c r="C83" s="318">
        <v>0.14329</v>
      </c>
      <c r="D83" s="318">
        <v>0.68486000000000002</v>
      </c>
      <c r="E83" s="318">
        <v>0.11459999999999999</v>
      </c>
      <c r="F83" s="318">
        <v>2.6239999999999999E-2</v>
      </c>
      <c r="G83" s="318">
        <v>9.3799999999999994E-3</v>
      </c>
      <c r="H83" s="318">
        <v>1.525E-2</v>
      </c>
      <c r="I83" s="318">
        <v>0</v>
      </c>
      <c r="J83" s="318">
        <v>2.0300000000000001E-3</v>
      </c>
      <c r="K83" s="318">
        <v>1.1999999999999999E-3</v>
      </c>
      <c r="L83" s="318">
        <v>3.14E-3</v>
      </c>
      <c r="M83" s="223"/>
      <c r="N83" s="322">
        <v>0.32300000000000001</v>
      </c>
    </row>
    <row r="84" spans="2:14" x14ac:dyDescent="0.3">
      <c r="B84" s="327" t="s">
        <v>2028</v>
      </c>
      <c r="C84" s="318">
        <v>0.31203999999999998</v>
      </c>
      <c r="D84" s="318">
        <v>0.45949000000000001</v>
      </c>
      <c r="E84" s="318">
        <v>0.16719999999999999</v>
      </c>
      <c r="F84" s="318">
        <v>3.687E-2</v>
      </c>
      <c r="G84" s="318">
        <v>1.54E-2</v>
      </c>
      <c r="H84" s="318">
        <v>0</v>
      </c>
      <c r="I84" s="318">
        <v>7.1500000000000001E-3</v>
      </c>
      <c r="J84" s="318">
        <v>0</v>
      </c>
      <c r="K84" s="318">
        <v>0</v>
      </c>
      <c r="L84" s="318">
        <v>1.8600000000000001E-3</v>
      </c>
      <c r="M84" s="223"/>
      <c r="N84" s="322">
        <v>0.29399999999999998</v>
      </c>
    </row>
    <row r="85" spans="2:14" ht="28.8" x14ac:dyDescent="0.3">
      <c r="B85" s="327" t="s">
        <v>2029</v>
      </c>
      <c r="C85" s="318">
        <v>9.5039999999999999E-2</v>
      </c>
      <c r="D85" s="318">
        <v>0.82647000000000004</v>
      </c>
      <c r="E85" s="318">
        <v>2.6720000000000001E-2</v>
      </c>
      <c r="F85" s="318">
        <v>5.178E-2</v>
      </c>
      <c r="G85" s="318">
        <v>0</v>
      </c>
      <c r="H85" s="318">
        <v>0</v>
      </c>
      <c r="I85" s="318">
        <v>0</v>
      </c>
      <c r="J85" s="318">
        <v>0</v>
      </c>
      <c r="K85" s="318">
        <v>0</v>
      </c>
      <c r="L85" s="318">
        <v>0</v>
      </c>
      <c r="M85" s="223"/>
      <c r="N85" s="322">
        <v>0.33200000000000002</v>
      </c>
    </row>
    <row r="86" spans="2:14" x14ac:dyDescent="0.3">
      <c r="B86" s="327" t="s">
        <v>159</v>
      </c>
      <c r="C86" s="318">
        <v>0.24242</v>
      </c>
      <c r="D86" s="318">
        <v>0.49502000000000002</v>
      </c>
      <c r="E86" s="318">
        <v>0.26256000000000002</v>
      </c>
      <c r="F86" s="318">
        <v>0</v>
      </c>
      <c r="G86" s="318">
        <v>0</v>
      </c>
      <c r="H86" s="318">
        <v>0</v>
      </c>
      <c r="I86" s="318">
        <v>0</v>
      </c>
      <c r="J86" s="318">
        <v>0</v>
      </c>
      <c r="K86" s="318">
        <v>0</v>
      </c>
      <c r="L86" s="318">
        <v>0</v>
      </c>
      <c r="M86" s="223"/>
      <c r="N86" s="322">
        <v>0.32200000000000001</v>
      </c>
    </row>
    <row r="87" spans="2:14" x14ac:dyDescent="0.3">
      <c r="B87" s="223"/>
      <c r="C87" s="319"/>
      <c r="D87" s="319"/>
      <c r="E87" s="319"/>
      <c r="F87" s="319"/>
      <c r="G87" s="319"/>
      <c r="H87" s="319"/>
      <c r="I87" s="319"/>
      <c r="J87" s="319"/>
      <c r="K87" s="319"/>
      <c r="L87" s="319"/>
      <c r="M87" s="223"/>
      <c r="N87" s="223"/>
    </row>
    <row r="88" spans="2:14" x14ac:dyDescent="0.3">
      <c r="B88" s="285" t="s">
        <v>161</v>
      </c>
      <c r="C88" s="320">
        <v>9.0569999999999998E-2</v>
      </c>
      <c r="D88" s="320">
        <v>0.24168999999999999</v>
      </c>
      <c r="E88" s="320">
        <v>0.29998999999999998</v>
      </c>
      <c r="F88" s="320">
        <v>0.12341000000000001</v>
      </c>
      <c r="G88" s="320">
        <v>9.7989999999999994E-2</v>
      </c>
      <c r="H88" s="320">
        <v>3.5049999999999998E-2</v>
      </c>
      <c r="I88" s="320">
        <v>3.3500000000000002E-2</v>
      </c>
      <c r="J88" s="320">
        <v>1.9480000000000001E-2</v>
      </c>
      <c r="K88" s="320">
        <v>1.6979999999999999E-2</v>
      </c>
      <c r="L88" s="320">
        <v>4.1340000000000002E-2</v>
      </c>
      <c r="M88" s="223"/>
      <c r="N88" s="323">
        <v>0.53300000000000003</v>
      </c>
    </row>
    <row r="92" spans="2:14" x14ac:dyDescent="0.3">
      <c r="N92" s="210" t="s">
        <v>1891</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C1" zoomScale="80" zoomScaleNormal="80" workbookViewId="0">
      <selection activeCell="C1" sqref="C1"/>
    </sheetView>
  </sheetViews>
  <sheetFormatPr defaultColWidth="8.88671875" defaultRowHeight="14.4" x14ac:dyDescent="0.3"/>
  <cols>
    <col min="1" max="1" width="8.88671875" style="2"/>
    <col min="2" max="10" width="28" style="2" customWidth="1"/>
    <col min="11" max="18" width="8.88671875" style="2"/>
  </cols>
  <sheetData>
    <row r="1" spans="1:10" ht="15" thickBot="1" x14ac:dyDescent="0.35">
      <c r="A1" s="21"/>
    </row>
    <row r="2" spans="1:10" x14ac:dyDescent="0.3">
      <c r="B2" s="3"/>
      <c r="C2" s="4"/>
      <c r="D2" s="4"/>
      <c r="E2" s="4"/>
      <c r="F2" s="4"/>
      <c r="G2" s="4"/>
      <c r="H2" s="4"/>
      <c r="I2" s="4"/>
      <c r="J2" s="5"/>
    </row>
    <row r="3" spans="1:10" x14ac:dyDescent="0.3">
      <c r="B3" s="6"/>
      <c r="C3" s="7"/>
      <c r="D3" s="7"/>
      <c r="E3" s="7"/>
      <c r="F3" s="7"/>
      <c r="G3" s="7"/>
      <c r="H3" s="7"/>
      <c r="I3" s="7"/>
      <c r="J3" s="8"/>
    </row>
    <row r="4" spans="1:10" x14ac:dyDescent="0.3">
      <c r="B4" s="6"/>
      <c r="C4" s="7"/>
      <c r="D4" s="7"/>
      <c r="E4" s="7"/>
      <c r="F4" s="7"/>
      <c r="G4" s="7"/>
      <c r="H4" s="7"/>
      <c r="I4" s="7"/>
      <c r="J4" s="8"/>
    </row>
    <row r="5" spans="1:10" ht="31.2" x14ac:dyDescent="0.3">
      <c r="B5" s="6"/>
      <c r="C5" s="7"/>
      <c r="D5" s="7"/>
      <c r="E5" s="10"/>
      <c r="F5" s="10" t="s">
        <v>23</v>
      </c>
      <c r="G5" s="10"/>
      <c r="I5" s="10"/>
      <c r="J5" s="8"/>
    </row>
    <row r="6" spans="1:10" x14ac:dyDescent="0.3">
      <c r="B6" s="6"/>
      <c r="C6" s="7"/>
      <c r="D6" s="7"/>
      <c r="E6" s="11"/>
      <c r="F6" s="11"/>
      <c r="G6" s="11"/>
      <c r="I6" s="11"/>
      <c r="J6" s="8"/>
    </row>
    <row r="7" spans="1:10" ht="25.8" x14ac:dyDescent="0.3">
      <c r="B7" s="6"/>
      <c r="C7" s="7"/>
      <c r="D7" s="7"/>
      <c r="E7" s="12"/>
      <c r="F7" s="12" t="s">
        <v>24</v>
      </c>
      <c r="G7" s="12"/>
      <c r="I7" s="12"/>
      <c r="J7" s="8"/>
    </row>
    <row r="8" spans="1:10" ht="25.8" x14ac:dyDescent="0.3">
      <c r="B8" s="6"/>
      <c r="C8" s="7"/>
      <c r="D8" s="7"/>
      <c r="E8" s="7"/>
      <c r="F8" s="12"/>
      <c r="G8" s="12"/>
      <c r="H8" s="12"/>
      <c r="I8" s="12"/>
      <c r="J8" s="8"/>
    </row>
    <row r="9" spans="1:10" x14ac:dyDescent="0.3">
      <c r="B9" s="6"/>
      <c r="C9" s="22" t="s">
        <v>25</v>
      </c>
      <c r="D9" s="7"/>
      <c r="E9" s="7"/>
      <c r="F9" s="7"/>
      <c r="G9" s="7"/>
      <c r="H9" s="7"/>
      <c r="I9" s="7"/>
      <c r="J9" s="8"/>
    </row>
    <row r="10" spans="1:10" x14ac:dyDescent="0.3">
      <c r="B10" s="6"/>
      <c r="C10" s="22" t="s">
        <v>26</v>
      </c>
      <c r="D10" s="7"/>
      <c r="E10" s="7"/>
      <c r="F10" s="7"/>
      <c r="G10" s="7"/>
      <c r="H10" s="7"/>
      <c r="I10" s="7"/>
      <c r="J10" s="8"/>
    </row>
    <row r="11" spans="1:10" x14ac:dyDescent="0.3">
      <c r="B11" s="6"/>
      <c r="C11" s="22"/>
      <c r="D11" s="22" t="s">
        <v>27</v>
      </c>
      <c r="E11" s="7"/>
      <c r="F11" s="7"/>
      <c r="G11" s="7"/>
      <c r="H11" s="7"/>
      <c r="I11" s="7"/>
      <c r="J11" s="8"/>
    </row>
    <row r="12" spans="1:10" x14ac:dyDescent="0.3">
      <c r="B12" s="6"/>
      <c r="C12" s="22"/>
      <c r="D12" s="22" t="s">
        <v>28</v>
      </c>
      <c r="E12" s="7"/>
      <c r="F12" s="7"/>
      <c r="G12" s="7"/>
      <c r="H12" s="7"/>
      <c r="I12" s="7"/>
      <c r="J12" s="8"/>
    </row>
    <row r="13" spans="1:10" x14ac:dyDescent="0.3">
      <c r="B13" s="6"/>
      <c r="C13" s="22"/>
      <c r="D13" s="23" t="s">
        <v>29</v>
      </c>
      <c r="E13" s="7"/>
      <c r="F13" s="7"/>
      <c r="G13" s="7"/>
      <c r="H13" s="7"/>
      <c r="I13" s="7"/>
      <c r="J13" s="8"/>
    </row>
    <row r="14" spans="1:10" x14ac:dyDescent="0.3">
      <c r="B14" s="6"/>
      <c r="C14" s="22"/>
      <c r="D14" s="23" t="s">
        <v>30</v>
      </c>
      <c r="E14" s="7"/>
      <c r="F14" s="7"/>
      <c r="G14" s="7"/>
      <c r="H14" s="7"/>
      <c r="I14" s="7"/>
      <c r="J14" s="8"/>
    </row>
    <row r="15" spans="1:10" s="2" customFormat="1" x14ac:dyDescent="0.3">
      <c r="B15" s="6"/>
      <c r="C15" s="22"/>
      <c r="D15" s="23" t="s">
        <v>31</v>
      </c>
      <c r="E15" s="24"/>
      <c r="F15" s="24"/>
      <c r="G15" s="24"/>
      <c r="H15" s="24"/>
      <c r="I15" s="24"/>
      <c r="J15" s="25"/>
    </row>
    <row r="16" spans="1:10" s="2" customFormat="1" x14ac:dyDescent="0.3">
      <c r="B16" s="26"/>
      <c r="C16" s="22" t="s">
        <v>32</v>
      </c>
      <c r="D16" s="22"/>
      <c r="E16" s="22"/>
      <c r="F16" s="22"/>
      <c r="G16" s="22"/>
      <c r="H16" s="22"/>
      <c r="I16" s="22"/>
      <c r="J16" s="27"/>
    </row>
    <row r="17" spans="2:20" s="2" customFormat="1" x14ac:dyDescent="0.3">
      <c r="B17" s="6"/>
      <c r="C17" s="22" t="s">
        <v>33</v>
      </c>
      <c r="D17" s="23"/>
      <c r="E17" s="24"/>
      <c r="F17" s="28"/>
      <c r="G17" s="28"/>
      <c r="H17" s="28"/>
      <c r="I17" s="28"/>
      <c r="J17" s="8"/>
    </row>
    <row r="18" spans="2:20" s="2" customFormat="1" x14ac:dyDescent="0.3">
      <c r="B18" s="6"/>
      <c r="C18" s="22"/>
      <c r="D18" s="23" t="s">
        <v>34</v>
      </c>
      <c r="E18" s="24"/>
      <c r="F18" s="28"/>
      <c r="G18" s="28"/>
      <c r="H18" s="28"/>
      <c r="I18" s="28"/>
      <c r="J18" s="8"/>
    </row>
    <row r="19" spans="2:20" s="2" customFormat="1" x14ac:dyDescent="0.3">
      <c r="B19" s="6"/>
      <c r="C19" s="22"/>
      <c r="D19" s="23" t="s">
        <v>35</v>
      </c>
      <c r="E19" s="24"/>
      <c r="F19" s="28"/>
      <c r="G19" s="28"/>
      <c r="H19" s="28"/>
      <c r="I19" s="28"/>
      <c r="J19" s="8"/>
    </row>
    <row r="20" spans="2:20" s="29" customFormat="1" x14ac:dyDescent="0.3">
      <c r="B20" s="30"/>
      <c r="C20" s="23" t="s">
        <v>36</v>
      </c>
      <c r="D20" s="7"/>
      <c r="E20" s="24"/>
      <c r="F20" s="31"/>
      <c r="G20" s="31"/>
      <c r="H20" s="31"/>
      <c r="I20" s="31"/>
      <c r="J20" s="25"/>
    </row>
    <row r="21" spans="2:20" s="2" customFormat="1" x14ac:dyDescent="0.3">
      <c r="B21" s="6"/>
      <c r="C21" s="22"/>
      <c r="D21" s="22" t="s">
        <v>37</v>
      </c>
      <c r="E21" s="7"/>
      <c r="F21" s="14"/>
      <c r="G21" s="14"/>
      <c r="H21" s="14"/>
      <c r="I21" s="14"/>
      <c r="J21" s="8"/>
    </row>
    <row r="22" spans="2:20" s="2" customFormat="1" x14ac:dyDescent="0.3">
      <c r="B22" s="6"/>
      <c r="C22" s="23" t="s">
        <v>38</v>
      </c>
      <c r="D22" s="22"/>
      <c r="E22" s="22"/>
      <c r="F22" s="14"/>
      <c r="G22" s="14"/>
      <c r="H22" s="14"/>
      <c r="I22" s="14"/>
      <c r="J22" s="8"/>
    </row>
    <row r="23" spans="2:20" s="2" customFormat="1" x14ac:dyDescent="0.3">
      <c r="B23" s="6"/>
      <c r="C23" s="23"/>
      <c r="D23" s="22"/>
      <c r="E23" s="22"/>
      <c r="F23" s="14"/>
      <c r="G23" s="14"/>
      <c r="H23" s="14"/>
      <c r="I23" s="14"/>
      <c r="J23" s="8"/>
    </row>
    <row r="24" spans="2:20" s="2" customFormat="1" x14ac:dyDescent="0.3">
      <c r="B24" s="6"/>
      <c r="C24" s="23"/>
      <c r="D24" s="22"/>
      <c r="E24" s="22"/>
      <c r="F24" s="14"/>
      <c r="G24" s="14"/>
      <c r="H24" s="14"/>
      <c r="I24" s="14"/>
      <c r="J24" s="8"/>
    </row>
    <row r="25" spans="2:20" s="2" customFormat="1" x14ac:dyDescent="0.3">
      <c r="B25" s="6"/>
      <c r="C25" s="23"/>
      <c r="D25" s="22"/>
      <c r="E25" s="22"/>
      <c r="F25" s="14"/>
      <c r="G25" s="14"/>
      <c r="H25" s="14"/>
      <c r="I25" s="14"/>
      <c r="J25" s="8"/>
    </row>
    <row r="26" spans="2:20" s="2" customFormat="1" x14ac:dyDescent="0.3">
      <c r="B26" s="6"/>
      <c r="C26" s="23"/>
      <c r="D26" s="22"/>
      <c r="E26" s="22"/>
      <c r="F26" s="14"/>
      <c r="G26" s="14"/>
      <c r="H26" s="14"/>
      <c r="I26" s="14"/>
      <c r="J26" s="8"/>
    </row>
    <row r="27" spans="2:20" s="2" customFormat="1" x14ac:dyDescent="0.3">
      <c r="B27" s="6"/>
      <c r="C27" s="23"/>
      <c r="D27" s="22"/>
      <c r="E27" s="22"/>
      <c r="F27" s="14"/>
      <c r="G27" s="14"/>
      <c r="H27" s="14"/>
      <c r="I27" s="14"/>
      <c r="J27" s="8"/>
    </row>
    <row r="28" spans="2:20" s="2" customFormat="1" ht="15" thickBot="1" x14ac:dyDescent="0.35">
      <c r="B28" s="18"/>
      <c r="C28" s="32"/>
      <c r="D28" s="33"/>
      <c r="E28" s="19"/>
      <c r="F28" s="19"/>
      <c r="G28" s="19"/>
      <c r="H28" s="19"/>
      <c r="I28" s="19"/>
      <c r="J28" s="20"/>
    </row>
    <row r="29" spans="2:20" ht="15" thickBot="1" x14ac:dyDescent="0.35"/>
    <row r="30" spans="2:20" x14ac:dyDescent="0.3">
      <c r="B30" s="3"/>
      <c r="C30" s="4"/>
      <c r="D30" s="4"/>
      <c r="E30" s="4"/>
      <c r="F30" s="4"/>
      <c r="G30" s="4"/>
      <c r="H30" s="4"/>
      <c r="I30" s="4"/>
      <c r="J30" s="5"/>
      <c r="S30" s="2"/>
      <c r="T30" s="2"/>
    </row>
    <row r="31" spans="2:20" x14ac:dyDescent="0.3">
      <c r="B31" s="6"/>
      <c r="C31" s="7"/>
      <c r="D31" s="7"/>
      <c r="E31" s="7"/>
      <c r="F31" s="7"/>
      <c r="G31" s="7"/>
      <c r="H31" s="7"/>
      <c r="I31" s="7"/>
      <c r="J31" s="8"/>
      <c r="S31" s="2"/>
      <c r="T31" s="2"/>
    </row>
    <row r="32" spans="2:20" x14ac:dyDescent="0.3">
      <c r="B32" s="6"/>
      <c r="C32" s="7"/>
      <c r="D32" s="7"/>
      <c r="E32" s="7"/>
      <c r="F32" s="7"/>
      <c r="G32" s="7"/>
      <c r="H32" s="7"/>
      <c r="I32" s="7"/>
      <c r="J32" s="8"/>
      <c r="S32" s="2"/>
      <c r="T32" s="2"/>
    </row>
    <row r="33" spans="2:20" x14ac:dyDescent="0.3">
      <c r="B33" s="6"/>
      <c r="C33" s="7"/>
      <c r="D33" s="7"/>
      <c r="E33" s="7"/>
      <c r="F33" s="7"/>
      <c r="G33" s="7"/>
      <c r="H33" s="7"/>
      <c r="I33" s="7"/>
      <c r="J33" s="8"/>
      <c r="S33" s="2"/>
      <c r="T33" s="2"/>
    </row>
    <row r="34" spans="2:20" x14ac:dyDescent="0.3">
      <c r="B34" s="6"/>
      <c r="C34" s="34" t="s">
        <v>39</v>
      </c>
      <c r="D34" s="7"/>
      <c r="E34" s="7"/>
      <c r="F34" s="35"/>
      <c r="G34" s="7"/>
      <c r="H34" s="7"/>
      <c r="I34" s="7"/>
      <c r="J34" s="8"/>
      <c r="S34" s="2"/>
      <c r="T34" s="2"/>
    </row>
    <row r="35" spans="2:20" x14ac:dyDescent="0.3">
      <c r="B35" s="6"/>
      <c r="C35" s="7"/>
      <c r="D35" s="7"/>
      <c r="E35" s="7"/>
      <c r="F35" s="22"/>
      <c r="G35" s="7"/>
      <c r="H35" s="7"/>
      <c r="I35" s="7"/>
      <c r="J35" s="8"/>
      <c r="S35" s="2"/>
      <c r="T35" s="2"/>
    </row>
    <row r="36" spans="2:20" x14ac:dyDescent="0.3">
      <c r="B36" s="6"/>
      <c r="C36" s="7" t="s">
        <v>40</v>
      </c>
      <c r="D36" s="7"/>
      <c r="E36" s="7"/>
      <c r="F36" s="11"/>
      <c r="G36" s="7" t="s">
        <v>41</v>
      </c>
      <c r="H36" s="11"/>
      <c r="I36" s="11"/>
      <c r="J36" s="8"/>
      <c r="S36" s="2"/>
      <c r="T36" s="2"/>
    </row>
    <row r="37" spans="2:20" x14ac:dyDescent="0.3">
      <c r="B37" s="6"/>
      <c r="C37" s="7" t="s">
        <v>42</v>
      </c>
      <c r="D37" s="7"/>
      <c r="E37" s="7"/>
      <c r="F37" s="11"/>
      <c r="G37" s="7" t="s">
        <v>43</v>
      </c>
      <c r="H37" s="11"/>
      <c r="I37" s="11"/>
      <c r="J37" s="8"/>
      <c r="S37" s="2"/>
      <c r="T37" s="2"/>
    </row>
    <row r="38" spans="2:20" x14ac:dyDescent="0.3">
      <c r="B38" s="6"/>
      <c r="C38" s="7">
        <v>3</v>
      </c>
      <c r="D38" s="7"/>
      <c r="E38" s="7"/>
      <c r="F38" s="11"/>
      <c r="G38" s="7" t="s">
        <v>44</v>
      </c>
      <c r="H38" s="11"/>
      <c r="I38" s="11"/>
      <c r="J38" s="8"/>
      <c r="S38" s="2"/>
      <c r="T38" s="2"/>
    </row>
    <row r="39" spans="2:20" ht="25.8" x14ac:dyDescent="0.3">
      <c r="B39" s="6"/>
      <c r="C39" s="7"/>
      <c r="D39" s="7"/>
      <c r="E39" s="7"/>
      <c r="F39" s="12"/>
      <c r="G39" s="12"/>
      <c r="H39" s="12"/>
      <c r="I39" s="12"/>
      <c r="J39" s="8"/>
      <c r="S39" s="2"/>
      <c r="T39" s="2"/>
    </row>
    <row r="40" spans="2:20" x14ac:dyDescent="0.3">
      <c r="B40" s="6"/>
      <c r="C40" s="22"/>
      <c r="D40" s="7"/>
      <c r="E40" s="7"/>
      <c r="F40" s="7"/>
      <c r="G40" s="7"/>
      <c r="H40" s="7"/>
      <c r="I40" s="7"/>
      <c r="J40" s="8"/>
      <c r="S40" s="2"/>
      <c r="T40" s="2"/>
    </row>
    <row r="41" spans="2:20" x14ac:dyDescent="0.3">
      <c r="B41" s="6"/>
      <c r="C41" s="22"/>
      <c r="D41" s="7"/>
      <c r="E41" s="7"/>
      <c r="F41" s="7"/>
      <c r="G41" s="7"/>
      <c r="H41" s="7"/>
      <c r="I41" s="7"/>
      <c r="J41" s="8"/>
      <c r="S41" s="2"/>
      <c r="T41" s="2"/>
    </row>
    <row r="42" spans="2:20" x14ac:dyDescent="0.3">
      <c r="B42" s="6"/>
      <c r="C42" s="22"/>
      <c r="D42" s="22"/>
      <c r="E42" s="7"/>
      <c r="F42" s="35"/>
      <c r="G42" s="7"/>
      <c r="H42" s="7"/>
      <c r="I42" s="7"/>
      <c r="J42" s="8"/>
      <c r="S42" s="2"/>
      <c r="T42" s="2"/>
    </row>
    <row r="43" spans="2:20" x14ac:dyDescent="0.3">
      <c r="B43" s="6"/>
      <c r="C43" s="22"/>
      <c r="D43" s="22"/>
      <c r="E43" s="7"/>
      <c r="F43" s="7"/>
      <c r="G43" s="7"/>
      <c r="H43" s="7"/>
      <c r="I43" s="7"/>
      <c r="J43" s="8"/>
      <c r="S43" s="2"/>
      <c r="T43" s="2"/>
    </row>
    <row r="44" spans="2:20" x14ac:dyDescent="0.3">
      <c r="B44" s="6"/>
      <c r="C44" s="22"/>
      <c r="D44" s="23"/>
      <c r="E44" s="7"/>
      <c r="F44" s="7"/>
      <c r="G44" s="7"/>
      <c r="H44" s="7"/>
      <c r="I44" s="7"/>
      <c r="J44" s="8"/>
      <c r="S44" s="2"/>
      <c r="T44" s="2"/>
    </row>
    <row r="45" spans="2:20" x14ac:dyDescent="0.3">
      <c r="B45" s="6"/>
      <c r="C45" s="22"/>
      <c r="D45" s="23"/>
      <c r="E45" s="7"/>
      <c r="F45" s="7"/>
      <c r="G45" s="7"/>
      <c r="H45" s="7"/>
      <c r="I45" s="7"/>
      <c r="J45" s="8"/>
      <c r="S45" s="2"/>
      <c r="T45" s="2"/>
    </row>
    <row r="46" spans="2:20" x14ac:dyDescent="0.3">
      <c r="B46" s="6"/>
      <c r="C46" s="22"/>
      <c r="D46" s="23"/>
      <c r="E46" s="24"/>
      <c r="F46" s="24"/>
      <c r="G46" s="24"/>
      <c r="H46" s="24"/>
      <c r="I46" s="24"/>
      <c r="J46" s="25"/>
      <c r="S46" s="2"/>
      <c r="T46" s="2"/>
    </row>
    <row r="47" spans="2:20" x14ac:dyDescent="0.3">
      <c r="B47" s="26"/>
      <c r="C47" s="22"/>
      <c r="D47" s="22"/>
      <c r="E47" s="22"/>
      <c r="F47" s="22"/>
      <c r="G47" s="22"/>
      <c r="H47" s="22"/>
      <c r="I47" s="22"/>
      <c r="J47" s="27"/>
      <c r="S47" s="2"/>
      <c r="T47" s="2"/>
    </row>
    <row r="48" spans="2:20" x14ac:dyDescent="0.3">
      <c r="B48" s="6"/>
      <c r="C48" s="23"/>
      <c r="D48" s="7"/>
      <c r="E48" s="7"/>
      <c r="F48" s="7"/>
      <c r="G48" s="7"/>
      <c r="H48" s="7"/>
      <c r="I48" s="7"/>
      <c r="J48" s="8"/>
      <c r="S48" s="2"/>
      <c r="T48" s="2"/>
    </row>
    <row r="49" spans="2:20" x14ac:dyDescent="0.3">
      <c r="B49" s="6"/>
      <c r="C49" s="22"/>
      <c r="D49" s="23"/>
      <c r="E49" s="24"/>
      <c r="F49" s="28"/>
      <c r="G49" s="28"/>
      <c r="H49" s="28"/>
      <c r="I49" s="28"/>
      <c r="J49" s="8"/>
      <c r="S49" s="2"/>
      <c r="T49" s="2"/>
    </row>
    <row r="50" spans="2:20" x14ac:dyDescent="0.3">
      <c r="B50" s="6"/>
      <c r="C50" s="22"/>
      <c r="D50" s="23"/>
      <c r="E50" s="24"/>
      <c r="F50" s="28"/>
      <c r="G50" s="28"/>
      <c r="H50" s="28"/>
      <c r="I50" s="28"/>
      <c r="J50" s="8"/>
      <c r="S50" s="2"/>
      <c r="T50" s="2"/>
    </row>
    <row r="51" spans="2:20" x14ac:dyDescent="0.3">
      <c r="B51" s="30"/>
      <c r="C51" s="23"/>
      <c r="D51" s="7"/>
      <c r="E51" s="24"/>
      <c r="F51" s="31"/>
      <c r="G51" s="31"/>
      <c r="H51" s="31"/>
      <c r="I51" s="31"/>
      <c r="J51" s="25"/>
      <c r="S51" s="2"/>
      <c r="T51" s="2"/>
    </row>
    <row r="52" spans="2:20" x14ac:dyDescent="0.3">
      <c r="B52" s="30"/>
      <c r="C52" s="23"/>
      <c r="D52" s="7"/>
      <c r="E52" s="24"/>
      <c r="F52" s="31"/>
      <c r="G52" s="31"/>
      <c r="H52" s="31"/>
      <c r="I52" s="31"/>
      <c r="J52" s="25"/>
      <c r="S52" s="2"/>
      <c r="T52" s="2"/>
    </row>
    <row r="53" spans="2:20" x14ac:dyDescent="0.3">
      <c r="B53" s="30"/>
      <c r="C53" s="23"/>
      <c r="D53" s="7"/>
      <c r="E53" s="24"/>
      <c r="F53" s="31"/>
      <c r="G53" s="31"/>
      <c r="H53" s="31"/>
      <c r="I53" s="31"/>
      <c r="J53" s="25"/>
      <c r="S53" s="2"/>
      <c r="T53" s="2"/>
    </row>
    <row r="54" spans="2:20" x14ac:dyDescent="0.3">
      <c r="B54" s="30"/>
      <c r="C54" s="23"/>
      <c r="D54" s="7"/>
      <c r="E54" s="24"/>
      <c r="F54" s="31"/>
      <c r="G54" s="31"/>
      <c r="H54" s="31"/>
      <c r="I54" s="31"/>
      <c r="J54" s="25"/>
      <c r="S54" s="2"/>
      <c r="T54" s="2"/>
    </row>
    <row r="55" spans="2:20" x14ac:dyDescent="0.3">
      <c r="B55" s="30"/>
      <c r="C55" s="23"/>
      <c r="D55" s="7"/>
      <c r="E55" s="24"/>
      <c r="F55" s="31"/>
      <c r="G55" s="31"/>
      <c r="H55" s="31"/>
      <c r="I55" s="31"/>
      <c r="J55" s="25"/>
      <c r="S55" s="2"/>
      <c r="T55" s="2"/>
    </row>
    <row r="56" spans="2:20" x14ac:dyDescent="0.3">
      <c r="B56" s="30"/>
      <c r="C56" s="23"/>
      <c r="D56" s="7"/>
      <c r="E56" s="24"/>
      <c r="F56" s="31"/>
      <c r="G56" s="31"/>
      <c r="H56" s="31"/>
      <c r="I56" s="31"/>
      <c r="J56" s="25"/>
      <c r="S56" s="2"/>
      <c r="T56" s="2"/>
    </row>
    <row r="57" spans="2:20" x14ac:dyDescent="0.3">
      <c r="B57" s="30"/>
      <c r="C57" s="23"/>
      <c r="D57" s="7"/>
      <c r="E57" s="24"/>
      <c r="F57" s="31"/>
      <c r="G57" s="31"/>
      <c r="H57" s="31"/>
      <c r="I57" s="31"/>
      <c r="J57" s="25"/>
      <c r="S57" s="2"/>
      <c r="T57" s="2"/>
    </row>
    <row r="58" spans="2:20" x14ac:dyDescent="0.3">
      <c r="B58" s="6"/>
      <c r="C58" s="22"/>
      <c r="D58" s="22"/>
      <c r="E58" s="7"/>
      <c r="F58" s="14"/>
      <c r="G58" s="14"/>
      <c r="H58" s="14"/>
      <c r="I58" s="14"/>
      <c r="J58" s="8"/>
      <c r="S58" s="2"/>
      <c r="T58" s="2"/>
    </row>
    <row r="59" spans="2:20" ht="15" thickBot="1" x14ac:dyDescent="0.35">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J26"/>
  <sheetViews>
    <sheetView topLeftCell="A4" zoomScale="85" zoomScaleNormal="85" workbookViewId="0">
      <selection activeCell="C10" sqref="C10"/>
    </sheetView>
  </sheetViews>
  <sheetFormatPr defaultColWidth="9.109375" defaultRowHeight="14.4" x14ac:dyDescent="0.3"/>
  <cols>
    <col min="1" max="1" width="4.6640625" style="246" customWidth="1"/>
    <col min="2" max="2" width="30.33203125" style="246" customWidth="1"/>
    <col min="3" max="8" width="27.44140625" style="246" customWidth="1"/>
    <col min="9" max="9" width="25.6640625" style="246" customWidth="1"/>
    <col min="10" max="16384" width="9.109375" style="246"/>
  </cols>
  <sheetData>
    <row r="4" spans="2:10" x14ac:dyDescent="0.3">
      <c r="B4" s="252"/>
      <c r="C4" s="252"/>
      <c r="D4" s="252"/>
      <c r="E4" s="252"/>
      <c r="F4" s="252"/>
      <c r="G4" s="252"/>
      <c r="H4" s="252"/>
      <c r="I4" s="252"/>
      <c r="J4" s="252"/>
    </row>
    <row r="5" spans="2:10" ht="15.6" x14ac:dyDescent="0.3">
      <c r="B5" s="328" t="s">
        <v>2036</v>
      </c>
      <c r="C5" s="252"/>
      <c r="D5" s="252"/>
      <c r="E5" s="252"/>
      <c r="F5" s="252"/>
      <c r="G5" s="252"/>
      <c r="H5" s="252"/>
      <c r="I5" s="252"/>
      <c r="J5" s="252"/>
    </row>
    <row r="6" spans="2:10" ht="3.75" customHeight="1" x14ac:dyDescent="0.3">
      <c r="B6" s="279"/>
      <c r="C6" s="252"/>
      <c r="D6" s="252"/>
      <c r="E6" s="252"/>
      <c r="F6" s="252"/>
      <c r="G6" s="252"/>
      <c r="H6" s="252"/>
      <c r="I6" s="252"/>
    </row>
    <row r="7" spans="2:10" x14ac:dyDescent="0.3">
      <c r="B7" s="329" t="s">
        <v>1825</v>
      </c>
      <c r="C7" s="329"/>
      <c r="D7" s="330"/>
      <c r="E7" s="330"/>
      <c r="F7" s="330"/>
      <c r="G7" s="330"/>
      <c r="H7" s="330"/>
      <c r="I7" s="330"/>
    </row>
    <row r="8" spans="2:10" x14ac:dyDescent="0.3">
      <c r="B8" s="307"/>
      <c r="C8" s="307"/>
      <c r="D8" s="307"/>
      <c r="E8" s="307"/>
      <c r="F8" s="307"/>
      <c r="G8" s="307"/>
      <c r="H8" s="307"/>
      <c r="I8" s="307"/>
    </row>
    <row r="9" spans="2:10" ht="43.2" x14ac:dyDescent="0.3">
      <c r="B9" s="307"/>
      <c r="C9" s="308" t="s">
        <v>2220</v>
      </c>
      <c r="D9" s="308" t="s">
        <v>2037</v>
      </c>
      <c r="E9" s="308" t="s">
        <v>1783</v>
      </c>
      <c r="F9" s="308" t="s">
        <v>1784</v>
      </c>
      <c r="G9" s="308" t="s">
        <v>1785</v>
      </c>
      <c r="H9" s="308" t="s">
        <v>2038</v>
      </c>
      <c r="I9" s="308" t="s">
        <v>161</v>
      </c>
    </row>
    <row r="11" spans="2:10" x14ac:dyDescent="0.3">
      <c r="B11" s="311" t="s">
        <v>1999</v>
      </c>
      <c r="C11" s="331">
        <v>1.2569999999999999</v>
      </c>
      <c r="D11" s="331">
        <v>1.4630000000000001</v>
      </c>
      <c r="E11" s="331">
        <v>0.13700000000000001</v>
      </c>
      <c r="F11" s="331">
        <v>0.68600000000000005</v>
      </c>
      <c r="G11" s="331">
        <v>0.41499999999999998</v>
      </c>
      <c r="H11" s="331">
        <v>0</v>
      </c>
      <c r="I11" s="331">
        <f>SUM(C11:H11)</f>
        <v>3.9579999999999997</v>
      </c>
    </row>
    <row r="12" spans="2:10" x14ac:dyDescent="0.3">
      <c r="B12" s="311" t="s">
        <v>2000</v>
      </c>
      <c r="C12" s="331">
        <v>0.106</v>
      </c>
      <c r="D12" s="331">
        <v>0.14699999999999999</v>
      </c>
      <c r="E12" s="331">
        <v>2.1000000000000001E-2</v>
      </c>
      <c r="F12" s="331">
        <v>3.9E-2</v>
      </c>
      <c r="G12" s="331">
        <v>1.6E-2</v>
      </c>
      <c r="H12" s="331">
        <v>0</v>
      </c>
      <c r="I12" s="331">
        <f t="shared" ref="I12:I20" si="0">SUM(C12:H12)</f>
        <v>0.32900000000000001</v>
      </c>
    </row>
    <row r="13" spans="2:10" x14ac:dyDescent="0.3">
      <c r="B13" s="311" t="s">
        <v>2001</v>
      </c>
      <c r="C13" s="331">
        <v>8.0000000000000002E-3</v>
      </c>
      <c r="D13" s="331">
        <v>0</v>
      </c>
      <c r="E13" s="331">
        <v>0</v>
      </c>
      <c r="F13" s="331">
        <v>0</v>
      </c>
      <c r="G13" s="331">
        <v>0</v>
      </c>
      <c r="H13" s="331">
        <v>0</v>
      </c>
      <c r="I13" s="331">
        <f t="shared" si="0"/>
        <v>8.0000000000000002E-3</v>
      </c>
    </row>
    <row r="14" spans="2:10" x14ac:dyDescent="0.3">
      <c r="B14" s="311" t="s">
        <v>2002</v>
      </c>
      <c r="C14" s="331">
        <v>2.1999999999999999E-2</v>
      </c>
      <c r="D14" s="331">
        <v>0</v>
      </c>
      <c r="E14" s="331">
        <v>0</v>
      </c>
      <c r="F14" s="331">
        <v>1E-3</v>
      </c>
      <c r="G14" s="331">
        <v>1E-3</v>
      </c>
      <c r="H14" s="331">
        <v>0</v>
      </c>
      <c r="I14" s="331">
        <f t="shared" si="0"/>
        <v>2.4E-2</v>
      </c>
    </row>
    <row r="15" spans="2:10" x14ac:dyDescent="0.3">
      <c r="B15" s="311" t="s">
        <v>2003</v>
      </c>
      <c r="C15" s="331">
        <v>1.2999999999999999E-2</v>
      </c>
      <c r="D15" s="331">
        <v>2.9000000000000001E-2</v>
      </c>
      <c r="E15" s="331">
        <v>3.0000000000000001E-3</v>
      </c>
      <c r="F15" s="331">
        <v>1.2E-2</v>
      </c>
      <c r="G15" s="331">
        <v>0.01</v>
      </c>
      <c r="H15" s="331">
        <v>0</v>
      </c>
      <c r="I15" s="331">
        <f t="shared" si="0"/>
        <v>6.7000000000000004E-2</v>
      </c>
    </row>
    <row r="16" spans="2:10" ht="28.8" x14ac:dyDescent="0.3">
      <c r="B16" s="311" t="s">
        <v>2004</v>
      </c>
      <c r="C16" s="331">
        <v>1E-3</v>
      </c>
      <c r="D16" s="331">
        <v>5.0000000000000001E-3</v>
      </c>
      <c r="E16" s="331">
        <v>1E-3</v>
      </c>
      <c r="F16" s="331">
        <v>3.0000000000000001E-3</v>
      </c>
      <c r="G16" s="331">
        <v>0</v>
      </c>
      <c r="H16" s="331">
        <v>0</v>
      </c>
      <c r="I16" s="331">
        <f t="shared" si="0"/>
        <v>0.01</v>
      </c>
    </row>
    <row r="17" spans="2:9" x14ac:dyDescent="0.3">
      <c r="B17" s="311" t="s">
        <v>2005</v>
      </c>
      <c r="C17" s="331">
        <v>2.1000000000000001E-2</v>
      </c>
      <c r="D17" s="331">
        <v>3.5000000000000003E-2</v>
      </c>
      <c r="E17" s="331">
        <v>2E-3</v>
      </c>
      <c r="F17" s="331">
        <v>1.4E-2</v>
      </c>
      <c r="G17" s="331">
        <v>1.0999999999999999E-2</v>
      </c>
      <c r="H17" s="331">
        <v>0</v>
      </c>
      <c r="I17" s="331">
        <f t="shared" si="0"/>
        <v>8.3000000000000004E-2</v>
      </c>
    </row>
    <row r="18" spans="2:9" x14ac:dyDescent="0.3">
      <c r="B18" s="311" t="s">
        <v>2028</v>
      </c>
      <c r="C18" s="331">
        <v>2.1999999999999999E-2</v>
      </c>
      <c r="D18" s="331">
        <v>0.06</v>
      </c>
      <c r="E18" s="331">
        <v>2.1000000000000001E-2</v>
      </c>
      <c r="F18" s="331">
        <v>7.3999999999999996E-2</v>
      </c>
      <c r="G18" s="331">
        <v>3.2000000000000001E-2</v>
      </c>
      <c r="H18" s="331">
        <v>0</v>
      </c>
      <c r="I18" s="331">
        <f t="shared" si="0"/>
        <v>0.20899999999999999</v>
      </c>
    </row>
    <row r="19" spans="2:9" ht="28.8" x14ac:dyDescent="0.3">
      <c r="B19" s="311" t="s">
        <v>2029</v>
      </c>
      <c r="C19" s="331">
        <v>3.4000000000000002E-2</v>
      </c>
      <c r="D19" s="331">
        <v>7.0000000000000001E-3</v>
      </c>
      <c r="E19" s="331">
        <v>0</v>
      </c>
      <c r="F19" s="331">
        <v>0</v>
      </c>
      <c r="G19" s="331">
        <v>1E-3</v>
      </c>
      <c r="H19" s="331">
        <v>0</v>
      </c>
      <c r="I19" s="331">
        <f t="shared" si="0"/>
        <v>4.2000000000000003E-2</v>
      </c>
    </row>
    <row r="20" spans="2:9" x14ac:dyDescent="0.3">
      <c r="B20" s="311" t="s">
        <v>159</v>
      </c>
      <c r="C20" s="331">
        <v>1E-3</v>
      </c>
      <c r="D20" s="331">
        <v>1E-3</v>
      </c>
      <c r="E20" s="331">
        <v>0</v>
      </c>
      <c r="F20" s="331">
        <v>0</v>
      </c>
      <c r="G20" s="331">
        <v>0</v>
      </c>
      <c r="H20" s="331">
        <v>0</v>
      </c>
      <c r="I20" s="331">
        <f t="shared" si="0"/>
        <v>2E-3</v>
      </c>
    </row>
    <row r="21" spans="2:9" x14ac:dyDescent="0.3">
      <c r="C21" s="331"/>
      <c r="D21" s="331"/>
      <c r="E21" s="331"/>
      <c r="F21" s="331"/>
      <c r="G21" s="331"/>
      <c r="H21" s="331"/>
      <c r="I21" s="331"/>
    </row>
    <row r="22" spans="2:9" x14ac:dyDescent="0.3">
      <c r="B22" s="332" t="s">
        <v>161</v>
      </c>
      <c r="C22" s="296">
        <f>SUM(C11:C20)</f>
        <v>1.4849999999999997</v>
      </c>
      <c r="D22" s="296">
        <f t="shared" ref="D22:I22" si="1">SUM(D11:D20)</f>
        <v>1.7469999999999997</v>
      </c>
      <c r="E22" s="296">
        <f t="shared" si="1"/>
        <v>0.185</v>
      </c>
      <c r="F22" s="296">
        <f t="shared" si="1"/>
        <v>0.82900000000000007</v>
      </c>
      <c r="G22" s="296">
        <f t="shared" si="1"/>
        <v>0.48599999999999999</v>
      </c>
      <c r="H22" s="296">
        <f t="shared" si="1"/>
        <v>0</v>
      </c>
      <c r="I22" s="296">
        <f t="shared" si="1"/>
        <v>4.7319999999999993</v>
      </c>
    </row>
    <row r="26" spans="2:9" x14ac:dyDescent="0.3">
      <c r="I26" s="210" t="s">
        <v>1891</v>
      </c>
    </row>
  </sheetData>
  <hyperlinks>
    <hyperlink ref="I26" location="Contents!A1" display="To Frontpage"/>
  </hyperlinks>
  <pageMargins left="0.70866141732283472" right="0.70866141732283472" top="0.74803149606299213" bottom="0.74803149606299213" header="0.31496062992125984" footer="0.31496062992125984"/>
  <pageSetup paperSize="9" scale="56"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77"/>
  <sheetViews>
    <sheetView topLeftCell="A52" zoomScale="85" zoomScaleNormal="85" workbookViewId="0">
      <selection activeCell="B3" sqref="B3"/>
    </sheetView>
  </sheetViews>
  <sheetFormatPr defaultColWidth="9.109375" defaultRowHeight="14.4" x14ac:dyDescent="0.3"/>
  <cols>
    <col min="1" max="1" width="4.6640625" style="246" customWidth="1"/>
    <col min="2" max="2" width="26.33203125" style="246" customWidth="1"/>
    <col min="3" max="12" width="17.6640625" style="246" customWidth="1"/>
    <col min="13" max="13" width="18" style="246" customWidth="1"/>
    <col min="14" max="16384" width="9.109375" style="246"/>
  </cols>
  <sheetData>
    <row r="4" spans="2:13" x14ac:dyDescent="0.3">
      <c r="B4" s="252"/>
      <c r="C4" s="252"/>
      <c r="D4" s="252"/>
      <c r="E4" s="252"/>
      <c r="F4" s="252"/>
      <c r="G4" s="252"/>
      <c r="H4" s="252"/>
      <c r="I4" s="252"/>
      <c r="J4" s="252"/>
      <c r="K4" s="252"/>
      <c r="L4" s="252"/>
      <c r="M4" s="252"/>
    </row>
    <row r="5" spans="2:13" ht="15.6" x14ac:dyDescent="0.3">
      <c r="B5" s="279" t="s">
        <v>2039</v>
      </c>
      <c r="C5" s="252"/>
      <c r="D5" s="252"/>
      <c r="E5" s="252"/>
      <c r="F5" s="252"/>
      <c r="G5" s="252"/>
      <c r="H5" s="252"/>
      <c r="I5" s="252"/>
      <c r="J5" s="252"/>
      <c r="K5" s="252"/>
      <c r="L5" s="252"/>
      <c r="M5" s="252"/>
    </row>
    <row r="6" spans="2:13" x14ac:dyDescent="0.3">
      <c r="B6" s="329" t="s">
        <v>1827</v>
      </c>
      <c r="C6" s="330"/>
      <c r="D6" s="330"/>
      <c r="E6" s="330"/>
      <c r="F6" s="330"/>
      <c r="G6" s="330"/>
      <c r="H6" s="330"/>
      <c r="I6" s="330"/>
      <c r="J6" s="330"/>
      <c r="K6" s="330"/>
      <c r="L6" s="330"/>
      <c r="M6" s="330"/>
    </row>
    <row r="7" spans="2:13" x14ac:dyDescent="0.3">
      <c r="B7" s="307"/>
      <c r="C7" s="307"/>
      <c r="D7" s="307"/>
      <c r="E7" s="307"/>
      <c r="F7" s="307"/>
      <c r="G7" s="307"/>
      <c r="H7" s="307"/>
      <c r="I7" s="307"/>
      <c r="J7" s="307"/>
      <c r="K7" s="307"/>
      <c r="L7" s="307"/>
      <c r="M7" s="307"/>
    </row>
    <row r="8" spans="2:13" ht="28.8" x14ac:dyDescent="0.3">
      <c r="B8" s="307"/>
      <c r="C8" s="283" t="s">
        <v>1999</v>
      </c>
      <c r="D8" s="283" t="s">
        <v>2000</v>
      </c>
      <c r="E8" s="283" t="s">
        <v>2001</v>
      </c>
      <c r="F8" s="283" t="s">
        <v>2002</v>
      </c>
      <c r="G8" s="283" t="s">
        <v>2003</v>
      </c>
      <c r="H8" s="283" t="s">
        <v>2004</v>
      </c>
      <c r="I8" s="283" t="s">
        <v>2005</v>
      </c>
      <c r="J8" s="283" t="s">
        <v>970</v>
      </c>
      <c r="K8" s="283" t="s">
        <v>2006</v>
      </c>
      <c r="L8" s="283" t="s">
        <v>159</v>
      </c>
      <c r="M8" s="284" t="s">
        <v>161</v>
      </c>
    </row>
    <row r="9" spans="2:13" x14ac:dyDescent="0.3">
      <c r="B9" s="223" t="s">
        <v>2040</v>
      </c>
      <c r="C9" s="331">
        <v>0</v>
      </c>
      <c r="D9" s="331">
        <v>0</v>
      </c>
      <c r="E9" s="331">
        <v>0</v>
      </c>
      <c r="F9" s="331">
        <v>0</v>
      </c>
      <c r="G9" s="331">
        <v>0</v>
      </c>
      <c r="H9" s="331">
        <v>0</v>
      </c>
      <c r="I9" s="331">
        <v>0</v>
      </c>
      <c r="J9" s="331">
        <v>0</v>
      </c>
      <c r="K9" s="331">
        <v>0</v>
      </c>
      <c r="L9" s="331">
        <v>0</v>
      </c>
      <c r="M9" s="331">
        <f>SUM(C9:L9)</f>
        <v>0</v>
      </c>
    </row>
    <row r="10" spans="2:13" x14ac:dyDescent="0.3">
      <c r="B10" s="223" t="s">
        <v>2041</v>
      </c>
      <c r="C10" s="331">
        <v>3.0000000000000001E-3</v>
      </c>
      <c r="D10" s="331">
        <v>0</v>
      </c>
      <c r="E10" s="331">
        <v>0</v>
      </c>
      <c r="F10" s="331">
        <v>0</v>
      </c>
      <c r="G10" s="331">
        <v>0</v>
      </c>
      <c r="H10" s="331">
        <v>0</v>
      </c>
      <c r="I10" s="331">
        <v>0</v>
      </c>
      <c r="J10" s="331">
        <v>0</v>
      </c>
      <c r="K10" s="331">
        <v>0</v>
      </c>
      <c r="L10" s="331">
        <v>0</v>
      </c>
      <c r="M10" s="331">
        <f t="shared" ref="M10:M19" si="0">SUM(C10:L10)</f>
        <v>3.0000000000000001E-3</v>
      </c>
    </row>
    <row r="11" spans="2:13" ht="30" customHeight="1" x14ac:dyDescent="0.3">
      <c r="B11" s="327" t="s">
        <v>2042</v>
      </c>
      <c r="C11" s="331">
        <f>SUM(C12:C15)</f>
        <v>0</v>
      </c>
      <c r="D11" s="331">
        <f t="shared" ref="D11:L11" si="1">SUM(D12:D15)</f>
        <v>0</v>
      </c>
      <c r="E11" s="331">
        <f t="shared" si="1"/>
        <v>0</v>
      </c>
      <c r="F11" s="331">
        <f t="shared" si="1"/>
        <v>0</v>
      </c>
      <c r="G11" s="331">
        <f t="shared" si="1"/>
        <v>0</v>
      </c>
      <c r="H11" s="331">
        <f t="shared" si="1"/>
        <v>0</v>
      </c>
      <c r="I11" s="331">
        <f t="shared" si="1"/>
        <v>0</v>
      </c>
      <c r="J11" s="331">
        <f t="shared" si="1"/>
        <v>0</v>
      </c>
      <c r="K11" s="331">
        <f t="shared" si="1"/>
        <v>0</v>
      </c>
      <c r="L11" s="331">
        <f t="shared" si="1"/>
        <v>0</v>
      </c>
      <c r="M11" s="331">
        <f t="shared" si="0"/>
        <v>0</v>
      </c>
    </row>
    <row r="12" spans="2:13" x14ac:dyDescent="0.3">
      <c r="B12" s="333" t="s">
        <v>2043</v>
      </c>
      <c r="C12" s="331">
        <v>0</v>
      </c>
      <c r="D12" s="331">
        <v>0</v>
      </c>
      <c r="E12" s="331">
        <v>0</v>
      </c>
      <c r="F12" s="331">
        <v>0</v>
      </c>
      <c r="G12" s="331">
        <v>0</v>
      </c>
      <c r="H12" s="331">
        <v>0</v>
      </c>
      <c r="I12" s="331">
        <v>0</v>
      </c>
      <c r="J12" s="331">
        <v>0</v>
      </c>
      <c r="K12" s="331">
        <v>0</v>
      </c>
      <c r="L12" s="331">
        <v>0</v>
      </c>
      <c r="M12" s="331">
        <f t="shared" si="0"/>
        <v>0</v>
      </c>
    </row>
    <row r="13" spans="2:13" x14ac:dyDescent="0.3">
      <c r="B13" s="333" t="s">
        <v>2044</v>
      </c>
      <c r="C13" s="331">
        <v>0</v>
      </c>
      <c r="D13" s="331">
        <v>0</v>
      </c>
      <c r="E13" s="331">
        <v>0</v>
      </c>
      <c r="F13" s="331">
        <v>0</v>
      </c>
      <c r="G13" s="331">
        <v>0</v>
      </c>
      <c r="H13" s="331">
        <v>0</v>
      </c>
      <c r="I13" s="331">
        <v>0</v>
      </c>
      <c r="J13" s="331">
        <v>0</v>
      </c>
      <c r="K13" s="331">
        <v>0</v>
      </c>
      <c r="L13" s="331">
        <v>0</v>
      </c>
      <c r="M13" s="331">
        <f t="shared" si="0"/>
        <v>0</v>
      </c>
    </row>
    <row r="14" spans="2:13" x14ac:dyDescent="0.3">
      <c r="B14" s="334" t="s">
        <v>2045</v>
      </c>
      <c r="C14" s="331">
        <v>0</v>
      </c>
      <c r="D14" s="331">
        <v>0</v>
      </c>
      <c r="E14" s="331">
        <v>0</v>
      </c>
      <c r="F14" s="331">
        <v>0</v>
      </c>
      <c r="G14" s="331">
        <v>0</v>
      </c>
      <c r="H14" s="331">
        <v>0</v>
      </c>
      <c r="I14" s="331">
        <v>0</v>
      </c>
      <c r="J14" s="331">
        <v>0</v>
      </c>
      <c r="K14" s="331">
        <v>0</v>
      </c>
      <c r="L14" s="331">
        <v>0</v>
      </c>
      <c r="M14" s="331">
        <f t="shared" si="0"/>
        <v>0</v>
      </c>
    </row>
    <row r="15" spans="2:13" x14ac:dyDescent="0.3">
      <c r="B15" s="334" t="s">
        <v>2046</v>
      </c>
      <c r="C15" s="331">
        <v>0</v>
      </c>
      <c r="D15" s="331">
        <v>0</v>
      </c>
      <c r="E15" s="331">
        <v>0</v>
      </c>
      <c r="F15" s="331">
        <v>0</v>
      </c>
      <c r="G15" s="331">
        <v>0</v>
      </c>
      <c r="H15" s="331">
        <v>0</v>
      </c>
      <c r="I15" s="331">
        <v>0</v>
      </c>
      <c r="J15" s="331">
        <v>0</v>
      </c>
      <c r="K15" s="331">
        <v>0</v>
      </c>
      <c r="L15" s="331">
        <v>0</v>
      </c>
      <c r="M15" s="331">
        <f t="shared" si="0"/>
        <v>0</v>
      </c>
    </row>
    <row r="16" spans="2:13" x14ac:dyDescent="0.3">
      <c r="B16" s="223" t="s">
        <v>2047</v>
      </c>
      <c r="C16" s="331">
        <f>SUM(C17:C18)</f>
        <v>0</v>
      </c>
      <c r="D16" s="331">
        <f t="shared" ref="D16:L16" si="2">SUM(D17:D18)</f>
        <v>0</v>
      </c>
      <c r="E16" s="331">
        <f t="shared" si="2"/>
        <v>0</v>
      </c>
      <c r="F16" s="331">
        <f t="shared" si="2"/>
        <v>0</v>
      </c>
      <c r="G16" s="331">
        <f t="shared" si="2"/>
        <v>0</v>
      </c>
      <c r="H16" s="331">
        <f t="shared" si="2"/>
        <v>0</v>
      </c>
      <c r="I16" s="331">
        <f t="shared" si="2"/>
        <v>0</v>
      </c>
      <c r="J16" s="331">
        <f t="shared" si="2"/>
        <v>0</v>
      </c>
      <c r="K16" s="331">
        <f t="shared" si="2"/>
        <v>0</v>
      </c>
      <c r="L16" s="331">
        <f t="shared" si="2"/>
        <v>0</v>
      </c>
      <c r="M16" s="331">
        <f t="shared" si="0"/>
        <v>0</v>
      </c>
    </row>
    <row r="17" spans="2:13" x14ac:dyDescent="0.3">
      <c r="B17" s="223" t="s">
        <v>2048</v>
      </c>
      <c r="C17" s="331">
        <v>0</v>
      </c>
      <c r="D17" s="331">
        <v>0</v>
      </c>
      <c r="E17" s="331">
        <v>0</v>
      </c>
      <c r="F17" s="331">
        <v>0</v>
      </c>
      <c r="G17" s="331">
        <v>0</v>
      </c>
      <c r="H17" s="331">
        <v>0</v>
      </c>
      <c r="I17" s="331">
        <v>0</v>
      </c>
      <c r="J17" s="331">
        <v>0</v>
      </c>
      <c r="K17" s="331">
        <v>0</v>
      </c>
      <c r="L17" s="331">
        <v>0</v>
      </c>
      <c r="M17" s="331">
        <f t="shared" si="0"/>
        <v>0</v>
      </c>
    </row>
    <row r="18" spans="2:13" x14ac:dyDescent="0.3">
      <c r="B18" s="246" t="s">
        <v>2049</v>
      </c>
      <c r="C18" s="331">
        <v>0</v>
      </c>
      <c r="D18" s="331">
        <v>0</v>
      </c>
      <c r="E18" s="331">
        <v>0</v>
      </c>
      <c r="F18" s="331">
        <v>0</v>
      </c>
      <c r="G18" s="331">
        <v>0</v>
      </c>
      <c r="H18" s="331">
        <v>0</v>
      </c>
      <c r="I18" s="331">
        <v>0</v>
      </c>
      <c r="J18" s="331">
        <v>0</v>
      </c>
      <c r="K18" s="331">
        <v>0</v>
      </c>
      <c r="L18" s="331">
        <v>0</v>
      </c>
      <c r="M18" s="331">
        <f t="shared" si="0"/>
        <v>0</v>
      </c>
    </row>
    <row r="19" spans="2:13" x14ac:dyDescent="0.3">
      <c r="B19" s="246" t="s">
        <v>159</v>
      </c>
      <c r="C19" s="331">
        <v>0</v>
      </c>
      <c r="D19" s="331">
        <v>0</v>
      </c>
      <c r="E19" s="331">
        <v>0</v>
      </c>
      <c r="F19" s="331">
        <v>0</v>
      </c>
      <c r="G19" s="331">
        <v>0</v>
      </c>
      <c r="H19" s="331">
        <v>0</v>
      </c>
      <c r="I19" s="331">
        <v>0</v>
      </c>
      <c r="J19" s="331">
        <v>0</v>
      </c>
      <c r="K19" s="331">
        <v>0</v>
      </c>
      <c r="L19" s="331">
        <v>0</v>
      </c>
      <c r="M19" s="331">
        <f t="shared" si="0"/>
        <v>0</v>
      </c>
    </row>
    <row r="20" spans="2:13" x14ac:dyDescent="0.3">
      <c r="B20" s="332" t="s">
        <v>161</v>
      </c>
      <c r="C20" s="296">
        <f>SUM(C9:C19)-C11-C16</f>
        <v>3.0000000000000001E-3</v>
      </c>
      <c r="D20" s="296">
        <f t="shared" ref="D20:M20" si="3">SUM(D9:D19)-D11-D16</f>
        <v>0</v>
      </c>
      <c r="E20" s="296">
        <f t="shared" si="3"/>
        <v>0</v>
      </c>
      <c r="F20" s="296">
        <f t="shared" si="3"/>
        <v>0</v>
      </c>
      <c r="G20" s="296">
        <f t="shared" si="3"/>
        <v>0</v>
      </c>
      <c r="H20" s="296">
        <f t="shared" si="3"/>
        <v>0</v>
      </c>
      <c r="I20" s="296">
        <f t="shared" si="3"/>
        <v>0</v>
      </c>
      <c r="J20" s="296">
        <f t="shared" si="3"/>
        <v>0</v>
      </c>
      <c r="K20" s="296">
        <f t="shared" si="3"/>
        <v>0</v>
      </c>
      <c r="L20" s="296">
        <f t="shared" si="3"/>
        <v>0</v>
      </c>
      <c r="M20" s="296">
        <f t="shared" si="3"/>
        <v>3.0000000000000001E-3</v>
      </c>
    </row>
    <row r="21" spans="2:13" x14ac:dyDescent="0.3">
      <c r="B21" s="335" t="s">
        <v>2050</v>
      </c>
    </row>
    <row r="25" spans="2:13" ht="15.6" x14ac:dyDescent="0.3">
      <c r="B25" s="279" t="s">
        <v>2051</v>
      </c>
      <c r="C25" s="252"/>
      <c r="D25" s="252"/>
      <c r="E25" s="252"/>
      <c r="F25" s="252"/>
      <c r="G25" s="252"/>
      <c r="H25" s="252"/>
      <c r="I25" s="252"/>
      <c r="J25" s="252"/>
      <c r="K25" s="252"/>
      <c r="L25" s="252"/>
      <c r="M25" s="252"/>
    </row>
    <row r="26" spans="2:13" x14ac:dyDescent="0.3">
      <c r="B26" s="329" t="s">
        <v>1829</v>
      </c>
      <c r="C26" s="330"/>
      <c r="D26" s="330"/>
      <c r="E26" s="330"/>
      <c r="F26" s="330"/>
      <c r="G26" s="330"/>
      <c r="H26" s="330"/>
      <c r="I26" s="330"/>
      <c r="J26" s="330"/>
      <c r="K26" s="330"/>
      <c r="L26" s="330"/>
      <c r="M26" s="330"/>
    </row>
    <row r="27" spans="2:13" x14ac:dyDescent="0.3">
      <c r="B27" s="307"/>
      <c r="C27" s="307"/>
      <c r="D27" s="307"/>
      <c r="E27" s="307"/>
      <c r="F27" s="307"/>
      <c r="G27" s="307"/>
      <c r="H27" s="307"/>
      <c r="I27" s="307"/>
      <c r="J27" s="307"/>
      <c r="K27" s="307"/>
      <c r="L27" s="307"/>
      <c r="M27" s="307"/>
    </row>
    <row r="28" spans="2:13" ht="28.8" x14ac:dyDescent="0.3">
      <c r="B28" s="307"/>
      <c r="C28" s="283" t="s">
        <v>1999</v>
      </c>
      <c r="D28" s="283" t="s">
        <v>2000</v>
      </c>
      <c r="E28" s="283" t="s">
        <v>2001</v>
      </c>
      <c r="F28" s="283" t="s">
        <v>2002</v>
      </c>
      <c r="G28" s="283" t="s">
        <v>2003</v>
      </c>
      <c r="H28" s="283" t="s">
        <v>2004</v>
      </c>
      <c r="I28" s="283" t="s">
        <v>2005</v>
      </c>
      <c r="J28" s="283" t="s">
        <v>970</v>
      </c>
      <c r="K28" s="283" t="s">
        <v>2006</v>
      </c>
      <c r="L28" s="283" t="s">
        <v>159</v>
      </c>
      <c r="M28" s="284" t="s">
        <v>161</v>
      </c>
    </row>
    <row r="29" spans="2:13" x14ac:dyDescent="0.3">
      <c r="B29" s="223" t="s">
        <v>2040</v>
      </c>
      <c r="C29" s="331">
        <v>0</v>
      </c>
      <c r="D29" s="331">
        <v>0</v>
      </c>
      <c r="E29" s="331">
        <v>0</v>
      </c>
      <c r="F29" s="331">
        <v>0</v>
      </c>
      <c r="G29" s="331">
        <v>0</v>
      </c>
      <c r="H29" s="331">
        <v>0</v>
      </c>
      <c r="I29" s="331">
        <v>0</v>
      </c>
      <c r="J29" s="331">
        <v>0</v>
      </c>
      <c r="K29" s="331">
        <v>0</v>
      </c>
      <c r="L29" s="331">
        <v>0</v>
      </c>
      <c r="M29" s="331">
        <f>SUM(C29:L29)</f>
        <v>0</v>
      </c>
    </row>
    <row r="30" spans="2:13" x14ac:dyDescent="0.3">
      <c r="B30" s="223" t="s">
        <v>2041</v>
      </c>
      <c r="C30" s="331">
        <v>2.8740000000000001</v>
      </c>
      <c r="D30" s="331">
        <v>0.26600000000000001</v>
      </c>
      <c r="E30" s="331">
        <v>4.0000000000000001E-3</v>
      </c>
      <c r="F30" s="331">
        <v>5.0000000000000001E-3</v>
      </c>
      <c r="G30" s="331">
        <v>5.0999999999999997E-2</v>
      </c>
      <c r="H30" s="331">
        <v>0.01</v>
      </c>
      <c r="I30" s="331">
        <v>6.4000000000000001E-2</v>
      </c>
      <c r="J30" s="331">
        <v>0.13600000000000001</v>
      </c>
      <c r="K30" s="331">
        <v>2.1999999999999999E-2</v>
      </c>
      <c r="L30" s="331">
        <v>3.0000000000000001E-3</v>
      </c>
      <c r="M30" s="331">
        <f t="shared" ref="M30:M39" si="4">SUM(C30:L30)</f>
        <v>3.4350000000000001</v>
      </c>
    </row>
    <row r="31" spans="2:13" ht="28.8" x14ac:dyDescent="0.3">
      <c r="B31" s="327" t="s">
        <v>2042</v>
      </c>
      <c r="C31" s="331">
        <f>SUM(C32:C35)</f>
        <v>0</v>
      </c>
      <c r="D31" s="331">
        <f t="shared" ref="D31:L31" si="5">SUM(D32:D35)</f>
        <v>0</v>
      </c>
      <c r="E31" s="331">
        <f t="shared" si="5"/>
        <v>0</v>
      </c>
      <c r="F31" s="331">
        <f t="shared" si="5"/>
        <v>0</v>
      </c>
      <c r="G31" s="331">
        <f t="shared" si="5"/>
        <v>0</v>
      </c>
      <c r="H31" s="331">
        <f t="shared" si="5"/>
        <v>0</v>
      </c>
      <c r="I31" s="331">
        <f t="shared" si="5"/>
        <v>0</v>
      </c>
      <c r="J31" s="331">
        <f t="shared" si="5"/>
        <v>0</v>
      </c>
      <c r="K31" s="331">
        <f t="shared" si="5"/>
        <v>0</v>
      </c>
      <c r="L31" s="331">
        <f t="shared" si="5"/>
        <v>0</v>
      </c>
      <c r="M31" s="331">
        <f t="shared" si="4"/>
        <v>0</v>
      </c>
    </row>
    <row r="32" spans="2:13" x14ac:dyDescent="0.3">
      <c r="B32" s="333" t="s">
        <v>2043</v>
      </c>
      <c r="C32" s="331">
        <v>0</v>
      </c>
      <c r="D32" s="331">
        <v>0</v>
      </c>
      <c r="E32" s="331">
        <v>0</v>
      </c>
      <c r="F32" s="331">
        <v>0</v>
      </c>
      <c r="G32" s="331">
        <v>0</v>
      </c>
      <c r="H32" s="331">
        <v>0</v>
      </c>
      <c r="I32" s="331">
        <v>0</v>
      </c>
      <c r="J32" s="331">
        <v>0</v>
      </c>
      <c r="K32" s="331">
        <v>0</v>
      </c>
      <c r="L32" s="331">
        <v>0</v>
      </c>
      <c r="M32" s="331">
        <f t="shared" si="4"/>
        <v>0</v>
      </c>
    </row>
    <row r="33" spans="2:13" x14ac:dyDescent="0.3">
      <c r="B33" s="333" t="s">
        <v>2044</v>
      </c>
      <c r="C33" s="331">
        <v>0</v>
      </c>
      <c r="D33" s="331">
        <v>0</v>
      </c>
      <c r="E33" s="331">
        <v>0</v>
      </c>
      <c r="F33" s="331">
        <v>0</v>
      </c>
      <c r="G33" s="331">
        <v>0</v>
      </c>
      <c r="H33" s="331">
        <v>0</v>
      </c>
      <c r="I33" s="331">
        <v>0</v>
      </c>
      <c r="J33" s="331">
        <v>0</v>
      </c>
      <c r="K33" s="331">
        <v>0</v>
      </c>
      <c r="L33" s="331">
        <v>0</v>
      </c>
      <c r="M33" s="331">
        <f t="shared" si="4"/>
        <v>0</v>
      </c>
    </row>
    <row r="34" spans="2:13" x14ac:dyDescent="0.3">
      <c r="B34" s="334" t="s">
        <v>2045</v>
      </c>
      <c r="C34" s="331">
        <v>0</v>
      </c>
      <c r="D34" s="331">
        <v>0</v>
      </c>
      <c r="E34" s="331">
        <v>0</v>
      </c>
      <c r="F34" s="331">
        <v>0</v>
      </c>
      <c r="G34" s="331">
        <v>0</v>
      </c>
      <c r="H34" s="331">
        <v>0</v>
      </c>
      <c r="I34" s="331">
        <v>0</v>
      </c>
      <c r="J34" s="331">
        <v>0</v>
      </c>
      <c r="K34" s="331">
        <v>0</v>
      </c>
      <c r="L34" s="331">
        <v>0</v>
      </c>
      <c r="M34" s="331">
        <f t="shared" si="4"/>
        <v>0</v>
      </c>
    </row>
    <row r="35" spans="2:13" x14ac:dyDescent="0.3">
      <c r="B35" s="334" t="s">
        <v>2046</v>
      </c>
      <c r="C35" s="331">
        <v>0</v>
      </c>
      <c r="D35" s="331">
        <v>0</v>
      </c>
      <c r="E35" s="331">
        <v>0</v>
      </c>
      <c r="F35" s="331">
        <v>0</v>
      </c>
      <c r="G35" s="331">
        <v>0</v>
      </c>
      <c r="H35" s="331">
        <v>0</v>
      </c>
      <c r="I35" s="331">
        <v>0</v>
      </c>
      <c r="J35" s="331">
        <v>0</v>
      </c>
      <c r="K35" s="331">
        <v>0</v>
      </c>
      <c r="L35" s="331">
        <v>0</v>
      </c>
      <c r="M35" s="331">
        <f t="shared" si="4"/>
        <v>0</v>
      </c>
    </row>
    <row r="36" spans="2:13" x14ac:dyDescent="0.3">
      <c r="B36" s="223" t="s">
        <v>2047</v>
      </c>
      <c r="C36" s="331">
        <f>SUM(C37:C38)</f>
        <v>1.08</v>
      </c>
      <c r="D36" s="331">
        <f t="shared" ref="D36:L36" si="6">SUM(D37:D38)</f>
        <v>6.3E-2</v>
      </c>
      <c r="E36" s="331">
        <f t="shared" si="6"/>
        <v>4.0000000000000001E-3</v>
      </c>
      <c r="F36" s="331">
        <f t="shared" si="6"/>
        <v>0.02</v>
      </c>
      <c r="G36" s="331">
        <f t="shared" si="6"/>
        <v>1.6E-2</v>
      </c>
      <c r="H36" s="331">
        <f t="shared" si="6"/>
        <v>0</v>
      </c>
      <c r="I36" s="331">
        <f t="shared" si="6"/>
        <v>1.9E-2</v>
      </c>
      <c r="J36" s="331">
        <f t="shared" si="6"/>
        <v>7.2999999999999995E-2</v>
      </c>
      <c r="K36" s="331">
        <f t="shared" si="6"/>
        <v>1.9E-2</v>
      </c>
      <c r="L36" s="331">
        <f t="shared" si="6"/>
        <v>1E-3</v>
      </c>
      <c r="M36" s="331">
        <f t="shared" si="4"/>
        <v>1.2949999999999997</v>
      </c>
    </row>
    <row r="37" spans="2:13" x14ac:dyDescent="0.3">
      <c r="B37" s="223" t="s">
        <v>2048</v>
      </c>
      <c r="C37" s="331">
        <v>0</v>
      </c>
      <c r="D37" s="331">
        <v>0</v>
      </c>
      <c r="E37" s="331">
        <v>0</v>
      </c>
      <c r="F37" s="331">
        <v>0</v>
      </c>
      <c r="G37" s="331">
        <v>0</v>
      </c>
      <c r="H37" s="331">
        <v>0</v>
      </c>
      <c r="I37" s="331">
        <v>0</v>
      </c>
      <c r="J37" s="331">
        <v>0</v>
      </c>
      <c r="K37" s="331">
        <v>0</v>
      </c>
      <c r="L37" s="331">
        <v>0</v>
      </c>
      <c r="M37" s="331">
        <f t="shared" si="4"/>
        <v>0</v>
      </c>
    </row>
    <row r="38" spans="2:13" x14ac:dyDescent="0.3">
      <c r="B38" s="246" t="s">
        <v>2049</v>
      </c>
      <c r="C38" s="331">
        <v>1.08</v>
      </c>
      <c r="D38" s="331">
        <v>6.3E-2</v>
      </c>
      <c r="E38" s="331">
        <v>4.0000000000000001E-3</v>
      </c>
      <c r="F38" s="331">
        <v>0.02</v>
      </c>
      <c r="G38" s="331">
        <v>1.6E-2</v>
      </c>
      <c r="H38" s="331">
        <v>0</v>
      </c>
      <c r="I38" s="331">
        <v>1.9E-2</v>
      </c>
      <c r="J38" s="331">
        <v>7.2999999999999995E-2</v>
      </c>
      <c r="K38" s="331">
        <v>1.9E-2</v>
      </c>
      <c r="L38" s="331">
        <v>1E-3</v>
      </c>
      <c r="M38" s="331">
        <f t="shared" si="4"/>
        <v>1.2949999999999997</v>
      </c>
    </row>
    <row r="39" spans="2:13" x14ac:dyDescent="0.3">
      <c r="B39" s="246" t="s">
        <v>159</v>
      </c>
      <c r="C39" s="331">
        <v>0</v>
      </c>
      <c r="D39" s="331">
        <v>0</v>
      </c>
      <c r="E39" s="331">
        <v>0</v>
      </c>
      <c r="F39" s="331">
        <v>0</v>
      </c>
      <c r="G39" s="331">
        <v>0</v>
      </c>
      <c r="H39" s="331">
        <v>0</v>
      </c>
      <c r="I39" s="331">
        <v>0</v>
      </c>
      <c r="J39" s="331">
        <v>0</v>
      </c>
      <c r="K39" s="331">
        <v>0</v>
      </c>
      <c r="L39" s="331">
        <v>0</v>
      </c>
      <c r="M39" s="331">
        <f t="shared" si="4"/>
        <v>0</v>
      </c>
    </row>
    <row r="40" spans="2:13" x14ac:dyDescent="0.3">
      <c r="B40" s="332" t="s">
        <v>161</v>
      </c>
      <c r="C40" s="296">
        <f>SUM(C29:C39)-C31-C36</f>
        <v>3.9540000000000006</v>
      </c>
      <c r="D40" s="296">
        <f t="shared" ref="D40:M40" si="7">SUM(D29:D39)-D31-D36</f>
        <v>0.32900000000000001</v>
      </c>
      <c r="E40" s="296">
        <f t="shared" si="7"/>
        <v>8.0000000000000002E-3</v>
      </c>
      <c r="F40" s="296">
        <f t="shared" si="7"/>
        <v>2.4999999999999998E-2</v>
      </c>
      <c r="G40" s="296">
        <f t="shared" si="7"/>
        <v>6.7000000000000004E-2</v>
      </c>
      <c r="H40" s="296">
        <f t="shared" si="7"/>
        <v>0.01</v>
      </c>
      <c r="I40" s="296">
        <f t="shared" si="7"/>
        <v>8.3000000000000004E-2</v>
      </c>
      <c r="J40" s="296">
        <f t="shared" si="7"/>
        <v>0.20900000000000002</v>
      </c>
      <c r="K40" s="296">
        <f t="shared" si="7"/>
        <v>4.0999999999999995E-2</v>
      </c>
      <c r="L40" s="296">
        <f t="shared" si="7"/>
        <v>4.0000000000000001E-3</v>
      </c>
      <c r="M40" s="296">
        <f t="shared" si="7"/>
        <v>4.7299999999999995</v>
      </c>
    </row>
    <row r="45" spans="2:13" ht="15.6" x14ac:dyDescent="0.3">
      <c r="B45" s="279" t="s">
        <v>2052</v>
      </c>
      <c r="C45" s="252"/>
      <c r="D45" s="252"/>
      <c r="E45" s="252"/>
      <c r="F45" s="252"/>
      <c r="G45" s="252"/>
      <c r="H45" s="252"/>
      <c r="I45" s="252"/>
      <c r="J45" s="252"/>
      <c r="K45" s="252"/>
      <c r="L45" s="252"/>
      <c r="M45" s="252"/>
    </row>
    <row r="46" spans="2:13" x14ac:dyDescent="0.3">
      <c r="B46" s="329" t="s">
        <v>1831</v>
      </c>
      <c r="C46" s="330"/>
      <c r="D46" s="330"/>
      <c r="E46" s="330"/>
      <c r="F46" s="330"/>
      <c r="G46" s="330"/>
      <c r="H46" s="330"/>
      <c r="I46" s="330"/>
      <c r="J46" s="330"/>
      <c r="K46" s="330"/>
      <c r="L46" s="330"/>
      <c r="M46" s="330"/>
    </row>
    <row r="47" spans="2:13" x14ac:dyDescent="0.3">
      <c r="B47" s="307"/>
      <c r="C47" s="307"/>
      <c r="D47" s="307"/>
      <c r="E47" s="307"/>
      <c r="F47" s="307"/>
      <c r="G47" s="307"/>
      <c r="H47" s="307"/>
      <c r="I47" s="307"/>
      <c r="J47" s="307"/>
      <c r="K47" s="307"/>
      <c r="L47" s="307"/>
      <c r="M47" s="307"/>
    </row>
    <row r="48" spans="2:13" ht="28.8" x14ac:dyDescent="0.3">
      <c r="B48" s="307"/>
      <c r="C48" s="283" t="s">
        <v>1999</v>
      </c>
      <c r="D48" s="283" t="s">
        <v>2000</v>
      </c>
      <c r="E48" s="283" t="s">
        <v>2001</v>
      </c>
      <c r="F48" s="283" t="s">
        <v>2002</v>
      </c>
      <c r="G48" s="283" t="s">
        <v>2003</v>
      </c>
      <c r="H48" s="283" t="s">
        <v>2004</v>
      </c>
      <c r="I48" s="283" t="s">
        <v>2005</v>
      </c>
      <c r="J48" s="283" t="s">
        <v>970</v>
      </c>
      <c r="K48" s="283" t="s">
        <v>2006</v>
      </c>
      <c r="L48" s="283" t="s">
        <v>159</v>
      </c>
      <c r="M48" s="284" t="s">
        <v>161</v>
      </c>
    </row>
    <row r="49" spans="2:14" x14ac:dyDescent="0.3">
      <c r="B49" s="223" t="s">
        <v>2040</v>
      </c>
      <c r="C49" s="331">
        <v>0</v>
      </c>
      <c r="D49" s="331">
        <v>0</v>
      </c>
      <c r="E49" s="331">
        <v>0</v>
      </c>
      <c r="F49" s="331">
        <v>0</v>
      </c>
      <c r="G49" s="331">
        <v>0</v>
      </c>
      <c r="H49" s="331">
        <v>0</v>
      </c>
      <c r="I49" s="331">
        <v>0</v>
      </c>
      <c r="J49" s="331">
        <v>0</v>
      </c>
      <c r="K49" s="331">
        <v>0</v>
      </c>
      <c r="L49" s="331">
        <v>0</v>
      </c>
      <c r="M49" s="331">
        <f>SUM(C49:L49)</f>
        <v>0</v>
      </c>
    </row>
    <row r="50" spans="2:14" x14ac:dyDescent="0.3">
      <c r="B50" s="223" t="s">
        <v>2041</v>
      </c>
      <c r="C50" s="331">
        <v>2.8780000000000001</v>
      </c>
      <c r="D50" s="331">
        <v>0.26600000000000001</v>
      </c>
      <c r="E50" s="331">
        <v>4.0000000000000001E-3</v>
      </c>
      <c r="F50" s="331">
        <v>5.0000000000000001E-3</v>
      </c>
      <c r="G50" s="331">
        <v>5.0999999999999997E-2</v>
      </c>
      <c r="H50" s="331">
        <v>0.01</v>
      </c>
      <c r="I50" s="331">
        <v>6.4000000000000001E-2</v>
      </c>
      <c r="J50" s="331">
        <v>0.13600000000000001</v>
      </c>
      <c r="K50" s="331">
        <v>2.1999999999999999E-2</v>
      </c>
      <c r="L50" s="331">
        <v>3.0000000000000001E-3</v>
      </c>
      <c r="M50" s="331">
        <f t="shared" ref="M50:M59" si="8">SUM(C50:L50)</f>
        <v>3.4390000000000001</v>
      </c>
    </row>
    <row r="51" spans="2:14" ht="28.8" x14ac:dyDescent="0.3">
      <c r="B51" s="327" t="s">
        <v>2042</v>
      </c>
      <c r="C51" s="331">
        <f>SUM(C52:C55)</f>
        <v>0</v>
      </c>
      <c r="D51" s="331">
        <f t="shared" ref="D51:L51" si="9">SUM(D52:D55)</f>
        <v>0</v>
      </c>
      <c r="E51" s="331">
        <f t="shared" si="9"/>
        <v>0</v>
      </c>
      <c r="F51" s="331">
        <f t="shared" si="9"/>
        <v>0</v>
      </c>
      <c r="G51" s="331">
        <f t="shared" si="9"/>
        <v>0</v>
      </c>
      <c r="H51" s="331">
        <f t="shared" si="9"/>
        <v>0</v>
      </c>
      <c r="I51" s="331">
        <f t="shared" si="9"/>
        <v>0</v>
      </c>
      <c r="J51" s="331">
        <f t="shared" si="9"/>
        <v>0</v>
      </c>
      <c r="K51" s="331">
        <f t="shared" si="9"/>
        <v>0</v>
      </c>
      <c r="L51" s="331">
        <f t="shared" si="9"/>
        <v>0</v>
      </c>
      <c r="M51" s="331">
        <f t="shared" si="8"/>
        <v>0</v>
      </c>
    </row>
    <row r="52" spans="2:14" x14ac:dyDescent="0.3">
      <c r="B52" s="333" t="s">
        <v>2043</v>
      </c>
      <c r="C52" s="331">
        <v>0</v>
      </c>
      <c r="D52" s="331">
        <v>0</v>
      </c>
      <c r="E52" s="331">
        <v>0</v>
      </c>
      <c r="F52" s="331">
        <v>0</v>
      </c>
      <c r="G52" s="331">
        <v>0</v>
      </c>
      <c r="H52" s="331">
        <v>0</v>
      </c>
      <c r="I52" s="331">
        <v>0</v>
      </c>
      <c r="J52" s="331">
        <v>0</v>
      </c>
      <c r="K52" s="331">
        <v>0</v>
      </c>
      <c r="L52" s="331">
        <v>0</v>
      </c>
      <c r="M52" s="331">
        <f t="shared" si="8"/>
        <v>0</v>
      </c>
    </row>
    <row r="53" spans="2:14" x14ac:dyDescent="0.3">
      <c r="B53" s="333" t="s">
        <v>2044</v>
      </c>
      <c r="C53" s="331">
        <v>0</v>
      </c>
      <c r="D53" s="331">
        <v>0</v>
      </c>
      <c r="E53" s="331">
        <v>0</v>
      </c>
      <c r="F53" s="331">
        <v>0</v>
      </c>
      <c r="G53" s="331">
        <v>0</v>
      </c>
      <c r="H53" s="331">
        <v>0</v>
      </c>
      <c r="I53" s="331">
        <v>0</v>
      </c>
      <c r="J53" s="331">
        <v>0</v>
      </c>
      <c r="K53" s="331">
        <v>0</v>
      </c>
      <c r="L53" s="331">
        <v>0</v>
      </c>
      <c r="M53" s="331">
        <f t="shared" si="8"/>
        <v>0</v>
      </c>
    </row>
    <row r="54" spans="2:14" x14ac:dyDescent="0.3">
      <c r="B54" s="334" t="s">
        <v>2045</v>
      </c>
      <c r="C54" s="331">
        <v>0</v>
      </c>
      <c r="D54" s="331">
        <v>0</v>
      </c>
      <c r="E54" s="331">
        <v>0</v>
      </c>
      <c r="F54" s="331">
        <v>0</v>
      </c>
      <c r="G54" s="331">
        <v>0</v>
      </c>
      <c r="H54" s="331">
        <v>0</v>
      </c>
      <c r="I54" s="331">
        <v>0</v>
      </c>
      <c r="J54" s="331">
        <v>0</v>
      </c>
      <c r="K54" s="331">
        <v>0</v>
      </c>
      <c r="L54" s="331">
        <v>0</v>
      </c>
      <c r="M54" s="331">
        <f t="shared" si="8"/>
        <v>0</v>
      </c>
    </row>
    <row r="55" spans="2:14" x14ac:dyDescent="0.3">
      <c r="B55" s="334" t="s">
        <v>2046</v>
      </c>
      <c r="C55" s="331">
        <v>0</v>
      </c>
      <c r="D55" s="331">
        <v>0</v>
      </c>
      <c r="E55" s="331">
        <v>0</v>
      </c>
      <c r="F55" s="331">
        <v>0</v>
      </c>
      <c r="G55" s="331">
        <v>0</v>
      </c>
      <c r="H55" s="331">
        <v>0</v>
      </c>
      <c r="I55" s="331">
        <v>0</v>
      </c>
      <c r="J55" s="331">
        <v>0</v>
      </c>
      <c r="K55" s="331">
        <v>0</v>
      </c>
      <c r="L55" s="331">
        <v>0</v>
      </c>
      <c r="M55" s="331">
        <f t="shared" si="8"/>
        <v>0</v>
      </c>
    </row>
    <row r="56" spans="2:14" x14ac:dyDescent="0.3">
      <c r="B56" s="223" t="s">
        <v>2047</v>
      </c>
      <c r="C56" s="331">
        <f>SUM(C57:C58)</f>
        <v>1.08</v>
      </c>
      <c r="D56" s="331">
        <f t="shared" ref="D56:L56" si="10">SUM(D57:D58)</f>
        <v>6.3E-2</v>
      </c>
      <c r="E56" s="331">
        <f t="shared" si="10"/>
        <v>4.0000000000000001E-3</v>
      </c>
      <c r="F56" s="331">
        <f t="shared" si="10"/>
        <v>0.02</v>
      </c>
      <c r="G56" s="331">
        <f t="shared" si="10"/>
        <v>1.6E-2</v>
      </c>
      <c r="H56" s="331">
        <f t="shared" si="10"/>
        <v>0</v>
      </c>
      <c r="I56" s="331">
        <f t="shared" si="10"/>
        <v>1.9E-2</v>
      </c>
      <c r="J56" s="331">
        <f t="shared" si="10"/>
        <v>7.2999999999999995E-2</v>
      </c>
      <c r="K56" s="331">
        <f t="shared" si="10"/>
        <v>1.9E-2</v>
      </c>
      <c r="L56" s="331">
        <f t="shared" si="10"/>
        <v>1E-3</v>
      </c>
      <c r="M56" s="331">
        <f t="shared" si="8"/>
        <v>1.2949999999999997</v>
      </c>
    </row>
    <row r="57" spans="2:14" x14ac:dyDescent="0.3">
      <c r="B57" s="246" t="s">
        <v>2048</v>
      </c>
      <c r="C57" s="336">
        <v>0</v>
      </c>
      <c r="D57" s="336">
        <v>0</v>
      </c>
      <c r="E57" s="336">
        <v>0</v>
      </c>
      <c r="F57" s="336">
        <v>0</v>
      </c>
      <c r="G57" s="336">
        <v>0</v>
      </c>
      <c r="H57" s="336">
        <v>0</v>
      </c>
      <c r="I57" s="336">
        <v>0</v>
      </c>
      <c r="J57" s="336">
        <v>0</v>
      </c>
      <c r="K57" s="336">
        <v>0</v>
      </c>
      <c r="L57" s="336">
        <v>0</v>
      </c>
      <c r="M57" s="331">
        <f t="shared" si="8"/>
        <v>0</v>
      </c>
    </row>
    <row r="58" spans="2:14" x14ac:dyDescent="0.3">
      <c r="B58" s="246" t="s">
        <v>2049</v>
      </c>
      <c r="C58" s="331">
        <v>1.08</v>
      </c>
      <c r="D58" s="331">
        <v>6.3E-2</v>
      </c>
      <c r="E58" s="331">
        <v>4.0000000000000001E-3</v>
      </c>
      <c r="F58" s="331">
        <v>0.02</v>
      </c>
      <c r="G58" s="331">
        <v>1.6E-2</v>
      </c>
      <c r="H58" s="331">
        <v>0</v>
      </c>
      <c r="I58" s="331">
        <v>1.9E-2</v>
      </c>
      <c r="J58" s="331">
        <v>7.2999999999999995E-2</v>
      </c>
      <c r="K58" s="331">
        <v>1.9E-2</v>
      </c>
      <c r="L58" s="331">
        <v>1E-3</v>
      </c>
      <c r="M58" s="331">
        <f t="shared" si="8"/>
        <v>1.2949999999999997</v>
      </c>
    </row>
    <row r="59" spans="2:14" x14ac:dyDescent="0.3">
      <c r="B59" s="246" t="s">
        <v>159</v>
      </c>
      <c r="C59" s="331">
        <v>0</v>
      </c>
      <c r="D59" s="331">
        <v>0</v>
      </c>
      <c r="E59" s="331">
        <v>0</v>
      </c>
      <c r="F59" s="331">
        <v>0</v>
      </c>
      <c r="G59" s="331">
        <v>0</v>
      </c>
      <c r="H59" s="331">
        <v>0</v>
      </c>
      <c r="I59" s="331">
        <v>0</v>
      </c>
      <c r="J59" s="331">
        <v>0</v>
      </c>
      <c r="K59" s="331">
        <v>0</v>
      </c>
      <c r="L59" s="331">
        <v>0</v>
      </c>
      <c r="M59" s="331">
        <f t="shared" si="8"/>
        <v>0</v>
      </c>
    </row>
    <row r="60" spans="2:14" x14ac:dyDescent="0.3">
      <c r="B60" s="332" t="s">
        <v>161</v>
      </c>
      <c r="C60" s="296">
        <f>SUM(C49:C59)-C51-C56</f>
        <v>3.9580000000000002</v>
      </c>
      <c r="D60" s="296">
        <f t="shared" ref="D60:M60" si="11">SUM(D49:D59)-D51-D56</f>
        <v>0.32900000000000001</v>
      </c>
      <c r="E60" s="296">
        <f t="shared" si="11"/>
        <v>8.0000000000000002E-3</v>
      </c>
      <c r="F60" s="296">
        <f t="shared" si="11"/>
        <v>2.4999999999999998E-2</v>
      </c>
      <c r="G60" s="296">
        <f t="shared" si="11"/>
        <v>6.7000000000000004E-2</v>
      </c>
      <c r="H60" s="296">
        <f t="shared" si="11"/>
        <v>0.01</v>
      </c>
      <c r="I60" s="296">
        <f t="shared" si="11"/>
        <v>8.3000000000000004E-2</v>
      </c>
      <c r="J60" s="296">
        <f t="shared" si="11"/>
        <v>0.20900000000000002</v>
      </c>
      <c r="K60" s="296">
        <f t="shared" si="11"/>
        <v>4.0999999999999995E-2</v>
      </c>
      <c r="L60" s="296">
        <f t="shared" si="11"/>
        <v>4.0000000000000001E-3</v>
      </c>
      <c r="M60" s="296">
        <f t="shared" si="11"/>
        <v>4.734</v>
      </c>
    </row>
    <row r="62" spans="2:14" x14ac:dyDescent="0.3">
      <c r="B62" s="252"/>
      <c r="C62" s="252"/>
      <c r="D62" s="252"/>
      <c r="E62" s="252"/>
      <c r="F62" s="252"/>
      <c r="G62" s="252"/>
      <c r="H62" s="252"/>
      <c r="I62" s="252"/>
      <c r="J62" s="252"/>
      <c r="K62" s="252"/>
      <c r="L62" s="252"/>
      <c r="N62" s="252"/>
    </row>
    <row r="64" spans="2:14" x14ac:dyDescent="0.3">
      <c r="N64" s="210" t="s">
        <v>1891</v>
      </c>
    </row>
    <row r="77" spans="14:14" x14ac:dyDescent="0.3">
      <c r="N77" s="252"/>
    </row>
  </sheetData>
  <hyperlinks>
    <hyperlink ref="N64" location="Contents!A1" display="To Frontpage"/>
  </hyperlinks>
  <pageMargins left="0.70866141732283472" right="0.70866141732283472" top="0.74803149606299213" bottom="0.74803149606299213" header="0.31496062992125984" footer="0.31496062992125984"/>
  <pageSetup paperSize="9" scale="4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85"/>
  <sheetViews>
    <sheetView topLeftCell="A63" zoomScale="85" zoomScaleNormal="85" zoomScaleSheetLayoutView="100" workbookViewId="0">
      <selection activeCell="B82" sqref="B82"/>
    </sheetView>
  </sheetViews>
  <sheetFormatPr defaultColWidth="9.109375" defaultRowHeight="14.4" x14ac:dyDescent="0.3"/>
  <cols>
    <col min="1" max="1" width="4.6640625" style="246" customWidth="1"/>
    <col min="2" max="2" width="25.109375" style="246" bestFit="1" customWidth="1"/>
    <col min="3" max="12" width="17.6640625" style="246" customWidth="1"/>
    <col min="13" max="13" width="18.5546875" style="246" bestFit="1" customWidth="1"/>
    <col min="14" max="20" width="9.109375" style="246"/>
    <col min="21" max="21" width="9.109375" style="246" customWidth="1"/>
    <col min="22" max="16384" width="9.109375" style="246"/>
  </cols>
  <sheetData>
    <row r="4" spans="2:13" x14ac:dyDescent="0.3">
      <c r="B4" s="252"/>
      <c r="C4" s="252"/>
      <c r="D4" s="252"/>
      <c r="E4" s="252"/>
      <c r="F4" s="252"/>
      <c r="G4" s="252"/>
      <c r="H4" s="252"/>
      <c r="I4" s="252"/>
      <c r="J4" s="252"/>
      <c r="K4" s="252"/>
      <c r="L4" s="252"/>
      <c r="M4" s="252"/>
    </row>
    <row r="5" spans="2:13" ht="15.6" x14ac:dyDescent="0.3">
      <c r="B5" s="279" t="s">
        <v>2053</v>
      </c>
      <c r="C5" s="252"/>
      <c r="D5" s="252"/>
      <c r="E5" s="252"/>
      <c r="F5" s="252"/>
      <c r="G5" s="252"/>
      <c r="H5" s="252"/>
      <c r="I5" s="252"/>
      <c r="J5" s="252"/>
      <c r="K5" s="252"/>
      <c r="L5" s="252"/>
      <c r="M5" s="252"/>
    </row>
    <row r="6" spans="2:13" x14ac:dyDescent="0.3">
      <c r="B6" s="329" t="s">
        <v>2054</v>
      </c>
      <c r="C6" s="330"/>
      <c r="D6" s="330"/>
      <c r="E6" s="330"/>
      <c r="F6" s="330"/>
      <c r="G6" s="330"/>
      <c r="H6" s="330"/>
      <c r="I6" s="330"/>
      <c r="J6" s="330"/>
      <c r="K6" s="330"/>
      <c r="L6" s="330"/>
      <c r="M6" s="330"/>
    </row>
    <row r="7" spans="2:13" x14ac:dyDescent="0.3">
      <c r="B7" s="307"/>
      <c r="C7" s="307"/>
      <c r="D7" s="307"/>
      <c r="E7" s="307"/>
      <c r="F7" s="307"/>
      <c r="G7" s="307"/>
      <c r="H7" s="307"/>
      <c r="I7" s="307"/>
      <c r="J7" s="307"/>
      <c r="K7" s="307"/>
      <c r="L7" s="307"/>
      <c r="M7" s="307"/>
    </row>
    <row r="8" spans="2:13" ht="28.8" x14ac:dyDescent="0.3">
      <c r="B8" s="307"/>
      <c r="C8" s="283" t="s">
        <v>1999</v>
      </c>
      <c r="D8" s="283" t="s">
        <v>2000</v>
      </c>
      <c r="E8" s="283" t="s">
        <v>2001</v>
      </c>
      <c r="F8" s="283" t="s">
        <v>2002</v>
      </c>
      <c r="G8" s="283" t="s">
        <v>2003</v>
      </c>
      <c r="H8" s="283" t="s">
        <v>2004</v>
      </c>
      <c r="I8" s="283" t="s">
        <v>2005</v>
      </c>
      <c r="J8" s="283" t="s">
        <v>970</v>
      </c>
      <c r="K8" s="283" t="s">
        <v>2006</v>
      </c>
      <c r="L8" s="283" t="s">
        <v>159</v>
      </c>
      <c r="M8" s="284" t="s">
        <v>161</v>
      </c>
    </row>
    <row r="9" spans="2:13" x14ac:dyDescent="0.3">
      <c r="B9" s="246" t="s">
        <v>2055</v>
      </c>
      <c r="C9" s="331">
        <v>0</v>
      </c>
      <c r="D9" s="331">
        <v>0</v>
      </c>
      <c r="E9" s="331">
        <v>0</v>
      </c>
      <c r="F9" s="331">
        <v>0</v>
      </c>
      <c r="G9" s="331">
        <v>0</v>
      </c>
      <c r="H9" s="331">
        <v>0</v>
      </c>
      <c r="I9" s="331">
        <v>0</v>
      </c>
      <c r="J9" s="331">
        <v>0</v>
      </c>
      <c r="K9" s="331">
        <v>0</v>
      </c>
      <c r="L9" s="331">
        <v>0</v>
      </c>
      <c r="M9" s="331">
        <f>SUM(C9:L9)</f>
        <v>0</v>
      </c>
    </row>
    <row r="10" spans="2:13" x14ac:dyDescent="0.3">
      <c r="B10" s="246" t="s">
        <v>750</v>
      </c>
      <c r="C10" s="331">
        <v>0</v>
      </c>
      <c r="D10" s="331">
        <v>0</v>
      </c>
      <c r="E10" s="331">
        <v>0</v>
      </c>
      <c r="F10" s="331">
        <v>0</v>
      </c>
      <c r="G10" s="331">
        <v>0</v>
      </c>
      <c r="H10" s="331">
        <v>0</v>
      </c>
      <c r="I10" s="331">
        <v>0</v>
      </c>
      <c r="J10" s="331">
        <v>0</v>
      </c>
      <c r="K10" s="331">
        <v>0</v>
      </c>
      <c r="L10" s="331">
        <v>0</v>
      </c>
      <c r="M10" s="331">
        <f t="shared" ref="M10:M13" si="0">SUM(C10:L10)</f>
        <v>0</v>
      </c>
    </row>
    <row r="11" spans="2:13" x14ac:dyDescent="0.3">
      <c r="B11" s="246" t="s">
        <v>752</v>
      </c>
      <c r="C11" s="331">
        <v>0</v>
      </c>
      <c r="D11" s="331">
        <v>0</v>
      </c>
      <c r="E11" s="331">
        <v>0</v>
      </c>
      <c r="F11" s="331">
        <v>0</v>
      </c>
      <c r="G11" s="331">
        <v>0</v>
      </c>
      <c r="H11" s="331">
        <v>0</v>
      </c>
      <c r="I11" s="331">
        <v>0</v>
      </c>
      <c r="J11" s="331">
        <v>0</v>
      </c>
      <c r="K11" s="331">
        <v>0</v>
      </c>
      <c r="L11" s="331">
        <v>0</v>
      </c>
      <c r="M11" s="331">
        <f t="shared" si="0"/>
        <v>0</v>
      </c>
    </row>
    <row r="12" spans="2:13" x14ac:dyDescent="0.3">
      <c r="B12" s="246" t="s">
        <v>754</v>
      </c>
      <c r="C12" s="331">
        <v>0</v>
      </c>
      <c r="D12" s="331">
        <v>0</v>
      </c>
      <c r="E12" s="331">
        <v>0</v>
      </c>
      <c r="F12" s="331">
        <v>0</v>
      </c>
      <c r="G12" s="331">
        <v>0</v>
      </c>
      <c r="H12" s="331">
        <v>0</v>
      </c>
      <c r="I12" s="331">
        <v>0</v>
      </c>
      <c r="J12" s="331">
        <v>0</v>
      </c>
      <c r="K12" s="331">
        <v>0</v>
      </c>
      <c r="L12" s="331">
        <v>0</v>
      </c>
      <c r="M12" s="331">
        <f t="shared" si="0"/>
        <v>0</v>
      </c>
    </row>
    <row r="13" spans="2:13" x14ac:dyDescent="0.3">
      <c r="B13" s="246" t="s">
        <v>756</v>
      </c>
      <c r="C13" s="331">
        <v>3.9569999999999999</v>
      </c>
      <c r="D13" s="331">
        <v>0.32900000000000001</v>
      </c>
      <c r="E13" s="331">
        <v>8.0000000000000002E-3</v>
      </c>
      <c r="F13" s="331">
        <v>2.5000000000000001E-2</v>
      </c>
      <c r="G13" s="331">
        <v>6.7000000000000004E-2</v>
      </c>
      <c r="H13" s="331">
        <v>0.01</v>
      </c>
      <c r="I13" s="331">
        <v>8.3000000000000004E-2</v>
      </c>
      <c r="J13" s="331">
        <v>0.20899999999999999</v>
      </c>
      <c r="K13" s="331">
        <v>4.2000000000000003E-2</v>
      </c>
      <c r="L13" s="331">
        <v>4.0000000000000001E-3</v>
      </c>
      <c r="M13" s="331">
        <f t="shared" si="0"/>
        <v>4.7339999999999991</v>
      </c>
    </row>
    <row r="14" spans="2:13" x14ac:dyDescent="0.3">
      <c r="B14" s="332" t="s">
        <v>161</v>
      </c>
      <c r="C14" s="296">
        <f>SUM(C9:C13)</f>
        <v>3.9569999999999999</v>
      </c>
      <c r="D14" s="296">
        <f t="shared" ref="D14:M14" si="1">SUM(D9:D13)</f>
        <v>0.32900000000000001</v>
      </c>
      <c r="E14" s="296">
        <f t="shared" si="1"/>
        <v>8.0000000000000002E-3</v>
      </c>
      <c r="F14" s="296">
        <f t="shared" si="1"/>
        <v>2.5000000000000001E-2</v>
      </c>
      <c r="G14" s="296">
        <f t="shared" si="1"/>
        <v>6.7000000000000004E-2</v>
      </c>
      <c r="H14" s="296">
        <f t="shared" si="1"/>
        <v>0.01</v>
      </c>
      <c r="I14" s="296">
        <f t="shared" si="1"/>
        <v>8.3000000000000004E-2</v>
      </c>
      <c r="J14" s="296">
        <f t="shared" si="1"/>
        <v>0.20899999999999999</v>
      </c>
      <c r="K14" s="296">
        <f t="shared" si="1"/>
        <v>4.2000000000000003E-2</v>
      </c>
      <c r="L14" s="296">
        <f t="shared" si="1"/>
        <v>4.0000000000000001E-3</v>
      </c>
      <c r="M14" s="296">
        <f t="shared" si="1"/>
        <v>4.7339999999999991</v>
      </c>
    </row>
    <row r="15" spans="2:13" x14ac:dyDescent="0.3">
      <c r="C15" s="250"/>
      <c r="D15" s="250"/>
      <c r="E15" s="250"/>
      <c r="F15" s="250"/>
      <c r="G15" s="250"/>
      <c r="H15" s="250"/>
      <c r="I15" s="250"/>
      <c r="J15" s="250"/>
      <c r="K15" s="250"/>
      <c r="L15" s="250"/>
      <c r="M15" s="250"/>
    </row>
    <row r="16" spans="2:13" x14ac:dyDescent="0.3">
      <c r="C16" s="250"/>
      <c r="D16" s="250"/>
      <c r="E16" s="250"/>
      <c r="F16" s="250"/>
      <c r="G16" s="250"/>
      <c r="H16" s="250"/>
      <c r="I16" s="250"/>
      <c r="J16" s="250"/>
      <c r="K16" s="250"/>
      <c r="L16" s="250"/>
      <c r="M16" s="250"/>
    </row>
    <row r="19" spans="2:13" ht="15.6" x14ac:dyDescent="0.3">
      <c r="B19" s="279" t="s">
        <v>2056</v>
      </c>
      <c r="C19" s="252"/>
      <c r="D19" s="252"/>
      <c r="E19" s="252"/>
      <c r="F19" s="252"/>
      <c r="G19" s="252"/>
      <c r="H19" s="252"/>
      <c r="I19" s="252"/>
      <c r="J19" s="252"/>
      <c r="K19" s="252"/>
      <c r="L19" s="252"/>
      <c r="M19" s="252"/>
    </row>
    <row r="20" spans="2:13" x14ac:dyDescent="0.3">
      <c r="B20" s="329" t="s">
        <v>1835</v>
      </c>
      <c r="C20" s="330"/>
      <c r="D20" s="330"/>
      <c r="E20" s="330"/>
      <c r="F20" s="330"/>
      <c r="G20" s="330"/>
      <c r="H20" s="330"/>
      <c r="I20" s="330"/>
      <c r="J20" s="330"/>
      <c r="K20" s="330"/>
      <c r="L20" s="330"/>
      <c r="M20" s="330"/>
    </row>
    <row r="21" spans="2:13" x14ac:dyDescent="0.3">
      <c r="B21" s="307"/>
      <c r="C21" s="307"/>
      <c r="D21" s="307"/>
      <c r="E21" s="307"/>
      <c r="F21" s="307"/>
      <c r="G21" s="307"/>
      <c r="H21" s="307"/>
      <c r="I21" s="307"/>
      <c r="J21" s="307"/>
      <c r="K21" s="307"/>
      <c r="L21" s="307"/>
      <c r="M21" s="307"/>
    </row>
    <row r="22" spans="2:13" ht="28.8" x14ac:dyDescent="0.3">
      <c r="B22" s="307"/>
      <c r="C22" s="283" t="s">
        <v>1999</v>
      </c>
      <c r="D22" s="283" t="s">
        <v>2000</v>
      </c>
      <c r="E22" s="283" t="s">
        <v>2001</v>
      </c>
      <c r="F22" s="283" t="s">
        <v>2002</v>
      </c>
      <c r="G22" s="283" t="s">
        <v>2003</v>
      </c>
      <c r="H22" s="283" t="s">
        <v>2004</v>
      </c>
      <c r="I22" s="283" t="s">
        <v>2005</v>
      </c>
      <c r="J22" s="283" t="s">
        <v>970</v>
      </c>
      <c r="K22" s="283" t="s">
        <v>2006</v>
      </c>
      <c r="L22" s="283" t="s">
        <v>159</v>
      </c>
      <c r="M22" s="284" t="s">
        <v>161</v>
      </c>
    </row>
    <row r="23" spans="2:13" x14ac:dyDescent="0.3">
      <c r="B23" s="246" t="s">
        <v>2057</v>
      </c>
      <c r="C23" s="331">
        <v>1.4E-2</v>
      </c>
      <c r="D23" s="331">
        <v>1E-3</v>
      </c>
      <c r="E23" s="331">
        <v>2E-3</v>
      </c>
      <c r="F23" s="331">
        <v>0</v>
      </c>
      <c r="G23" s="331">
        <v>0</v>
      </c>
      <c r="H23" s="331">
        <v>0</v>
      </c>
      <c r="I23" s="331">
        <v>0</v>
      </c>
      <c r="J23" s="331">
        <v>3.0000000000000001E-3</v>
      </c>
      <c r="K23" s="331">
        <v>0</v>
      </c>
      <c r="L23" s="331">
        <v>0</v>
      </c>
      <c r="M23" s="331">
        <f>SUM(C23:L23)</f>
        <v>0.02</v>
      </c>
    </row>
    <row r="24" spans="2:13" x14ac:dyDescent="0.3">
      <c r="B24" s="246" t="s">
        <v>2058</v>
      </c>
      <c r="C24" s="331">
        <v>2.9000000000000001E-2</v>
      </c>
      <c r="D24" s="331">
        <v>3.0000000000000001E-3</v>
      </c>
      <c r="E24" s="331">
        <v>1E-3</v>
      </c>
      <c r="F24" s="331">
        <v>0</v>
      </c>
      <c r="G24" s="331">
        <v>1E-3</v>
      </c>
      <c r="H24" s="331">
        <v>3.0000000000000001E-3</v>
      </c>
      <c r="I24" s="331">
        <v>2E-3</v>
      </c>
      <c r="J24" s="331">
        <v>6.0000000000000001E-3</v>
      </c>
      <c r="K24" s="331">
        <v>0</v>
      </c>
      <c r="L24" s="331">
        <v>0</v>
      </c>
      <c r="M24" s="331">
        <f t="shared" ref="M24:M28" si="2">SUM(C24:L24)</f>
        <v>4.5000000000000005E-2</v>
      </c>
    </row>
    <row r="25" spans="2:13" x14ac:dyDescent="0.3">
      <c r="B25" s="246" t="s">
        <v>2059</v>
      </c>
      <c r="C25" s="331">
        <v>6.2E-2</v>
      </c>
      <c r="D25" s="331">
        <v>1.2E-2</v>
      </c>
      <c r="E25" s="331">
        <v>0</v>
      </c>
      <c r="F25" s="331">
        <v>0</v>
      </c>
      <c r="G25" s="331">
        <v>3.0000000000000001E-3</v>
      </c>
      <c r="H25" s="331">
        <v>0</v>
      </c>
      <c r="I25" s="331">
        <v>7.0000000000000001E-3</v>
      </c>
      <c r="J25" s="331">
        <v>8.9999999999999993E-3</v>
      </c>
      <c r="K25" s="331">
        <v>0</v>
      </c>
      <c r="L25" s="331">
        <v>0</v>
      </c>
      <c r="M25" s="331">
        <f t="shared" si="2"/>
        <v>9.2999999999999999E-2</v>
      </c>
    </row>
    <row r="26" spans="2:13" x14ac:dyDescent="0.3">
      <c r="B26" s="246" t="s">
        <v>2060</v>
      </c>
      <c r="C26" s="331">
        <v>0.29299999999999998</v>
      </c>
      <c r="D26" s="331">
        <v>0.03</v>
      </c>
      <c r="E26" s="331">
        <v>1E-3</v>
      </c>
      <c r="F26" s="331">
        <v>1E-3</v>
      </c>
      <c r="G26" s="331">
        <v>1.0999999999999999E-2</v>
      </c>
      <c r="H26" s="331">
        <v>7.0000000000000001E-3</v>
      </c>
      <c r="I26" s="331">
        <v>5.1999999999999998E-2</v>
      </c>
      <c r="J26" s="331">
        <v>2.8000000000000001E-2</v>
      </c>
      <c r="K26" s="331">
        <v>0</v>
      </c>
      <c r="L26" s="331">
        <v>1E-3</v>
      </c>
      <c r="M26" s="331">
        <f t="shared" si="2"/>
        <v>0.42399999999999999</v>
      </c>
    </row>
    <row r="27" spans="2:13" x14ac:dyDescent="0.3">
      <c r="B27" s="246" t="s">
        <v>2061</v>
      </c>
      <c r="C27" s="331">
        <v>3.56</v>
      </c>
      <c r="D27" s="331">
        <v>0.28299999999999997</v>
      </c>
      <c r="E27" s="331">
        <v>4.0000000000000001E-3</v>
      </c>
      <c r="F27" s="331">
        <v>2.4E-2</v>
      </c>
      <c r="G27" s="331">
        <v>5.0999999999999997E-2</v>
      </c>
      <c r="H27" s="331">
        <v>0</v>
      </c>
      <c r="I27" s="331">
        <v>2.1000000000000001E-2</v>
      </c>
      <c r="J27" s="331">
        <v>0.16400000000000001</v>
      </c>
      <c r="K27" s="331">
        <v>4.1000000000000002E-2</v>
      </c>
      <c r="L27" s="331">
        <v>3.0000000000000001E-3</v>
      </c>
      <c r="M27" s="331">
        <f t="shared" si="2"/>
        <v>4.1510000000000007</v>
      </c>
    </row>
    <row r="28" spans="2:13" x14ac:dyDescent="0.3">
      <c r="B28" s="246" t="s">
        <v>2062</v>
      </c>
      <c r="C28" s="331">
        <v>0</v>
      </c>
      <c r="D28" s="331">
        <v>0</v>
      </c>
      <c r="E28" s="331">
        <v>0</v>
      </c>
      <c r="F28" s="331">
        <v>0</v>
      </c>
      <c r="G28" s="331">
        <v>0</v>
      </c>
      <c r="H28" s="331">
        <v>0</v>
      </c>
      <c r="I28" s="331">
        <v>0</v>
      </c>
      <c r="J28" s="331">
        <v>0</v>
      </c>
      <c r="K28" s="331">
        <v>0</v>
      </c>
      <c r="L28" s="331">
        <v>0</v>
      </c>
      <c r="M28" s="331">
        <f t="shared" si="2"/>
        <v>0</v>
      </c>
    </row>
    <row r="29" spans="2:13" x14ac:dyDescent="0.3">
      <c r="B29" s="332" t="s">
        <v>161</v>
      </c>
      <c r="C29" s="296">
        <f>SUM(C23:C28)</f>
        <v>3.9580000000000002</v>
      </c>
      <c r="D29" s="296">
        <f t="shared" ref="D29:M29" si="3">SUM(D23:D28)</f>
        <v>0.32899999999999996</v>
      </c>
      <c r="E29" s="296">
        <f t="shared" si="3"/>
        <v>8.0000000000000002E-3</v>
      </c>
      <c r="F29" s="296">
        <f t="shared" si="3"/>
        <v>2.5000000000000001E-2</v>
      </c>
      <c r="G29" s="296">
        <f t="shared" si="3"/>
        <v>6.6000000000000003E-2</v>
      </c>
      <c r="H29" s="296">
        <f t="shared" si="3"/>
        <v>0.01</v>
      </c>
      <c r="I29" s="296">
        <f t="shared" si="3"/>
        <v>8.2000000000000003E-2</v>
      </c>
      <c r="J29" s="296">
        <f t="shared" si="3"/>
        <v>0.21000000000000002</v>
      </c>
      <c r="K29" s="296">
        <f t="shared" si="3"/>
        <v>4.1000000000000002E-2</v>
      </c>
      <c r="L29" s="296">
        <f t="shared" si="3"/>
        <v>4.0000000000000001E-3</v>
      </c>
      <c r="M29" s="296">
        <f t="shared" si="3"/>
        <v>4.7330000000000005</v>
      </c>
    </row>
    <row r="34" spans="2:13" ht="15.6" x14ac:dyDescent="0.3">
      <c r="B34" s="279" t="s">
        <v>2063</v>
      </c>
      <c r="C34" s="252"/>
      <c r="D34" s="252"/>
      <c r="E34" s="252"/>
      <c r="F34" s="252"/>
      <c r="G34" s="252"/>
      <c r="H34" s="252"/>
      <c r="I34" s="252"/>
      <c r="J34" s="252"/>
      <c r="K34" s="252"/>
      <c r="L34" s="252"/>
      <c r="M34" s="252"/>
    </row>
    <row r="35" spans="2:13" x14ac:dyDescent="0.3">
      <c r="B35" s="337" t="s">
        <v>2064</v>
      </c>
      <c r="C35" s="330"/>
      <c r="D35" s="330"/>
      <c r="E35" s="330"/>
      <c r="F35" s="330"/>
      <c r="G35" s="330"/>
      <c r="H35" s="330"/>
      <c r="I35" s="330"/>
      <c r="J35" s="330"/>
      <c r="K35" s="330"/>
      <c r="L35" s="330"/>
      <c r="M35" s="330"/>
    </row>
    <row r="36" spans="2:13" x14ac:dyDescent="0.3">
      <c r="B36" s="307"/>
      <c r="C36" s="307"/>
      <c r="D36" s="307"/>
      <c r="E36" s="307"/>
      <c r="F36" s="307"/>
      <c r="G36" s="307"/>
      <c r="H36" s="307"/>
      <c r="I36" s="307"/>
      <c r="J36" s="307"/>
      <c r="K36" s="307"/>
      <c r="L36" s="307"/>
      <c r="M36" s="307"/>
    </row>
    <row r="37" spans="2:13" ht="28.8" x14ac:dyDescent="0.3">
      <c r="B37" s="307"/>
      <c r="C37" s="283" t="s">
        <v>1999</v>
      </c>
      <c r="D37" s="283" t="s">
        <v>2000</v>
      </c>
      <c r="E37" s="283" t="s">
        <v>2001</v>
      </c>
      <c r="F37" s="283" t="s">
        <v>2002</v>
      </c>
      <c r="G37" s="283" t="s">
        <v>2003</v>
      </c>
      <c r="H37" s="283" t="s">
        <v>2004</v>
      </c>
      <c r="I37" s="283" t="s">
        <v>2005</v>
      </c>
      <c r="J37" s="283" t="s">
        <v>970</v>
      </c>
      <c r="K37" s="283" t="s">
        <v>2006</v>
      </c>
      <c r="L37" s="283" t="s">
        <v>159</v>
      </c>
      <c r="M37" s="284" t="s">
        <v>161</v>
      </c>
    </row>
    <row r="38" spans="2:13" x14ac:dyDescent="0.3">
      <c r="B38" s="338" t="s">
        <v>2065</v>
      </c>
      <c r="C38" s="339">
        <v>0.26</v>
      </c>
      <c r="D38" s="339">
        <v>0.15</v>
      </c>
      <c r="E38" s="339">
        <v>0</v>
      </c>
      <c r="F38" s="339">
        <v>0</v>
      </c>
      <c r="G38" s="339">
        <v>0</v>
      </c>
      <c r="H38" s="339">
        <v>0</v>
      </c>
      <c r="I38" s="339">
        <v>0</v>
      </c>
      <c r="J38" s="339">
        <v>0.1</v>
      </c>
      <c r="K38" s="339">
        <v>0</v>
      </c>
      <c r="L38" s="339">
        <v>0</v>
      </c>
      <c r="M38" s="340">
        <v>0.2</v>
      </c>
    </row>
    <row r="39" spans="2:13" x14ac:dyDescent="0.3">
      <c r="B39" s="278" t="s">
        <v>2221</v>
      </c>
    </row>
    <row r="40" spans="2:13" x14ac:dyDescent="0.3">
      <c r="J40" s="341"/>
    </row>
    <row r="44" spans="2:13" ht="15.6" x14ac:dyDescent="0.3">
      <c r="B44" s="279" t="s">
        <v>2066</v>
      </c>
      <c r="C44" s="252"/>
      <c r="D44" s="252"/>
      <c r="E44" s="252"/>
      <c r="F44" s="252"/>
      <c r="G44" s="252"/>
      <c r="H44" s="252"/>
      <c r="I44" s="252"/>
      <c r="J44" s="252"/>
      <c r="K44" s="252"/>
      <c r="L44" s="252"/>
      <c r="M44" s="252"/>
    </row>
    <row r="45" spans="2:13" x14ac:dyDescent="0.3">
      <c r="B45" s="337" t="s">
        <v>1839</v>
      </c>
      <c r="C45" s="330"/>
      <c r="D45" s="330"/>
      <c r="E45" s="330"/>
      <c r="F45" s="330"/>
      <c r="G45" s="330"/>
      <c r="H45" s="330"/>
      <c r="I45" s="330"/>
      <c r="J45" s="330"/>
      <c r="K45" s="330"/>
      <c r="L45" s="330"/>
      <c r="M45" s="330"/>
    </row>
    <row r="46" spans="2:13" x14ac:dyDescent="0.3">
      <c r="B46" s="307"/>
      <c r="C46" s="307"/>
      <c r="D46" s="307"/>
      <c r="E46" s="307"/>
      <c r="F46" s="307"/>
      <c r="G46" s="307"/>
      <c r="H46" s="307"/>
      <c r="I46" s="307"/>
      <c r="J46" s="307"/>
      <c r="K46" s="307"/>
      <c r="L46" s="307"/>
      <c r="M46" s="307"/>
    </row>
    <row r="47" spans="2:13" ht="28.8" x14ac:dyDescent="0.3">
      <c r="B47" s="307"/>
      <c r="C47" s="283" t="s">
        <v>1999</v>
      </c>
      <c r="D47" s="283" t="s">
        <v>2000</v>
      </c>
      <c r="E47" s="283" t="s">
        <v>2001</v>
      </c>
      <c r="F47" s="283" t="s">
        <v>2002</v>
      </c>
      <c r="G47" s="283" t="s">
        <v>2003</v>
      </c>
      <c r="H47" s="283" t="s">
        <v>2004</v>
      </c>
      <c r="I47" s="283" t="s">
        <v>2005</v>
      </c>
      <c r="J47" s="283" t="s">
        <v>970</v>
      </c>
      <c r="K47" s="283" t="s">
        <v>2006</v>
      </c>
      <c r="L47" s="283" t="s">
        <v>159</v>
      </c>
      <c r="M47" s="284" t="s">
        <v>161</v>
      </c>
    </row>
    <row r="48" spans="2:13" x14ac:dyDescent="0.3">
      <c r="B48" s="338" t="s">
        <v>2065</v>
      </c>
      <c r="C48" s="342">
        <v>1.87</v>
      </c>
      <c r="D48" s="342">
        <v>0.35</v>
      </c>
      <c r="E48" s="342">
        <v>0</v>
      </c>
      <c r="F48" s="342">
        <v>0</v>
      </c>
      <c r="G48" s="342">
        <v>0</v>
      </c>
      <c r="H48" s="342">
        <v>0</v>
      </c>
      <c r="I48" s="342">
        <v>0</v>
      </c>
      <c r="J48" s="342">
        <v>0.76</v>
      </c>
      <c r="K48" s="342">
        <v>0</v>
      </c>
      <c r="L48" s="342">
        <v>0</v>
      </c>
      <c r="M48" s="343">
        <v>1.63</v>
      </c>
    </row>
    <row r="49" spans="2:13" x14ac:dyDescent="0.3">
      <c r="B49" s="278" t="s">
        <v>2222</v>
      </c>
    </row>
    <row r="54" spans="2:13" ht="15.6" x14ac:dyDescent="0.3">
      <c r="B54" s="279" t="s">
        <v>2067</v>
      </c>
      <c r="C54" s="252"/>
      <c r="D54" s="252"/>
      <c r="E54" s="252"/>
      <c r="F54" s="252"/>
      <c r="G54" s="252"/>
      <c r="H54" s="252"/>
      <c r="I54" s="252"/>
      <c r="J54" s="252"/>
      <c r="K54" s="252"/>
      <c r="L54" s="252"/>
      <c r="M54" s="252"/>
    </row>
    <row r="55" spans="2:13" x14ac:dyDescent="0.3">
      <c r="B55" s="337" t="s">
        <v>1841</v>
      </c>
      <c r="C55" s="330"/>
      <c r="D55" s="330"/>
      <c r="E55" s="330"/>
      <c r="F55" s="330"/>
      <c r="G55" s="330"/>
      <c r="H55" s="330"/>
      <c r="I55" s="330"/>
      <c r="J55" s="330"/>
      <c r="K55" s="330"/>
      <c r="L55" s="330"/>
      <c r="M55" s="330"/>
    </row>
    <row r="56" spans="2:13" x14ac:dyDescent="0.3">
      <c r="B56" s="307"/>
      <c r="C56" s="307"/>
      <c r="D56" s="307"/>
      <c r="E56" s="307"/>
      <c r="F56" s="307"/>
      <c r="G56" s="307"/>
      <c r="H56" s="307"/>
      <c r="I56" s="307"/>
      <c r="J56" s="307"/>
      <c r="K56" s="307"/>
      <c r="L56" s="307"/>
      <c r="M56" s="307"/>
    </row>
    <row r="57" spans="2:13" ht="28.8" x14ac:dyDescent="0.3">
      <c r="B57" s="307"/>
      <c r="C57" s="283" t="s">
        <v>1999</v>
      </c>
      <c r="D57" s="283" t="s">
        <v>2000</v>
      </c>
      <c r="E57" s="283" t="s">
        <v>2001</v>
      </c>
      <c r="F57" s="283" t="s">
        <v>2002</v>
      </c>
      <c r="G57" s="283" t="s">
        <v>2003</v>
      </c>
      <c r="H57" s="283" t="s">
        <v>2004</v>
      </c>
      <c r="I57" s="283" t="s">
        <v>2005</v>
      </c>
      <c r="J57" s="283" t="s">
        <v>970</v>
      </c>
      <c r="K57" s="283" t="s">
        <v>2006</v>
      </c>
      <c r="L57" s="283" t="s">
        <v>159</v>
      </c>
      <c r="M57" s="284" t="s">
        <v>161</v>
      </c>
    </row>
    <row r="58" spans="2:13" x14ac:dyDescent="0.3">
      <c r="B58" s="223" t="s">
        <v>2068</v>
      </c>
      <c r="C58" s="344">
        <v>1.51</v>
      </c>
      <c r="D58" s="344">
        <v>0.27</v>
      </c>
      <c r="E58" s="344">
        <v>0</v>
      </c>
      <c r="F58" s="344">
        <v>0</v>
      </c>
      <c r="G58" s="344">
        <v>0</v>
      </c>
      <c r="H58" s="344">
        <v>0</v>
      </c>
      <c r="I58" s="344">
        <v>0</v>
      </c>
      <c r="J58" s="344">
        <v>0.69</v>
      </c>
      <c r="K58" s="344">
        <v>0</v>
      </c>
      <c r="L58" s="344">
        <v>0</v>
      </c>
      <c r="M58" s="345">
        <v>1.31</v>
      </c>
    </row>
    <row r="59" spans="2:13" x14ac:dyDescent="0.3">
      <c r="B59" s="223" t="s">
        <v>2069</v>
      </c>
      <c r="C59" s="344">
        <v>0.14000000000000001</v>
      </c>
      <c r="D59" s="344">
        <v>0.03</v>
      </c>
      <c r="E59" s="344">
        <v>0</v>
      </c>
      <c r="F59" s="344">
        <v>0</v>
      </c>
      <c r="G59" s="344">
        <v>0</v>
      </c>
      <c r="H59" s="344">
        <v>0</v>
      </c>
      <c r="I59" s="344">
        <v>0</v>
      </c>
      <c r="J59" s="344">
        <v>0.08</v>
      </c>
      <c r="K59" s="344">
        <v>0</v>
      </c>
      <c r="L59" s="344">
        <v>0</v>
      </c>
      <c r="M59" s="345">
        <v>0.12</v>
      </c>
    </row>
    <row r="60" spans="2:13" x14ac:dyDescent="0.3">
      <c r="B60" s="223" t="s">
        <v>2070</v>
      </c>
      <c r="C60" s="344">
        <v>0.09</v>
      </c>
      <c r="D60" s="344">
        <v>0.03</v>
      </c>
      <c r="E60" s="344">
        <v>0</v>
      </c>
      <c r="F60" s="344">
        <v>0</v>
      </c>
      <c r="G60" s="344">
        <v>0</v>
      </c>
      <c r="H60" s="344">
        <v>0</v>
      </c>
      <c r="I60" s="344">
        <v>0</v>
      </c>
      <c r="J60" s="344">
        <v>0</v>
      </c>
      <c r="K60" s="344">
        <v>0</v>
      </c>
      <c r="L60" s="344">
        <v>0</v>
      </c>
      <c r="M60" s="345">
        <v>7.0000000000000007E-2</v>
      </c>
    </row>
    <row r="61" spans="2:13" x14ac:dyDescent="0.3">
      <c r="B61" s="223" t="s">
        <v>2071</v>
      </c>
      <c r="C61" s="344">
        <v>0.05</v>
      </c>
      <c r="D61" s="344">
        <v>0.01</v>
      </c>
      <c r="E61" s="344">
        <v>0</v>
      </c>
      <c r="F61" s="344">
        <v>0</v>
      </c>
      <c r="G61" s="344">
        <v>0</v>
      </c>
      <c r="H61" s="344">
        <v>0</v>
      </c>
      <c r="I61" s="344">
        <v>0</v>
      </c>
      <c r="J61" s="344">
        <v>0</v>
      </c>
      <c r="K61" s="344">
        <v>0</v>
      </c>
      <c r="L61" s="344">
        <v>0</v>
      </c>
      <c r="M61" s="345">
        <v>0.04</v>
      </c>
    </row>
    <row r="62" spans="2:13" x14ac:dyDescent="0.3">
      <c r="B62" s="223" t="s">
        <v>2072</v>
      </c>
      <c r="C62" s="344">
        <v>0.03</v>
      </c>
      <c r="D62" s="344">
        <v>0</v>
      </c>
      <c r="E62" s="344">
        <v>0</v>
      </c>
      <c r="F62" s="344">
        <v>0</v>
      </c>
      <c r="G62" s="344">
        <v>0</v>
      </c>
      <c r="H62" s="344">
        <v>0</v>
      </c>
      <c r="I62" s="344">
        <v>0</v>
      </c>
      <c r="J62" s="344">
        <v>0</v>
      </c>
      <c r="K62" s="344">
        <v>0</v>
      </c>
      <c r="L62" s="344">
        <v>0</v>
      </c>
      <c r="M62" s="345">
        <v>0.02</v>
      </c>
    </row>
    <row r="63" spans="2:13" x14ac:dyDescent="0.3">
      <c r="B63" s="229" t="s">
        <v>2073</v>
      </c>
      <c r="C63" s="346">
        <v>0.06</v>
      </c>
      <c r="D63" s="346">
        <v>0.01</v>
      </c>
      <c r="E63" s="346">
        <v>0</v>
      </c>
      <c r="F63" s="346">
        <v>0</v>
      </c>
      <c r="G63" s="346">
        <v>0</v>
      </c>
      <c r="H63" s="346">
        <v>0</v>
      </c>
      <c r="I63" s="346">
        <v>0</v>
      </c>
      <c r="J63" s="346">
        <v>0</v>
      </c>
      <c r="K63" s="346">
        <v>0</v>
      </c>
      <c r="L63" s="346">
        <v>0</v>
      </c>
      <c r="M63" s="347">
        <v>0.05</v>
      </c>
    </row>
    <row r="64" spans="2:13" x14ac:dyDescent="0.3">
      <c r="B64" s="278" t="s">
        <v>2223</v>
      </c>
    </row>
    <row r="68" spans="2:13" ht="15.6" x14ac:dyDescent="0.3">
      <c r="B68" s="279" t="s">
        <v>2074</v>
      </c>
      <c r="C68" s="252"/>
      <c r="D68" s="252"/>
      <c r="E68" s="252"/>
      <c r="F68" s="252"/>
      <c r="G68" s="252"/>
      <c r="H68" s="252"/>
      <c r="I68" s="252"/>
      <c r="J68" s="252"/>
      <c r="K68" s="252"/>
      <c r="L68" s="252"/>
      <c r="M68" s="252"/>
    </row>
    <row r="69" spans="2:13" x14ac:dyDescent="0.3">
      <c r="B69" s="337" t="s">
        <v>1843</v>
      </c>
      <c r="C69" s="330"/>
      <c r="D69" s="330"/>
      <c r="E69" s="330"/>
      <c r="F69" s="330"/>
      <c r="G69" s="330"/>
      <c r="H69" s="330"/>
      <c r="I69" s="330"/>
      <c r="J69" s="330"/>
      <c r="K69" s="330"/>
      <c r="L69" s="330"/>
      <c r="M69" s="330"/>
    </row>
    <row r="70" spans="2:13" x14ac:dyDescent="0.3">
      <c r="B70" s="307"/>
      <c r="C70" s="307"/>
      <c r="D70" s="307"/>
      <c r="E70" s="307"/>
      <c r="F70" s="307"/>
      <c r="G70" s="307"/>
      <c r="H70" s="307"/>
      <c r="I70" s="307"/>
      <c r="J70" s="307"/>
      <c r="K70" s="307"/>
      <c r="L70" s="307"/>
      <c r="M70" s="307"/>
    </row>
    <row r="71" spans="2:13" ht="28.8" x14ac:dyDescent="0.3">
      <c r="B71" s="307"/>
      <c r="C71" s="283" t="s">
        <v>1999</v>
      </c>
      <c r="D71" s="283" t="s">
        <v>2000</v>
      </c>
      <c r="E71" s="283" t="s">
        <v>2001</v>
      </c>
      <c r="F71" s="283" t="s">
        <v>2002</v>
      </c>
      <c r="G71" s="283" t="s">
        <v>2003</v>
      </c>
      <c r="H71" s="283" t="s">
        <v>2004</v>
      </c>
      <c r="I71" s="283" t="s">
        <v>2005</v>
      </c>
      <c r="J71" s="283" t="s">
        <v>970</v>
      </c>
      <c r="K71" s="283" t="s">
        <v>2006</v>
      </c>
      <c r="L71" s="283" t="s">
        <v>159</v>
      </c>
      <c r="M71" s="284" t="s">
        <v>161</v>
      </c>
    </row>
    <row r="72" spans="2:13" x14ac:dyDescent="0.3">
      <c r="B72" s="338" t="s">
        <v>2075</v>
      </c>
      <c r="C72" s="436">
        <v>32.692999999999998</v>
      </c>
      <c r="D72" s="436">
        <v>1.3380000000000001</v>
      </c>
      <c r="E72" s="436">
        <v>0</v>
      </c>
      <c r="F72" s="436">
        <v>0</v>
      </c>
      <c r="G72" s="436">
        <v>0.72399999999999998</v>
      </c>
      <c r="H72" s="436">
        <v>0</v>
      </c>
      <c r="I72" s="436">
        <v>-3.0000000000000001E-3</v>
      </c>
      <c r="J72" s="436">
        <v>-5.8999999999999997E-2</v>
      </c>
      <c r="K72" s="436">
        <v>0</v>
      </c>
      <c r="L72" s="436">
        <v>-1E-3</v>
      </c>
      <c r="M72" s="437">
        <f>SUM(C72:L72)</f>
        <v>34.692</v>
      </c>
    </row>
    <row r="73" spans="2:13" x14ac:dyDescent="0.3">
      <c r="B73" s="278" t="s">
        <v>2224</v>
      </c>
    </row>
    <row r="77" spans="2:13" ht="15.6" x14ac:dyDescent="0.3">
      <c r="B77" s="279" t="s">
        <v>2076</v>
      </c>
      <c r="C77" s="252"/>
      <c r="D77" s="252"/>
      <c r="E77" s="252"/>
      <c r="F77" s="252"/>
      <c r="G77" s="252"/>
      <c r="H77" s="252"/>
      <c r="I77" s="252"/>
      <c r="J77" s="252"/>
      <c r="K77" s="252"/>
      <c r="L77" s="252"/>
      <c r="M77" s="252"/>
    </row>
    <row r="78" spans="2:13" x14ac:dyDescent="0.3">
      <c r="B78" s="337" t="s">
        <v>1845</v>
      </c>
      <c r="C78" s="330"/>
      <c r="D78" s="330"/>
      <c r="E78" s="330"/>
      <c r="F78" s="330"/>
      <c r="G78" s="330"/>
      <c r="H78" s="330"/>
      <c r="I78" s="330"/>
      <c r="J78" s="330"/>
      <c r="K78" s="330"/>
      <c r="L78" s="330"/>
      <c r="M78" s="330"/>
    </row>
    <row r="79" spans="2:13" x14ac:dyDescent="0.3">
      <c r="B79" s="307"/>
      <c r="C79" s="307"/>
      <c r="D79" s="307"/>
      <c r="E79" s="307"/>
      <c r="F79" s="307"/>
      <c r="G79" s="307"/>
      <c r="H79" s="307"/>
      <c r="I79" s="307"/>
      <c r="J79" s="307"/>
      <c r="K79" s="307"/>
      <c r="L79" s="307"/>
      <c r="M79" s="307"/>
    </row>
    <row r="80" spans="2:13" ht="28.8" x14ac:dyDescent="0.3">
      <c r="B80" s="307"/>
      <c r="C80" s="283" t="s">
        <v>1999</v>
      </c>
      <c r="D80" s="283" t="s">
        <v>2000</v>
      </c>
      <c r="E80" s="283" t="s">
        <v>2001</v>
      </c>
      <c r="F80" s="283" t="s">
        <v>2002</v>
      </c>
      <c r="G80" s="283" t="s">
        <v>2003</v>
      </c>
      <c r="H80" s="283" t="s">
        <v>2004</v>
      </c>
      <c r="I80" s="283" t="s">
        <v>2005</v>
      </c>
      <c r="J80" s="283" t="s">
        <v>970</v>
      </c>
      <c r="K80" s="283" t="s">
        <v>2006</v>
      </c>
      <c r="L80" s="283" t="s">
        <v>159</v>
      </c>
      <c r="M80" s="284" t="s">
        <v>161</v>
      </c>
    </row>
    <row r="81" spans="2:14" x14ac:dyDescent="0.3">
      <c r="B81" s="338" t="s">
        <v>2077</v>
      </c>
      <c r="C81" s="436">
        <v>0.01</v>
      </c>
      <c r="D81" s="436">
        <v>0.01</v>
      </c>
      <c r="E81" s="436">
        <v>0</v>
      </c>
      <c r="F81" s="436">
        <v>0</v>
      </c>
      <c r="G81" s="436">
        <v>0</v>
      </c>
      <c r="H81" s="436">
        <v>0</v>
      </c>
      <c r="I81" s="436">
        <v>0</v>
      </c>
      <c r="J81" s="436">
        <v>0</v>
      </c>
      <c r="K81" s="436">
        <v>0</v>
      </c>
      <c r="L81" s="436">
        <v>0</v>
      </c>
      <c r="M81" s="438">
        <v>0.01</v>
      </c>
    </row>
    <row r="82" spans="2:14" x14ac:dyDescent="0.3">
      <c r="B82" s="278" t="s">
        <v>2225</v>
      </c>
    </row>
    <row r="83" spans="2:14" x14ac:dyDescent="0.3">
      <c r="B83" s="278"/>
    </row>
    <row r="85" spans="2:14" x14ac:dyDescent="0.3">
      <c r="N85" s="210" t="s">
        <v>1891</v>
      </c>
    </row>
  </sheetData>
  <hyperlinks>
    <hyperlink ref="N85" location="Contents!A1" display="To Frontpage"/>
  </hyperlinks>
  <pageMargins left="0.70866141732283472" right="0.70866141732283472" top="0.74803149606299213" bottom="0.74803149606299213" header="0.31496062992125984" footer="0.31496062992125984"/>
  <pageSetup paperSize="9" scale="3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D61"/>
  <sheetViews>
    <sheetView topLeftCell="A19" zoomScale="85" zoomScaleNormal="85" workbookViewId="0">
      <selection activeCell="B3" sqref="B3"/>
    </sheetView>
  </sheetViews>
  <sheetFormatPr defaultColWidth="9.109375" defaultRowHeight="14.4" x14ac:dyDescent="0.3"/>
  <cols>
    <col min="1" max="1" width="4.6640625" style="252" customWidth="1"/>
    <col min="2" max="2" width="71.109375" style="252" customWidth="1"/>
    <col min="3" max="3" width="68.109375" style="252" customWidth="1"/>
    <col min="4" max="4" width="80.33203125" style="252" customWidth="1"/>
    <col min="5" max="16384" width="9.109375" style="252"/>
  </cols>
  <sheetData>
    <row r="7" spans="2:4" ht="15.6" x14ac:dyDescent="0.3">
      <c r="B7" s="348" t="s">
        <v>2078</v>
      </c>
      <c r="C7" s="305"/>
      <c r="D7" s="305"/>
    </row>
    <row r="8" spans="2:4" x14ac:dyDescent="0.3">
      <c r="B8" s="349" t="s">
        <v>1848</v>
      </c>
      <c r="C8" s="350" t="s">
        <v>2079</v>
      </c>
      <c r="D8" s="351" t="s">
        <v>2080</v>
      </c>
    </row>
    <row r="9" spans="2:4" x14ac:dyDescent="0.3">
      <c r="B9" s="352"/>
      <c r="C9" s="353"/>
      <c r="D9" s="354"/>
    </row>
    <row r="10" spans="2:4" x14ac:dyDescent="0.3">
      <c r="B10" s="332" t="s">
        <v>2081</v>
      </c>
      <c r="C10" s="355"/>
      <c r="D10" s="355"/>
    </row>
    <row r="11" spans="2:4" ht="28.8" x14ac:dyDescent="0.3">
      <c r="B11" s="184" t="s">
        <v>2082</v>
      </c>
      <c r="C11" s="184" t="s">
        <v>2083</v>
      </c>
      <c r="D11" s="462"/>
    </row>
    <row r="12" spans="2:4" x14ac:dyDescent="0.3">
      <c r="B12" s="214"/>
      <c r="C12" s="184"/>
      <c r="D12" s="462"/>
    </row>
    <row r="13" spans="2:4" ht="43.2" x14ac:dyDescent="0.3">
      <c r="B13" s="214"/>
      <c r="C13" s="184" t="s">
        <v>2084</v>
      </c>
      <c r="D13" s="462"/>
    </row>
    <row r="14" spans="2:4" ht="28.8" x14ac:dyDescent="0.3">
      <c r="B14" s="198" t="s">
        <v>2085</v>
      </c>
      <c r="C14" s="184" t="s">
        <v>2086</v>
      </c>
      <c r="D14" s="462"/>
    </row>
    <row r="15" spans="2:4" x14ac:dyDescent="0.3">
      <c r="B15" s="198"/>
      <c r="C15" s="356" t="s">
        <v>2087</v>
      </c>
      <c r="D15" s="462"/>
    </row>
    <row r="16" spans="2:4" ht="28.8" x14ac:dyDescent="0.3">
      <c r="B16" s="198" t="s">
        <v>2088</v>
      </c>
      <c r="C16" s="356" t="s">
        <v>2089</v>
      </c>
      <c r="D16" s="462"/>
    </row>
    <row r="17" spans="2:4" x14ac:dyDescent="0.3">
      <c r="B17" s="357"/>
      <c r="C17" s="356" t="s">
        <v>2090</v>
      </c>
      <c r="D17" s="462"/>
    </row>
    <row r="18" spans="2:4" x14ac:dyDescent="0.3">
      <c r="B18" s="357"/>
      <c r="C18" s="356" t="s">
        <v>2091</v>
      </c>
      <c r="D18" s="462"/>
    </row>
    <row r="19" spans="2:4" x14ac:dyDescent="0.3">
      <c r="B19" s="357"/>
      <c r="C19" s="356" t="s">
        <v>2092</v>
      </c>
      <c r="D19" s="462"/>
    </row>
    <row r="20" spans="2:4" x14ac:dyDescent="0.3">
      <c r="B20" s="357"/>
      <c r="C20" s="356" t="s">
        <v>2093</v>
      </c>
      <c r="D20" s="462"/>
    </row>
    <row r="21" spans="2:4" x14ac:dyDescent="0.3">
      <c r="B21" s="357"/>
      <c r="C21" s="356" t="s">
        <v>2094</v>
      </c>
      <c r="D21" s="462"/>
    </row>
    <row r="22" spans="2:4" ht="28.2" x14ac:dyDescent="0.3">
      <c r="B22" s="357"/>
      <c r="C22" s="356" t="s">
        <v>2095</v>
      </c>
      <c r="D22" s="462"/>
    </row>
    <row r="23" spans="2:4" x14ac:dyDescent="0.3">
      <c r="B23" s="357"/>
      <c r="C23" s="356" t="s">
        <v>2096</v>
      </c>
      <c r="D23" s="462"/>
    </row>
    <row r="24" spans="2:4" x14ac:dyDescent="0.3">
      <c r="B24" s="357"/>
      <c r="C24" s="356" t="s">
        <v>2097</v>
      </c>
      <c r="D24" s="462"/>
    </row>
    <row r="25" spans="2:4" x14ac:dyDescent="0.3">
      <c r="B25" s="357"/>
      <c r="C25" s="356" t="s">
        <v>2098</v>
      </c>
      <c r="D25" s="462"/>
    </row>
    <row r="26" spans="2:4" x14ac:dyDescent="0.3">
      <c r="B26" s="357"/>
      <c r="C26" s="356" t="s">
        <v>2099</v>
      </c>
      <c r="D26" s="462"/>
    </row>
    <row r="27" spans="2:4" x14ac:dyDescent="0.3">
      <c r="B27" s="357"/>
      <c r="C27" s="356"/>
      <c r="D27" s="184"/>
    </row>
    <row r="28" spans="2:4" x14ac:dyDescent="0.3">
      <c r="B28" s="332" t="s">
        <v>2100</v>
      </c>
      <c r="C28" s="314"/>
      <c r="D28" s="314"/>
    </row>
    <row r="29" spans="2:4" ht="28.8" x14ac:dyDescent="0.3">
      <c r="B29" s="461" t="s">
        <v>2101</v>
      </c>
      <c r="C29" s="184" t="s">
        <v>2102</v>
      </c>
      <c r="D29" s="462"/>
    </row>
    <row r="30" spans="2:4" x14ac:dyDescent="0.3">
      <c r="B30" s="461"/>
      <c r="C30" s="184"/>
      <c r="D30" s="462"/>
    </row>
    <row r="31" spans="2:4" ht="28.8" x14ac:dyDescent="0.3">
      <c r="B31" s="461"/>
      <c r="C31" s="184" t="s">
        <v>2103</v>
      </c>
      <c r="D31" s="462"/>
    </row>
    <row r="32" spans="2:4" x14ac:dyDescent="0.3">
      <c r="B32" s="461"/>
      <c r="C32" s="274"/>
      <c r="D32" s="462"/>
    </row>
    <row r="33" spans="2:4" x14ac:dyDescent="0.3">
      <c r="B33" s="461"/>
      <c r="C33" s="274" t="s">
        <v>2104</v>
      </c>
      <c r="D33" s="462"/>
    </row>
    <row r="34" spans="2:4" ht="28.8" x14ac:dyDescent="0.3">
      <c r="B34" s="461" t="s">
        <v>2105</v>
      </c>
      <c r="C34" s="184" t="s">
        <v>2106</v>
      </c>
      <c r="D34" s="462"/>
    </row>
    <row r="35" spans="2:4" x14ac:dyDescent="0.3">
      <c r="B35" s="461"/>
      <c r="C35" s="184"/>
      <c r="D35" s="462"/>
    </row>
    <row r="36" spans="2:4" x14ac:dyDescent="0.3">
      <c r="B36" s="461"/>
      <c r="C36" s="274" t="s">
        <v>2107</v>
      </c>
      <c r="D36" s="462"/>
    </row>
    <row r="37" spans="2:4" ht="28.8" x14ac:dyDescent="0.3">
      <c r="B37" s="461" t="s">
        <v>2108</v>
      </c>
      <c r="C37" s="184" t="s">
        <v>2109</v>
      </c>
      <c r="D37" s="462"/>
    </row>
    <row r="38" spans="2:4" x14ac:dyDescent="0.3">
      <c r="B38" s="461"/>
      <c r="C38" s="184"/>
      <c r="D38" s="462"/>
    </row>
    <row r="39" spans="2:4" x14ac:dyDescent="0.3">
      <c r="B39" s="461"/>
      <c r="C39" s="274" t="s">
        <v>2110</v>
      </c>
      <c r="D39" s="462"/>
    </row>
    <row r="40" spans="2:4" ht="28.8" x14ac:dyDescent="0.3">
      <c r="B40" s="461" t="s">
        <v>2111</v>
      </c>
      <c r="C40" s="184" t="s">
        <v>2112</v>
      </c>
      <c r="D40" s="462"/>
    </row>
    <row r="41" spans="2:4" x14ac:dyDescent="0.3">
      <c r="B41" s="461"/>
      <c r="C41" s="184"/>
      <c r="D41" s="462"/>
    </row>
    <row r="42" spans="2:4" ht="28.8" x14ac:dyDescent="0.3">
      <c r="B42" s="461"/>
      <c r="C42" s="274" t="s">
        <v>2113</v>
      </c>
      <c r="D42" s="462"/>
    </row>
    <row r="43" spans="2:4" ht="28.8" x14ac:dyDescent="0.3">
      <c r="B43" s="358" t="s">
        <v>2114</v>
      </c>
      <c r="C43" s="191" t="s">
        <v>2115</v>
      </c>
      <c r="D43" s="191"/>
    </row>
    <row r="44" spans="2:4" x14ac:dyDescent="0.3">
      <c r="B44" s="181"/>
      <c r="C44" s="181"/>
      <c r="D44" s="181"/>
    </row>
    <row r="45" spans="2:4" x14ac:dyDescent="0.3">
      <c r="D45" s="210" t="s">
        <v>1891</v>
      </c>
    </row>
    <row r="56" spans="2:4" ht="15" customHeight="1" x14ac:dyDescent="0.3"/>
    <row r="57" spans="2:4" ht="222.75" customHeight="1" x14ac:dyDescent="0.3"/>
    <row r="58" spans="2:4" ht="203.25" customHeight="1" x14ac:dyDescent="0.3">
      <c r="B58" s="198"/>
      <c r="C58" s="359"/>
      <c r="D58" s="359"/>
    </row>
    <row r="59" spans="2:4" ht="15.6" x14ac:dyDescent="0.3">
      <c r="B59" s="360"/>
      <c r="C59" s="361"/>
      <c r="D59" s="361"/>
    </row>
    <row r="61" spans="2:4" x14ac:dyDescent="0.3">
      <c r="D61" s="210"/>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zoomScale="85" zoomScaleNormal="85" workbookViewId="0">
      <selection activeCell="B3" sqref="B3"/>
    </sheetView>
  </sheetViews>
  <sheetFormatPr defaultRowHeight="14.4" x14ac:dyDescent="0.3"/>
  <cols>
    <col min="2" max="2" width="40.33203125" bestFit="1" customWidth="1"/>
  </cols>
  <sheetData>
    <row r="1" spans="1:21" x14ac:dyDescent="0.3">
      <c r="A1" s="246"/>
      <c r="B1" s="246"/>
      <c r="C1" s="246"/>
      <c r="D1" s="246"/>
      <c r="E1" s="246"/>
      <c r="F1" s="246"/>
      <c r="G1" s="246"/>
      <c r="H1" s="246"/>
      <c r="I1" s="246"/>
      <c r="J1" s="246"/>
      <c r="K1" s="246"/>
      <c r="L1" s="246"/>
      <c r="M1" s="246"/>
      <c r="N1" s="246"/>
      <c r="O1" s="246"/>
      <c r="P1" s="246"/>
      <c r="Q1" s="246"/>
      <c r="R1" s="246"/>
      <c r="S1" s="246"/>
      <c r="T1" s="246"/>
      <c r="U1" s="246"/>
    </row>
    <row r="2" spans="1:21" x14ac:dyDescent="0.3">
      <c r="A2" s="246"/>
      <c r="B2" s="223"/>
      <c r="C2" s="246"/>
      <c r="D2" s="246"/>
      <c r="E2" s="246"/>
      <c r="F2" s="246"/>
      <c r="G2" s="246"/>
      <c r="H2" s="246"/>
      <c r="I2" s="246"/>
      <c r="J2" s="246"/>
      <c r="K2" s="246"/>
      <c r="L2" s="246"/>
      <c r="M2" s="246"/>
      <c r="N2" s="246"/>
      <c r="O2" s="246"/>
      <c r="P2" s="246"/>
      <c r="Q2" s="246"/>
      <c r="R2" s="246"/>
      <c r="S2" s="246"/>
      <c r="T2" s="246"/>
      <c r="U2" s="246"/>
    </row>
    <row r="3" spans="1:21" ht="15.75" customHeight="1" x14ac:dyDescent="0.3">
      <c r="A3" s="246"/>
      <c r="B3" s="362" t="s">
        <v>2116</v>
      </c>
      <c r="C3" s="363"/>
      <c r="D3" s="363"/>
      <c r="E3" s="364"/>
      <c r="F3" s="364"/>
      <c r="G3" s="364"/>
      <c r="H3" s="364"/>
      <c r="I3" s="364"/>
      <c r="J3" s="364"/>
      <c r="K3" s="364"/>
      <c r="L3" s="364"/>
      <c r="M3" s="364"/>
      <c r="N3" s="364"/>
      <c r="O3" s="364"/>
    </row>
    <row r="4" spans="1:21" ht="15" customHeight="1" x14ac:dyDescent="0.3">
      <c r="A4" s="246"/>
      <c r="B4" s="365" t="s">
        <v>2117</v>
      </c>
      <c r="C4" s="464" t="s">
        <v>2118</v>
      </c>
      <c r="D4" s="464"/>
      <c r="E4" s="464"/>
      <c r="F4" s="464"/>
      <c r="G4" s="464"/>
      <c r="H4" s="464"/>
      <c r="I4" s="464"/>
      <c r="J4" s="464"/>
      <c r="K4" s="464"/>
      <c r="L4" s="464"/>
      <c r="M4" s="464"/>
      <c r="N4" s="464"/>
      <c r="O4" s="464"/>
    </row>
    <row r="5" spans="1:21" ht="15" customHeight="1" x14ac:dyDescent="0.3">
      <c r="A5" s="246"/>
      <c r="B5" s="365"/>
      <c r="C5" s="465" t="s">
        <v>2119</v>
      </c>
      <c r="D5" s="465"/>
      <c r="E5" s="465"/>
      <c r="F5" s="465"/>
      <c r="G5" s="465"/>
      <c r="H5" s="465"/>
      <c r="I5" s="465"/>
      <c r="J5" s="465"/>
      <c r="K5" s="465"/>
      <c r="L5" s="465"/>
      <c r="M5" s="465"/>
      <c r="N5" s="465"/>
      <c r="O5" s="465"/>
    </row>
    <row r="6" spans="1:21" ht="15" customHeight="1" x14ac:dyDescent="0.3">
      <c r="A6" s="246"/>
      <c r="B6" s="366"/>
      <c r="C6" s="367"/>
      <c r="D6" s="367"/>
      <c r="E6" s="364"/>
      <c r="F6" s="364"/>
      <c r="G6" s="364"/>
      <c r="H6" s="364"/>
      <c r="I6" s="364"/>
      <c r="J6" s="364"/>
      <c r="K6" s="364"/>
      <c r="L6" s="364"/>
      <c r="M6" s="364"/>
      <c r="N6" s="364"/>
      <c r="O6" s="364"/>
    </row>
    <row r="7" spans="1:21" ht="15" customHeight="1" x14ac:dyDescent="0.3">
      <c r="A7" s="246"/>
      <c r="B7" s="368" t="s">
        <v>2120</v>
      </c>
      <c r="C7" s="314"/>
      <c r="D7" s="314"/>
      <c r="E7" s="314"/>
      <c r="F7" s="314"/>
      <c r="G7" s="314"/>
      <c r="H7" s="314"/>
      <c r="I7" s="314"/>
      <c r="J7" s="314"/>
      <c r="K7" s="314"/>
      <c r="L7" s="314"/>
      <c r="M7" s="314"/>
      <c r="N7" s="314"/>
      <c r="O7" s="314"/>
    </row>
    <row r="8" spans="1:21" ht="15" customHeight="1" x14ac:dyDescent="0.3">
      <c r="A8" s="246"/>
      <c r="B8" s="184" t="s">
        <v>2121</v>
      </c>
      <c r="C8" s="466"/>
      <c r="D8" s="466"/>
      <c r="E8" s="466"/>
      <c r="F8" s="466"/>
      <c r="G8" s="466"/>
      <c r="H8" s="466"/>
      <c r="I8" s="466"/>
      <c r="J8" s="466"/>
      <c r="K8" s="466"/>
      <c r="L8" s="466"/>
      <c r="M8" s="466"/>
      <c r="N8" s="466"/>
      <c r="O8" s="466"/>
    </row>
    <row r="9" spans="1:21" ht="15" customHeight="1" x14ac:dyDescent="0.3">
      <c r="A9" s="246"/>
      <c r="B9" s="198" t="s">
        <v>2122</v>
      </c>
      <c r="C9" s="467"/>
      <c r="D9" s="467"/>
      <c r="E9" s="467"/>
      <c r="F9" s="467"/>
      <c r="G9" s="467"/>
      <c r="H9" s="467"/>
      <c r="I9" s="467"/>
      <c r="J9" s="467"/>
      <c r="K9" s="467"/>
      <c r="L9" s="467"/>
      <c r="M9" s="467"/>
      <c r="N9" s="467"/>
      <c r="O9" s="467"/>
    </row>
    <row r="10" spans="1:21" x14ac:dyDescent="0.3">
      <c r="A10" s="246"/>
      <c r="B10" s="198"/>
      <c r="C10" s="468"/>
      <c r="D10" s="468"/>
      <c r="E10" s="468"/>
      <c r="F10" s="468"/>
      <c r="G10" s="468"/>
      <c r="H10" s="468"/>
      <c r="I10" s="468"/>
      <c r="J10" s="468"/>
      <c r="K10" s="468"/>
      <c r="L10" s="468"/>
      <c r="M10" s="468"/>
      <c r="N10" s="468"/>
      <c r="O10" s="468"/>
    </row>
    <row r="11" spans="1:21" ht="15.75" customHeight="1" x14ac:dyDescent="0.3">
      <c r="A11" s="246"/>
      <c r="B11" s="368" t="s">
        <v>2123</v>
      </c>
      <c r="C11" s="469" t="s">
        <v>2124</v>
      </c>
      <c r="D11" s="469"/>
      <c r="E11" s="469"/>
      <c r="F11" s="469"/>
      <c r="G11" s="469"/>
      <c r="H11" s="469"/>
      <c r="I11" s="469"/>
      <c r="J11" s="469"/>
      <c r="K11" s="469"/>
      <c r="L11" s="469"/>
      <c r="M11" s="469"/>
      <c r="N11" s="469"/>
      <c r="O11" s="469"/>
    </row>
    <row r="12" spans="1:21" ht="226.5" customHeight="1" x14ac:dyDescent="0.3">
      <c r="A12" s="246"/>
      <c r="B12" s="198" t="s">
        <v>2125</v>
      </c>
      <c r="C12" s="470" t="s">
        <v>2126</v>
      </c>
      <c r="D12" s="471"/>
      <c r="E12" s="471"/>
      <c r="F12" s="471"/>
      <c r="G12" s="471"/>
      <c r="H12" s="471"/>
      <c r="I12" s="471"/>
      <c r="J12" s="471"/>
      <c r="K12" s="471"/>
      <c r="L12" s="471"/>
      <c r="M12" s="471"/>
      <c r="N12" s="471"/>
      <c r="O12" s="472"/>
    </row>
    <row r="13" spans="1:21" x14ac:dyDescent="0.3">
      <c r="A13" s="246"/>
      <c r="B13" s="246"/>
      <c r="C13" s="369"/>
      <c r="D13" s="252"/>
      <c r="E13" s="252"/>
      <c r="F13" s="252"/>
      <c r="G13" s="252"/>
      <c r="H13" s="252"/>
      <c r="I13" s="252"/>
      <c r="J13" s="252"/>
      <c r="K13" s="252"/>
      <c r="L13" s="252"/>
      <c r="M13" s="252"/>
      <c r="N13" s="252"/>
      <c r="O13" s="370"/>
    </row>
    <row r="14" spans="1:21" x14ac:dyDescent="0.3">
      <c r="A14" s="246"/>
      <c r="B14" s="246"/>
      <c r="C14" s="369"/>
      <c r="D14" s="252"/>
      <c r="E14" s="252"/>
      <c r="F14" s="252"/>
      <c r="G14" s="252"/>
      <c r="H14" s="252"/>
      <c r="I14" s="252"/>
      <c r="J14" s="252"/>
      <c r="K14" s="252"/>
      <c r="L14" s="252"/>
      <c r="M14" s="252"/>
      <c r="N14" s="252"/>
      <c r="O14" s="370"/>
    </row>
    <row r="15" spans="1:21" ht="28.8" x14ac:dyDescent="0.3">
      <c r="A15" s="246"/>
      <c r="B15" s="198" t="s">
        <v>2127</v>
      </c>
      <c r="C15" s="369" t="s">
        <v>2128</v>
      </c>
      <c r="D15" s="252"/>
      <c r="E15" s="252"/>
      <c r="F15" s="252"/>
      <c r="G15" s="252"/>
      <c r="H15" s="252"/>
      <c r="I15" s="252"/>
      <c r="J15" s="252"/>
      <c r="K15" s="252"/>
      <c r="L15" s="252"/>
      <c r="M15" s="252"/>
      <c r="N15" s="252"/>
      <c r="O15" s="370"/>
    </row>
    <row r="16" spans="1:21" x14ac:dyDescent="0.3">
      <c r="A16" s="246"/>
      <c r="B16" s="246"/>
      <c r="C16" s="371"/>
      <c r="D16" s="252"/>
      <c r="E16" s="372"/>
      <c r="F16" s="373"/>
      <c r="G16" s="252"/>
      <c r="H16" s="252"/>
      <c r="I16" s="252"/>
      <c r="J16" s="252"/>
      <c r="K16" s="252"/>
      <c r="L16" s="252"/>
      <c r="M16" s="252"/>
      <c r="N16" s="252"/>
      <c r="O16" s="370"/>
    </row>
    <row r="17" spans="1:15" x14ac:dyDescent="0.3">
      <c r="A17" s="246"/>
      <c r="B17" s="246"/>
      <c r="C17" s="374" t="s">
        <v>2129</v>
      </c>
      <c r="D17" s="252"/>
      <c r="E17" s="372"/>
      <c r="F17" s="373"/>
      <c r="G17" s="252"/>
      <c r="H17" s="252"/>
      <c r="I17" s="252"/>
      <c r="J17" s="252"/>
      <c r="K17" s="252"/>
      <c r="L17" s="252"/>
      <c r="M17" s="252"/>
      <c r="N17" s="252"/>
      <c r="O17" s="370"/>
    </row>
    <row r="18" spans="1:15" x14ac:dyDescent="0.3">
      <c r="A18" s="246"/>
      <c r="B18" s="246"/>
      <c r="C18" s="369" t="s">
        <v>2130</v>
      </c>
      <c r="D18" s="252"/>
      <c r="E18" s="372"/>
      <c r="F18" s="373"/>
      <c r="G18" s="252"/>
      <c r="H18" s="252"/>
      <c r="I18" s="252"/>
      <c r="J18" s="252"/>
      <c r="K18" s="252"/>
      <c r="L18" s="252"/>
      <c r="M18" s="252"/>
      <c r="N18" s="252"/>
      <c r="O18" s="370"/>
    </row>
    <row r="19" spans="1:15" x14ac:dyDescent="0.3">
      <c r="A19" s="246"/>
      <c r="B19" s="246"/>
      <c r="C19" s="371"/>
      <c r="D19" s="252"/>
      <c r="E19" s="372"/>
      <c r="F19" s="373"/>
      <c r="G19" s="252"/>
      <c r="H19" s="252"/>
      <c r="I19" s="252"/>
      <c r="J19" s="252"/>
      <c r="K19" s="252"/>
      <c r="L19" s="252"/>
      <c r="M19" s="252"/>
      <c r="N19" s="252"/>
      <c r="O19" s="370"/>
    </row>
    <row r="20" spans="1:15" x14ac:dyDescent="0.3">
      <c r="A20" s="246"/>
      <c r="B20" s="246"/>
      <c r="C20" s="369"/>
      <c r="D20" s="463" t="s">
        <v>2131</v>
      </c>
      <c r="E20" s="463"/>
      <c r="F20" s="463"/>
      <c r="G20" s="463"/>
      <c r="H20" s="463"/>
      <c r="I20" s="463"/>
      <c r="J20" s="463"/>
      <c r="K20" s="463"/>
      <c r="L20" s="375"/>
      <c r="M20" s="252"/>
      <c r="N20" s="252"/>
      <c r="O20" s="370"/>
    </row>
    <row r="21" spans="1:15" x14ac:dyDescent="0.3">
      <c r="A21" s="246"/>
      <c r="B21" s="246"/>
      <c r="C21" s="369"/>
      <c r="D21" s="252"/>
      <c r="E21" s="252"/>
      <c r="F21" s="252"/>
      <c r="G21" s="252"/>
      <c r="H21" s="252"/>
      <c r="I21" s="252"/>
      <c r="J21" s="252"/>
      <c r="K21" s="252"/>
      <c r="L21" s="252"/>
      <c r="M21" s="252"/>
      <c r="N21" s="252"/>
      <c r="O21" s="370"/>
    </row>
    <row r="22" spans="1:15" ht="15" thickBot="1" x14ac:dyDescent="0.35">
      <c r="A22" s="246"/>
      <c r="B22" s="246"/>
      <c r="C22" s="376" t="s">
        <v>2132</v>
      </c>
      <c r="D22" s="377" t="s">
        <v>2133</v>
      </c>
      <c r="E22" s="377" t="s">
        <v>2134</v>
      </c>
      <c r="F22" s="377" t="s">
        <v>2135</v>
      </c>
      <c r="G22" s="377" t="s">
        <v>2136</v>
      </c>
      <c r="H22" s="377" t="s">
        <v>2137</v>
      </c>
      <c r="I22" s="377" t="s">
        <v>2138</v>
      </c>
      <c r="J22" s="377" t="s">
        <v>2139</v>
      </c>
      <c r="K22" s="377" t="s">
        <v>2140</v>
      </c>
      <c r="L22" s="377" t="s">
        <v>2141</v>
      </c>
      <c r="M22" s="252"/>
      <c r="N22" s="252"/>
      <c r="O22" s="370"/>
    </row>
    <row r="23" spans="1:15" x14ac:dyDescent="0.3">
      <c r="A23" s="246"/>
      <c r="B23" s="246"/>
      <c r="C23" s="378">
        <v>266666.66666666669</v>
      </c>
      <c r="D23" s="379">
        <v>266666.66666666669</v>
      </c>
      <c r="E23" s="379">
        <v>266666.66666666669</v>
      </c>
      <c r="F23" s="379">
        <v>133333.33333333334</v>
      </c>
      <c r="G23" s="379">
        <v>66666.666666666672</v>
      </c>
      <c r="H23" s="380" t="s">
        <v>2142</v>
      </c>
      <c r="I23" s="380" t="s">
        <v>2142</v>
      </c>
      <c r="J23" s="380" t="s">
        <v>2142</v>
      </c>
      <c r="K23" s="380" t="s">
        <v>2142</v>
      </c>
      <c r="L23" s="380" t="s">
        <v>2142</v>
      </c>
      <c r="M23" s="252"/>
      <c r="N23" s="252"/>
      <c r="O23" s="370"/>
    </row>
    <row r="24" spans="1:15" x14ac:dyDescent="0.3">
      <c r="A24" s="246"/>
      <c r="B24" s="246"/>
      <c r="C24" s="378"/>
      <c r="D24" s="379"/>
      <c r="E24" s="379"/>
      <c r="F24" s="379"/>
      <c r="G24" s="379"/>
      <c r="H24" s="380"/>
      <c r="I24" s="380"/>
      <c r="J24" s="380"/>
      <c r="K24" s="380"/>
      <c r="L24" s="380"/>
      <c r="M24" s="252"/>
      <c r="N24" s="252"/>
      <c r="O24" s="370"/>
    </row>
    <row r="25" spans="1:15" x14ac:dyDescent="0.3">
      <c r="A25" s="246"/>
      <c r="B25" s="246"/>
      <c r="C25" s="378"/>
      <c r="D25" s="379"/>
      <c r="E25" s="379"/>
      <c r="F25" s="379"/>
      <c r="G25" s="379"/>
      <c r="H25" s="380"/>
      <c r="I25" s="380"/>
      <c r="J25" s="380"/>
      <c r="K25" s="380"/>
      <c r="L25" s="380"/>
      <c r="M25" s="252"/>
      <c r="N25" s="252"/>
      <c r="O25" s="370"/>
    </row>
    <row r="26" spans="1:15" x14ac:dyDescent="0.3">
      <c r="A26" s="246"/>
      <c r="B26" s="246"/>
      <c r="C26" s="378"/>
      <c r="D26" s="379"/>
      <c r="E26" s="379"/>
      <c r="F26" s="379"/>
      <c r="G26" s="379"/>
      <c r="H26" s="380"/>
      <c r="I26" s="380"/>
      <c r="J26" s="380"/>
      <c r="K26" s="380"/>
      <c r="L26" s="380"/>
      <c r="M26" s="252"/>
      <c r="N26" s="252"/>
      <c r="O26" s="370"/>
    </row>
    <row r="27" spans="1:15" x14ac:dyDescent="0.3">
      <c r="A27" s="246"/>
      <c r="B27" s="246"/>
      <c r="C27" s="369" t="s">
        <v>2143</v>
      </c>
      <c r="D27" s="379"/>
      <c r="E27" s="379"/>
      <c r="F27" s="379"/>
      <c r="G27" s="379"/>
      <c r="H27" s="380"/>
      <c r="I27" s="380"/>
      <c r="J27" s="380"/>
      <c r="K27" s="380"/>
      <c r="L27" s="380"/>
      <c r="M27" s="252"/>
      <c r="N27" s="252"/>
      <c r="O27" s="370"/>
    </row>
    <row r="28" spans="1:15" x14ac:dyDescent="0.3">
      <c r="A28" s="246"/>
      <c r="B28" s="246"/>
      <c r="C28" s="369"/>
      <c r="D28" s="379"/>
      <c r="E28" s="379"/>
      <c r="F28" s="379"/>
      <c r="G28" s="379"/>
      <c r="H28" s="380"/>
      <c r="I28" s="380"/>
      <c r="J28" s="380"/>
      <c r="K28" s="380"/>
      <c r="L28" s="380"/>
      <c r="M28" s="252"/>
      <c r="N28" s="252"/>
      <c r="O28" s="370"/>
    </row>
    <row r="29" spans="1:15" x14ac:dyDescent="0.3">
      <c r="A29" s="246"/>
      <c r="B29" s="246"/>
      <c r="C29" s="374" t="s">
        <v>2129</v>
      </c>
      <c r="D29" s="252"/>
      <c r="E29" s="252"/>
      <c r="F29" s="252"/>
      <c r="G29" s="252"/>
      <c r="H29" s="252"/>
      <c r="I29" s="252"/>
      <c r="J29" s="252"/>
      <c r="K29" s="252"/>
      <c r="L29" s="252"/>
      <c r="M29" s="252"/>
      <c r="N29" s="252"/>
      <c r="O29" s="370"/>
    </row>
    <row r="30" spans="1:15" x14ac:dyDescent="0.3">
      <c r="A30" s="246"/>
      <c r="B30" s="246"/>
      <c r="C30" s="369" t="s">
        <v>2144</v>
      </c>
      <c r="D30" s="252"/>
      <c r="E30" s="252"/>
      <c r="F30" s="252"/>
      <c r="G30" s="252"/>
      <c r="H30" s="252"/>
      <c r="I30" s="252"/>
      <c r="J30" s="252"/>
      <c r="K30" s="252"/>
      <c r="L30" s="252"/>
      <c r="M30" s="252"/>
      <c r="N30" s="252"/>
      <c r="O30" s="370"/>
    </row>
    <row r="31" spans="1:15" x14ac:dyDescent="0.3">
      <c r="A31" s="246"/>
      <c r="B31" s="246"/>
      <c r="C31" s="369" t="s">
        <v>2145</v>
      </c>
      <c r="D31" s="381"/>
      <c r="E31" s="381"/>
      <c r="F31" s="381"/>
      <c r="G31" s="381"/>
      <c r="H31" s="381"/>
      <c r="I31" s="381"/>
      <c r="J31" s="381"/>
      <c r="K31" s="381"/>
      <c r="L31" s="381"/>
      <c r="M31" s="252"/>
      <c r="N31" s="252"/>
      <c r="O31" s="370"/>
    </row>
    <row r="32" spans="1:15" x14ac:dyDescent="0.3">
      <c r="A32" s="246"/>
      <c r="B32" s="246"/>
      <c r="C32" s="374"/>
      <c r="D32" s="381"/>
      <c r="E32" s="381"/>
      <c r="F32" s="381"/>
      <c r="G32" s="381"/>
      <c r="H32" s="381"/>
      <c r="I32" s="381"/>
      <c r="J32" s="381"/>
      <c r="K32" s="381"/>
      <c r="L32" s="381"/>
      <c r="M32" s="252"/>
      <c r="N32" s="252"/>
      <c r="O32" s="370"/>
    </row>
    <row r="33" spans="1:15" x14ac:dyDescent="0.3">
      <c r="A33" s="246"/>
      <c r="B33" s="246"/>
      <c r="C33" s="369"/>
      <c r="D33" s="463" t="s">
        <v>2131</v>
      </c>
      <c r="E33" s="463"/>
      <c r="F33" s="463"/>
      <c r="G33" s="463"/>
      <c r="H33" s="463"/>
      <c r="I33" s="463"/>
      <c r="J33" s="463"/>
      <c r="K33" s="463"/>
      <c r="L33" s="375"/>
      <c r="M33" s="252"/>
      <c r="N33" s="252"/>
      <c r="O33" s="370"/>
    </row>
    <row r="34" spans="1:15" x14ac:dyDescent="0.3">
      <c r="A34" s="246"/>
      <c r="B34" s="246"/>
      <c r="C34" s="369"/>
      <c r="D34" s="252"/>
      <c r="E34" s="252"/>
      <c r="F34" s="252"/>
      <c r="G34" s="252"/>
      <c r="H34" s="252"/>
      <c r="I34" s="252"/>
      <c r="J34" s="252"/>
      <c r="K34" s="252"/>
      <c r="L34" s="252"/>
      <c r="M34" s="252"/>
      <c r="N34" s="252"/>
      <c r="O34" s="370"/>
    </row>
    <row r="35" spans="1:15" ht="15" thickBot="1" x14ac:dyDescent="0.35">
      <c r="A35" s="246"/>
      <c r="B35" s="246"/>
      <c r="C35" s="376" t="s">
        <v>2132</v>
      </c>
      <c r="D35" s="377" t="s">
        <v>2133</v>
      </c>
      <c r="E35" s="377" t="s">
        <v>2134</v>
      </c>
      <c r="F35" s="377" t="s">
        <v>2135</v>
      </c>
      <c r="G35" s="377" t="s">
        <v>2136</v>
      </c>
      <c r="H35" s="377" t="s">
        <v>2137</v>
      </c>
      <c r="I35" s="377" t="s">
        <v>2138</v>
      </c>
      <c r="J35" s="377" t="s">
        <v>2139</v>
      </c>
      <c r="K35" s="377" t="s">
        <v>2140</v>
      </c>
      <c r="L35" s="377" t="s">
        <v>2141</v>
      </c>
      <c r="M35" s="252"/>
      <c r="N35" s="252"/>
      <c r="O35" s="370"/>
    </row>
    <row r="36" spans="1:15" x14ac:dyDescent="0.3">
      <c r="A36" s="246"/>
      <c r="B36" s="246"/>
      <c r="C36" s="382" t="s">
        <v>2142</v>
      </c>
      <c r="D36" s="380" t="s">
        <v>2142</v>
      </c>
      <c r="E36" s="383">
        <v>571428.57142857148</v>
      </c>
      <c r="F36" s="383">
        <v>285714.28571428574</v>
      </c>
      <c r="G36" s="383">
        <v>142857.14285714287</v>
      </c>
      <c r="H36" s="380" t="s">
        <v>2142</v>
      </c>
      <c r="I36" s="380" t="s">
        <v>2142</v>
      </c>
      <c r="J36" s="380" t="s">
        <v>2142</v>
      </c>
      <c r="K36" s="380" t="s">
        <v>2142</v>
      </c>
      <c r="L36" s="380" t="s">
        <v>2142</v>
      </c>
      <c r="M36" s="252"/>
      <c r="N36" s="252"/>
      <c r="O36" s="370"/>
    </row>
    <row r="37" spans="1:15" x14ac:dyDescent="0.3">
      <c r="A37" s="246"/>
      <c r="B37" s="246"/>
      <c r="C37" s="369"/>
      <c r="D37" s="252"/>
      <c r="E37" s="252"/>
      <c r="F37" s="252"/>
      <c r="G37" s="252"/>
      <c r="H37" s="252"/>
      <c r="I37" s="252"/>
      <c r="J37" s="252"/>
      <c r="K37" s="252"/>
      <c r="L37" s="252"/>
      <c r="M37" s="252"/>
      <c r="N37" s="252"/>
      <c r="O37" s="370"/>
    </row>
    <row r="38" spans="1:15" x14ac:dyDescent="0.3">
      <c r="A38" s="246"/>
      <c r="B38" s="246"/>
      <c r="C38" s="369"/>
      <c r="D38" s="252"/>
      <c r="E38" s="252"/>
      <c r="F38" s="252"/>
      <c r="G38" s="252"/>
      <c r="H38" s="252"/>
      <c r="I38" s="252"/>
      <c r="J38" s="252"/>
      <c r="K38" s="252"/>
      <c r="L38" s="252"/>
      <c r="M38" s="252"/>
      <c r="N38" s="252"/>
      <c r="O38" s="370"/>
    </row>
    <row r="39" spans="1:15" x14ac:dyDescent="0.3">
      <c r="A39" s="246"/>
      <c r="B39" s="246"/>
      <c r="C39" s="369" t="s">
        <v>2146</v>
      </c>
      <c r="D39" s="252"/>
      <c r="E39" s="252"/>
      <c r="F39" s="252"/>
      <c r="G39" s="252"/>
      <c r="H39" s="252"/>
      <c r="I39" s="252"/>
      <c r="J39" s="252"/>
      <c r="K39" s="252"/>
      <c r="L39" s="252"/>
      <c r="M39" s="252"/>
      <c r="N39" s="252"/>
      <c r="O39" s="370"/>
    </row>
    <row r="40" spans="1:15" x14ac:dyDescent="0.3">
      <c r="A40" s="246"/>
      <c r="B40" s="246"/>
      <c r="C40" s="369"/>
      <c r="D40" s="252"/>
      <c r="E40" s="252"/>
      <c r="F40" s="252"/>
      <c r="G40" s="252"/>
      <c r="H40" s="252"/>
      <c r="I40" s="252"/>
      <c r="J40" s="252"/>
      <c r="K40" s="252"/>
      <c r="L40" s="252"/>
      <c r="M40" s="252"/>
      <c r="N40" s="252"/>
      <c r="O40" s="370"/>
    </row>
    <row r="41" spans="1:15" x14ac:dyDescent="0.3">
      <c r="A41" s="246"/>
      <c r="B41" s="246"/>
      <c r="C41" s="374" t="s">
        <v>2129</v>
      </c>
      <c r="D41" s="252"/>
      <c r="E41" s="252"/>
      <c r="F41" s="252"/>
      <c r="G41" s="252"/>
      <c r="H41" s="252"/>
      <c r="I41" s="252"/>
      <c r="J41" s="252"/>
      <c r="K41" s="252"/>
      <c r="L41" s="252"/>
      <c r="M41" s="252"/>
      <c r="N41" s="252"/>
      <c r="O41" s="370"/>
    </row>
    <row r="42" spans="1:15" x14ac:dyDescent="0.3">
      <c r="A42" s="246"/>
      <c r="B42" s="246"/>
      <c r="C42" s="369" t="s">
        <v>2147</v>
      </c>
      <c r="D42" s="252"/>
      <c r="E42" s="252"/>
      <c r="F42" s="252"/>
      <c r="G42" s="252"/>
      <c r="H42" s="252"/>
      <c r="I42" s="252"/>
      <c r="J42" s="252"/>
      <c r="K42" s="252"/>
      <c r="L42" s="252"/>
      <c r="M42" s="252"/>
      <c r="N42" s="252"/>
      <c r="O42" s="370"/>
    </row>
    <row r="43" spans="1:15" x14ac:dyDescent="0.3">
      <c r="A43" s="246"/>
      <c r="B43" s="246"/>
      <c r="C43" s="369" t="s">
        <v>2148</v>
      </c>
      <c r="D43" s="381"/>
      <c r="E43" s="381"/>
      <c r="F43" s="381"/>
      <c r="G43" s="381"/>
      <c r="H43" s="381"/>
      <c r="I43" s="381"/>
      <c r="J43" s="381"/>
      <c r="K43" s="381"/>
      <c r="L43" s="381"/>
      <c r="M43" s="252"/>
      <c r="N43" s="252"/>
      <c r="O43" s="370"/>
    </row>
    <row r="44" spans="1:15" x14ac:dyDescent="0.3">
      <c r="A44" s="246"/>
      <c r="B44" s="246"/>
      <c r="C44" s="369"/>
      <c r="D44" s="381"/>
      <c r="E44" s="381"/>
      <c r="F44" s="381"/>
      <c r="G44" s="381"/>
      <c r="H44" s="381"/>
      <c r="I44" s="381"/>
      <c r="J44" s="381"/>
      <c r="K44" s="381"/>
      <c r="L44" s="381"/>
      <c r="M44" s="252"/>
      <c r="N44" s="252"/>
      <c r="O44" s="370"/>
    </row>
    <row r="45" spans="1:15" x14ac:dyDescent="0.3">
      <c r="A45" s="246"/>
      <c r="B45" s="246"/>
      <c r="C45" s="371"/>
      <c r="D45" s="181"/>
      <c r="E45" s="372"/>
      <c r="F45" s="372"/>
      <c r="G45" s="381"/>
      <c r="H45" s="381"/>
      <c r="I45" s="381"/>
      <c r="J45" s="381"/>
      <c r="K45" s="381"/>
      <c r="L45" s="381"/>
      <c r="M45" s="252"/>
      <c r="N45" s="252"/>
      <c r="O45" s="370"/>
    </row>
    <row r="46" spans="1:15" x14ac:dyDescent="0.3">
      <c r="A46" s="246"/>
      <c r="B46" s="246"/>
      <c r="C46" s="374"/>
      <c r="D46" s="381"/>
      <c r="E46" s="381"/>
      <c r="F46" s="381"/>
      <c r="G46" s="381"/>
      <c r="H46" s="381"/>
      <c r="I46" s="381"/>
      <c r="J46" s="381"/>
      <c r="K46" s="381"/>
      <c r="L46" s="381"/>
      <c r="M46" s="252"/>
      <c r="N46" s="252"/>
      <c r="O46" s="370"/>
    </row>
    <row r="47" spans="1:15" x14ac:dyDescent="0.3">
      <c r="A47" s="246"/>
      <c r="B47" s="246"/>
      <c r="C47" s="369"/>
      <c r="D47" s="463" t="s">
        <v>2149</v>
      </c>
      <c r="E47" s="463"/>
      <c r="F47" s="463"/>
      <c r="G47" s="463"/>
      <c r="H47" s="463"/>
      <c r="I47" s="463"/>
      <c r="J47" s="463"/>
      <c r="K47" s="463"/>
      <c r="L47" s="375"/>
      <c r="M47" s="252"/>
      <c r="N47" s="252"/>
      <c r="O47" s="370"/>
    </row>
    <row r="48" spans="1:15" x14ac:dyDescent="0.3">
      <c r="A48" s="246"/>
      <c r="B48" s="246"/>
      <c r="C48" s="369"/>
      <c r="D48" s="252"/>
      <c r="E48" s="252"/>
      <c r="F48" s="252"/>
      <c r="G48" s="252"/>
      <c r="H48" s="252"/>
      <c r="I48" s="252"/>
      <c r="J48" s="252"/>
      <c r="K48" s="252"/>
      <c r="L48" s="252"/>
      <c r="M48" s="252"/>
      <c r="N48" s="252"/>
      <c r="O48" s="370"/>
    </row>
    <row r="49" spans="1:15" ht="15" thickBot="1" x14ac:dyDescent="0.35">
      <c r="A49" s="246"/>
      <c r="B49" s="246"/>
      <c r="C49" s="376" t="s">
        <v>2132</v>
      </c>
      <c r="D49" s="377" t="s">
        <v>2133</v>
      </c>
      <c r="E49" s="377" t="s">
        <v>2134</v>
      </c>
      <c r="F49" s="377" t="s">
        <v>2135</v>
      </c>
      <c r="G49" s="377" t="s">
        <v>2136</v>
      </c>
      <c r="H49" s="377" t="s">
        <v>2137</v>
      </c>
      <c r="I49" s="377" t="s">
        <v>2138</v>
      </c>
      <c r="J49" s="377" t="s">
        <v>2139</v>
      </c>
      <c r="K49" s="377" t="s">
        <v>2140</v>
      </c>
      <c r="L49" s="377" t="s">
        <v>2141</v>
      </c>
      <c r="M49" s="252"/>
      <c r="N49" s="252"/>
      <c r="O49" s="370"/>
    </row>
    <row r="50" spans="1:15" x14ac:dyDescent="0.3">
      <c r="A50" s="246"/>
      <c r="B50" s="246"/>
      <c r="C50" s="382" t="s">
        <v>2142</v>
      </c>
      <c r="D50" s="380" t="s">
        <v>2142</v>
      </c>
      <c r="E50" s="380" t="s">
        <v>2142</v>
      </c>
      <c r="F50" s="380" t="s">
        <v>2142</v>
      </c>
      <c r="G50" s="373">
        <v>1000000</v>
      </c>
      <c r="H50" s="380" t="s">
        <v>2142</v>
      </c>
      <c r="I50" s="380" t="s">
        <v>2142</v>
      </c>
      <c r="J50" s="380" t="s">
        <v>2142</v>
      </c>
      <c r="K50" s="380" t="s">
        <v>2142</v>
      </c>
      <c r="L50" s="380" t="s">
        <v>2142</v>
      </c>
      <c r="M50" s="252"/>
      <c r="N50" s="252"/>
      <c r="O50" s="370"/>
    </row>
    <row r="51" spans="1:15" x14ac:dyDescent="0.3">
      <c r="A51" s="246"/>
      <c r="B51" s="246"/>
      <c r="C51" s="369"/>
      <c r="D51" s="252"/>
      <c r="E51" s="252"/>
      <c r="F51" s="252"/>
      <c r="G51" s="252"/>
      <c r="H51" s="252"/>
      <c r="I51" s="252"/>
      <c r="J51" s="252"/>
      <c r="K51" s="252"/>
      <c r="L51" s="252"/>
      <c r="M51" s="252"/>
      <c r="N51" s="252"/>
      <c r="O51" s="370"/>
    </row>
    <row r="52" spans="1:15" ht="15" thickBot="1" x14ac:dyDescent="0.35">
      <c r="A52" s="246"/>
      <c r="B52" s="384"/>
      <c r="C52" s="385"/>
      <c r="D52" s="384"/>
      <c r="E52" s="384"/>
      <c r="F52" s="384"/>
      <c r="G52" s="384"/>
      <c r="H52" s="384"/>
      <c r="I52" s="384"/>
      <c r="J52" s="384"/>
      <c r="K52" s="384"/>
      <c r="L52" s="384"/>
      <c r="M52" s="384"/>
      <c r="N52" s="384"/>
      <c r="O52" s="386"/>
    </row>
    <row r="53" spans="1:15" x14ac:dyDescent="0.3">
      <c r="A53" s="246"/>
      <c r="B53" s="246"/>
      <c r="C53" s="246"/>
      <c r="D53" s="246"/>
      <c r="E53" s="246"/>
      <c r="F53" s="246"/>
      <c r="G53" s="246"/>
      <c r="H53" s="246"/>
      <c r="I53" s="246"/>
      <c r="J53" s="246"/>
      <c r="K53" s="246"/>
      <c r="L53" s="246"/>
      <c r="M53" s="246"/>
      <c r="N53" s="246"/>
      <c r="O53" s="246"/>
    </row>
    <row r="54" spans="1:15" x14ac:dyDescent="0.3">
      <c r="A54" s="246"/>
      <c r="B54" s="246"/>
      <c r="C54" s="246"/>
      <c r="D54" s="246"/>
      <c r="E54" s="246"/>
      <c r="F54" s="246"/>
      <c r="G54" s="246"/>
      <c r="H54" s="246"/>
      <c r="I54" s="246"/>
      <c r="J54" s="246"/>
      <c r="K54" s="246"/>
      <c r="L54" s="246"/>
      <c r="M54" s="246"/>
      <c r="N54" s="246"/>
      <c r="O54" s="246"/>
    </row>
    <row r="55" spans="1:15" x14ac:dyDescent="0.3">
      <c r="A55" s="246"/>
      <c r="B55" s="246"/>
      <c r="C55" s="246"/>
      <c r="D55" s="246"/>
      <c r="E55" s="246"/>
      <c r="F55" s="246"/>
      <c r="G55" s="246"/>
      <c r="H55" s="246"/>
      <c r="I55" s="246"/>
      <c r="J55" s="246"/>
      <c r="K55" s="246"/>
      <c r="L55" s="246"/>
      <c r="M55" s="246"/>
      <c r="N55" s="246"/>
      <c r="O55" s="210" t="s">
        <v>1891</v>
      </c>
    </row>
    <row r="56" spans="1:15" x14ac:dyDescent="0.3">
      <c r="A56" s="246"/>
      <c r="B56" s="246"/>
      <c r="C56" s="246"/>
      <c r="D56" s="246"/>
      <c r="E56" s="246"/>
      <c r="F56" s="246"/>
      <c r="G56" s="246"/>
      <c r="H56" s="246"/>
      <c r="I56" s="246"/>
      <c r="J56" s="246"/>
      <c r="K56" s="246"/>
      <c r="L56" s="246"/>
      <c r="M56" s="246"/>
      <c r="N56" s="246"/>
      <c r="O56" s="246"/>
    </row>
    <row r="57" spans="1:15" x14ac:dyDescent="0.3">
      <c r="A57" s="246"/>
      <c r="B57" s="246"/>
      <c r="C57" s="246"/>
      <c r="D57" s="246"/>
      <c r="E57" s="246"/>
      <c r="F57" s="246"/>
      <c r="G57" s="246"/>
      <c r="H57" s="246"/>
      <c r="I57" s="246"/>
      <c r="J57" s="246"/>
      <c r="K57" s="246"/>
      <c r="L57" s="246"/>
      <c r="M57" s="246"/>
      <c r="N57" s="246"/>
      <c r="O57" s="246"/>
    </row>
    <row r="58" spans="1:15" x14ac:dyDescent="0.3">
      <c r="A58" s="246"/>
      <c r="B58" s="246"/>
      <c r="C58" s="246"/>
      <c r="D58" s="246"/>
      <c r="E58" s="246"/>
      <c r="F58" s="246"/>
      <c r="G58" s="246"/>
      <c r="H58" s="246"/>
      <c r="I58" s="246"/>
      <c r="J58" s="246"/>
      <c r="K58" s="246"/>
      <c r="L58" s="246"/>
      <c r="M58" s="246"/>
      <c r="N58" s="246"/>
      <c r="O58" s="246"/>
    </row>
    <row r="59" spans="1:15" x14ac:dyDescent="0.3">
      <c r="A59" s="246"/>
      <c r="B59" s="246"/>
      <c r="C59" s="246"/>
      <c r="D59" s="246"/>
      <c r="E59" s="246"/>
      <c r="F59" s="246"/>
      <c r="G59" s="246"/>
      <c r="H59" s="246"/>
      <c r="I59" s="246"/>
      <c r="J59" s="246"/>
      <c r="K59" s="246"/>
      <c r="L59" s="246"/>
      <c r="M59" s="246"/>
      <c r="N59" s="246"/>
      <c r="O59" s="246"/>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39" fitToHeight="0"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zoomScale="85" zoomScaleNormal="85" workbookViewId="0">
      <selection activeCell="B3" sqref="B3"/>
    </sheetView>
  </sheetViews>
  <sheetFormatPr defaultColWidth="9.109375" defaultRowHeight="14.4" x14ac:dyDescent="0.3"/>
  <cols>
    <col min="1" max="1" width="4.6640625" style="246" customWidth="1"/>
    <col min="2" max="2" width="71.109375" style="246" customWidth="1"/>
    <col min="3" max="3" width="68.109375" style="246" customWidth="1"/>
    <col min="4" max="4" width="80.33203125" style="246" customWidth="1"/>
    <col min="5" max="16384" width="9.109375" style="246"/>
  </cols>
  <sheetData>
    <row r="1" spans="2:4" s="387" customFormat="1" x14ac:dyDescent="0.3"/>
    <row r="2" spans="2:4" s="387" customFormat="1" x14ac:dyDescent="0.3"/>
    <row r="3" spans="2:4" s="387" customFormat="1" x14ac:dyDescent="0.3"/>
    <row r="4" spans="2:4" s="387" customFormat="1" x14ac:dyDescent="0.3"/>
    <row r="5" spans="2:4" s="387" customFormat="1" x14ac:dyDescent="0.3"/>
    <row r="6" spans="2:4" s="387" customFormat="1" ht="16.2" thickBot="1" x14ac:dyDescent="0.35">
      <c r="B6" s="388" t="s">
        <v>2150</v>
      </c>
    </row>
    <row r="7" spans="2:4" s="387" customFormat="1" ht="15" thickBot="1" x14ac:dyDescent="0.35">
      <c r="B7" s="389" t="s">
        <v>1851</v>
      </c>
      <c r="C7" s="475" t="s">
        <v>2079</v>
      </c>
      <c r="D7" s="476"/>
    </row>
    <row r="8" spans="2:4" s="387" customFormat="1" ht="15" thickBot="1" x14ac:dyDescent="0.35">
      <c r="B8" s="390" t="s">
        <v>2151</v>
      </c>
      <c r="C8" s="477"/>
      <c r="D8" s="478"/>
    </row>
    <row r="9" spans="2:4" s="387" customFormat="1" x14ac:dyDescent="0.3">
      <c r="B9" s="391" t="s">
        <v>1859</v>
      </c>
      <c r="C9" s="479" t="s">
        <v>2152</v>
      </c>
      <c r="D9" s="480"/>
    </row>
    <row r="10" spans="2:4" s="387" customFormat="1" x14ac:dyDescent="0.3">
      <c r="B10" s="392" t="s">
        <v>1860</v>
      </c>
      <c r="C10" s="473" t="s">
        <v>2153</v>
      </c>
      <c r="D10" s="474"/>
    </row>
    <row r="11" spans="2:4" s="387" customFormat="1" x14ac:dyDescent="0.3">
      <c r="B11" s="392" t="s">
        <v>1862</v>
      </c>
      <c r="C11" s="473" t="s">
        <v>2154</v>
      </c>
      <c r="D11" s="474"/>
    </row>
    <row r="12" spans="2:4" s="387" customFormat="1" x14ac:dyDescent="0.3">
      <c r="B12" s="392" t="s">
        <v>1863</v>
      </c>
      <c r="C12" s="473" t="s">
        <v>2155</v>
      </c>
      <c r="D12" s="474"/>
    </row>
    <row r="13" spans="2:4" s="387" customFormat="1" x14ac:dyDescent="0.3">
      <c r="B13" s="392" t="s">
        <v>1864</v>
      </c>
      <c r="C13" s="473" t="s">
        <v>2156</v>
      </c>
      <c r="D13" s="474"/>
    </row>
    <row r="14" spans="2:4" s="387" customFormat="1" x14ac:dyDescent="0.3">
      <c r="B14" s="392" t="s">
        <v>1865</v>
      </c>
      <c r="C14" s="473" t="s">
        <v>2157</v>
      </c>
      <c r="D14" s="474"/>
    </row>
    <row r="15" spans="2:4" s="387" customFormat="1" x14ac:dyDescent="0.3">
      <c r="B15" s="392" t="s">
        <v>1866</v>
      </c>
      <c r="C15" s="483" t="s">
        <v>2158</v>
      </c>
      <c r="D15" s="484"/>
    </row>
    <row r="16" spans="2:4" s="387" customFormat="1" x14ac:dyDescent="0.3">
      <c r="B16" s="392" t="s">
        <v>1867</v>
      </c>
      <c r="C16" s="473" t="s">
        <v>2159</v>
      </c>
      <c r="D16" s="474"/>
    </row>
    <row r="17" spans="2:4" s="387" customFormat="1" x14ac:dyDescent="0.3">
      <c r="B17" s="393" t="s">
        <v>1868</v>
      </c>
      <c r="C17" s="473" t="s">
        <v>2160</v>
      </c>
      <c r="D17" s="474"/>
    </row>
    <row r="18" spans="2:4" s="387" customFormat="1" ht="30" customHeight="1" x14ac:dyDescent="0.3">
      <c r="B18" s="392" t="s">
        <v>1869</v>
      </c>
      <c r="C18" s="485" t="s">
        <v>2161</v>
      </c>
      <c r="D18" s="486"/>
    </row>
    <row r="19" spans="2:4" s="387" customFormat="1" x14ac:dyDescent="0.3">
      <c r="B19" s="394" t="s">
        <v>1871</v>
      </c>
      <c r="C19" s="473" t="s">
        <v>2162</v>
      </c>
      <c r="D19" s="474"/>
    </row>
    <row r="20" spans="2:4" s="387" customFormat="1" x14ac:dyDescent="0.3">
      <c r="B20" s="392" t="s">
        <v>1873</v>
      </c>
      <c r="C20" s="473" t="s">
        <v>2163</v>
      </c>
      <c r="D20" s="474"/>
    </row>
    <row r="21" spans="2:4" s="387" customFormat="1" x14ac:dyDescent="0.3">
      <c r="B21" s="392" t="s">
        <v>1889</v>
      </c>
      <c r="C21" s="473" t="s">
        <v>2164</v>
      </c>
      <c r="D21" s="474"/>
    </row>
    <row r="22" spans="2:4" s="387" customFormat="1" ht="29.4" thickBot="1" x14ac:dyDescent="0.35">
      <c r="B22" s="395" t="s">
        <v>1890</v>
      </c>
      <c r="C22" s="487" t="s">
        <v>2165</v>
      </c>
      <c r="D22" s="488"/>
    </row>
    <row r="23" spans="2:4" s="387" customFormat="1" ht="15" thickBot="1" x14ac:dyDescent="0.35">
      <c r="B23" s="396"/>
      <c r="C23" s="397"/>
      <c r="D23" s="398"/>
    </row>
    <row r="24" spans="2:4" s="387" customFormat="1" ht="15" thickBot="1" x14ac:dyDescent="0.35">
      <c r="B24" s="389" t="s">
        <v>1851</v>
      </c>
      <c r="C24" s="489" t="s">
        <v>2079</v>
      </c>
      <c r="D24" s="490"/>
    </row>
    <row r="25" spans="2:4" s="387" customFormat="1" ht="15" thickBot="1" x14ac:dyDescent="0.35">
      <c r="B25" s="390" t="s">
        <v>2166</v>
      </c>
      <c r="C25" s="491"/>
      <c r="D25" s="492"/>
    </row>
    <row r="26" spans="2:4" s="387" customFormat="1" x14ac:dyDescent="0.3">
      <c r="B26" s="399" t="s">
        <v>1894</v>
      </c>
      <c r="C26" s="493" t="s">
        <v>2167</v>
      </c>
      <c r="D26" s="494"/>
    </row>
    <row r="27" spans="2:4" s="387" customFormat="1" ht="36" customHeight="1" x14ac:dyDescent="0.3">
      <c r="B27" s="392" t="s">
        <v>1895</v>
      </c>
      <c r="C27" s="481" t="s">
        <v>2168</v>
      </c>
      <c r="D27" s="482"/>
    </row>
    <row r="28" spans="2:4" s="387" customFormat="1" x14ac:dyDescent="0.3">
      <c r="B28" s="400" t="s">
        <v>1896</v>
      </c>
      <c r="C28" s="481" t="s">
        <v>2169</v>
      </c>
      <c r="D28" s="482"/>
    </row>
    <row r="29" spans="2:4" s="387" customFormat="1" x14ac:dyDescent="0.3">
      <c r="B29" s="400" t="s">
        <v>2170</v>
      </c>
      <c r="C29" s="485" t="s">
        <v>2171</v>
      </c>
      <c r="D29" s="486"/>
    </row>
    <row r="30" spans="2:4" s="387" customFormat="1" x14ac:dyDescent="0.3">
      <c r="B30" s="400" t="s">
        <v>2172</v>
      </c>
      <c r="C30" s="473" t="s">
        <v>2173</v>
      </c>
      <c r="D30" s="474"/>
    </row>
    <row r="31" spans="2:4" s="387" customFormat="1" x14ac:dyDescent="0.3">
      <c r="B31" s="400" t="s">
        <v>1903</v>
      </c>
      <c r="C31" s="481" t="s">
        <v>2174</v>
      </c>
      <c r="D31" s="482"/>
    </row>
    <row r="32" spans="2:4" s="387" customFormat="1" x14ac:dyDescent="0.3">
      <c r="B32" s="400" t="s">
        <v>1904</v>
      </c>
      <c r="C32" s="481" t="s">
        <v>2175</v>
      </c>
      <c r="D32" s="482"/>
    </row>
    <row r="33" spans="1:4" s="387" customFormat="1" ht="15" thickBot="1" x14ac:dyDescent="0.35">
      <c r="B33" s="401" t="s">
        <v>2176</v>
      </c>
      <c r="C33" s="497" t="s">
        <v>2177</v>
      </c>
      <c r="D33" s="498"/>
    </row>
    <row r="34" spans="1:4" s="387" customFormat="1" ht="15" thickBot="1" x14ac:dyDescent="0.35">
      <c r="B34" s="402"/>
      <c r="C34" s="403"/>
      <c r="D34" s="404"/>
    </row>
    <row r="35" spans="1:4" s="387" customFormat="1" ht="15" thickBot="1" x14ac:dyDescent="0.35">
      <c r="A35" s="405"/>
      <c r="B35" s="389" t="s">
        <v>1851</v>
      </c>
      <c r="C35" s="406" t="s">
        <v>2079</v>
      </c>
      <c r="D35" s="407" t="s">
        <v>2178</v>
      </c>
    </row>
    <row r="36" spans="1:4" s="387" customFormat="1" ht="15" thickBot="1" x14ac:dyDescent="0.35">
      <c r="A36" s="405"/>
      <c r="B36" s="390" t="s">
        <v>2179</v>
      </c>
      <c r="C36" s="408"/>
      <c r="D36" s="409" t="s">
        <v>2180</v>
      </c>
    </row>
    <row r="37" spans="1:4" s="387" customFormat="1" ht="90.75" customHeight="1" x14ac:dyDescent="0.3">
      <c r="A37" s="405"/>
      <c r="B37" s="410" t="s">
        <v>1986</v>
      </c>
      <c r="C37" s="411" t="s">
        <v>2181</v>
      </c>
      <c r="D37" s="412"/>
    </row>
    <row r="38" spans="1:4" s="387" customFormat="1" ht="285" customHeight="1" thickBot="1" x14ac:dyDescent="0.35">
      <c r="A38" s="405"/>
      <c r="B38" s="413" t="s">
        <v>1988</v>
      </c>
      <c r="C38" s="414" t="s">
        <v>2182</v>
      </c>
      <c r="D38" s="415"/>
    </row>
    <row r="39" spans="1:4" s="387" customFormat="1" ht="15" thickBot="1" x14ac:dyDescent="0.35">
      <c r="B39" s="416"/>
      <c r="C39" s="404"/>
      <c r="D39" s="404"/>
    </row>
    <row r="40" spans="1:4" s="387" customFormat="1" ht="15" thickBot="1" x14ac:dyDescent="0.35">
      <c r="B40" s="389" t="s">
        <v>1851</v>
      </c>
      <c r="C40" s="475" t="s">
        <v>2079</v>
      </c>
      <c r="D40" s="476"/>
    </row>
    <row r="41" spans="1:4" s="387" customFormat="1" ht="15" thickBot="1" x14ac:dyDescent="0.35">
      <c r="B41" s="390" t="s">
        <v>2183</v>
      </c>
      <c r="C41" s="477"/>
      <c r="D41" s="478"/>
    </row>
    <row r="42" spans="1:4" s="387" customFormat="1" ht="75" customHeight="1" x14ac:dyDescent="0.3">
      <c r="B42" s="417" t="s">
        <v>1992</v>
      </c>
      <c r="C42" s="499" t="s">
        <v>2184</v>
      </c>
      <c r="D42" s="500"/>
    </row>
    <row r="43" spans="1:4" s="387" customFormat="1" ht="32.25" customHeight="1" x14ac:dyDescent="0.3">
      <c r="B43" s="418" t="s">
        <v>1994</v>
      </c>
      <c r="C43" s="501" t="s">
        <v>2185</v>
      </c>
      <c r="D43" s="502"/>
    </row>
    <row r="44" spans="1:4" s="387" customFormat="1" ht="15" thickBot="1" x14ac:dyDescent="0.35">
      <c r="B44" s="413" t="s">
        <v>1995</v>
      </c>
      <c r="C44" s="503" t="s">
        <v>2186</v>
      </c>
      <c r="D44" s="504"/>
    </row>
    <row r="45" spans="1:4" s="387" customFormat="1" ht="15" thickBot="1" x14ac:dyDescent="0.35">
      <c r="B45" s="419"/>
      <c r="C45" s="420"/>
      <c r="D45" s="404"/>
    </row>
    <row r="46" spans="1:4" s="387" customFormat="1" ht="15" thickBot="1" x14ac:dyDescent="0.35">
      <c r="B46" s="389" t="s">
        <v>1851</v>
      </c>
      <c r="C46" s="475" t="s">
        <v>2079</v>
      </c>
      <c r="D46" s="476"/>
    </row>
    <row r="47" spans="1:4" s="387" customFormat="1" ht="15" thickBot="1" x14ac:dyDescent="0.35">
      <c r="B47" s="390" t="s">
        <v>2187</v>
      </c>
      <c r="C47" s="505"/>
      <c r="D47" s="506"/>
    </row>
    <row r="48" spans="1:4" s="387" customFormat="1" x14ac:dyDescent="0.3">
      <c r="B48" s="421" t="s">
        <v>1999</v>
      </c>
      <c r="C48" s="495" t="s">
        <v>2188</v>
      </c>
      <c r="D48" s="496"/>
    </row>
    <row r="49" spans="2:4" s="387" customFormat="1" x14ac:dyDescent="0.3">
      <c r="B49" s="422" t="s">
        <v>2000</v>
      </c>
      <c r="C49" s="501" t="s">
        <v>2189</v>
      </c>
      <c r="D49" s="502"/>
    </row>
    <row r="50" spans="2:4" s="387" customFormat="1" x14ac:dyDescent="0.3">
      <c r="B50" s="418" t="s">
        <v>2001</v>
      </c>
      <c r="C50" s="495" t="s">
        <v>2190</v>
      </c>
      <c r="D50" s="496"/>
    </row>
    <row r="51" spans="2:4" s="387" customFormat="1" x14ac:dyDescent="0.3">
      <c r="B51" s="418" t="s">
        <v>2002</v>
      </c>
      <c r="C51" s="501" t="s">
        <v>2191</v>
      </c>
      <c r="D51" s="502"/>
    </row>
    <row r="52" spans="2:4" s="387" customFormat="1" x14ac:dyDescent="0.3">
      <c r="B52" s="418" t="s">
        <v>2003</v>
      </c>
      <c r="C52" s="501" t="s">
        <v>2192</v>
      </c>
      <c r="D52" s="502"/>
    </row>
    <row r="53" spans="2:4" s="387" customFormat="1" x14ac:dyDescent="0.3">
      <c r="B53" s="418" t="s">
        <v>2004</v>
      </c>
      <c r="C53" s="501" t="s">
        <v>2193</v>
      </c>
      <c r="D53" s="502"/>
    </row>
    <row r="54" spans="2:4" s="387" customFormat="1" x14ac:dyDescent="0.3">
      <c r="B54" s="418" t="s">
        <v>2005</v>
      </c>
      <c r="C54" s="501" t="s">
        <v>2194</v>
      </c>
      <c r="D54" s="502"/>
    </row>
    <row r="55" spans="2:4" s="387" customFormat="1" x14ac:dyDescent="0.3">
      <c r="B55" s="418" t="s">
        <v>970</v>
      </c>
      <c r="C55" s="501" t="s">
        <v>2195</v>
      </c>
      <c r="D55" s="502"/>
    </row>
    <row r="56" spans="2:4" s="387" customFormat="1" x14ac:dyDescent="0.3">
      <c r="B56" s="418" t="s">
        <v>2006</v>
      </c>
      <c r="C56" s="501" t="s">
        <v>2196</v>
      </c>
      <c r="D56" s="502"/>
    </row>
    <row r="57" spans="2:4" s="387" customFormat="1" ht="15" thickBot="1" x14ac:dyDescent="0.35">
      <c r="B57" s="423" t="s">
        <v>159</v>
      </c>
      <c r="C57" s="503" t="s">
        <v>2197</v>
      </c>
      <c r="D57" s="504"/>
    </row>
    <row r="58" spans="2:4" s="387" customFormat="1" ht="15" thickBot="1" x14ac:dyDescent="0.35"/>
    <row r="59" spans="2:4" s="387" customFormat="1" ht="15" thickBot="1" x14ac:dyDescent="0.35">
      <c r="B59" s="424" t="s">
        <v>1851</v>
      </c>
      <c r="C59" s="425" t="s">
        <v>2079</v>
      </c>
      <c r="D59" s="426"/>
    </row>
    <row r="60" spans="2:4" s="387" customFormat="1" ht="15" thickBot="1" x14ac:dyDescent="0.35">
      <c r="B60" s="389" t="s">
        <v>2198</v>
      </c>
      <c r="C60" s="427"/>
      <c r="D60" s="428"/>
    </row>
    <row r="61" spans="2:4" s="387" customFormat="1" x14ac:dyDescent="0.3">
      <c r="B61" s="429" t="s">
        <v>2040</v>
      </c>
      <c r="C61" s="499" t="s">
        <v>2199</v>
      </c>
      <c r="D61" s="500"/>
    </row>
    <row r="62" spans="2:4" s="387" customFormat="1" x14ac:dyDescent="0.3">
      <c r="B62" s="430" t="s">
        <v>2200</v>
      </c>
      <c r="C62" s="507" t="s">
        <v>2201</v>
      </c>
      <c r="D62" s="508"/>
    </row>
    <row r="63" spans="2:4" s="387" customFormat="1" x14ac:dyDescent="0.3">
      <c r="B63" s="430" t="s">
        <v>2202</v>
      </c>
      <c r="C63" s="501" t="s">
        <v>2203</v>
      </c>
      <c r="D63" s="502"/>
    </row>
    <row r="64" spans="2:4" s="387" customFormat="1" ht="15" customHeight="1" x14ac:dyDescent="0.3">
      <c r="B64" s="430" t="s">
        <v>2047</v>
      </c>
      <c r="C64" s="501" t="s">
        <v>2204</v>
      </c>
      <c r="D64" s="502"/>
    </row>
    <row r="65" spans="1:4" s="387" customFormat="1" ht="15" customHeight="1" x14ac:dyDescent="0.3">
      <c r="B65" s="430" t="s">
        <v>2048</v>
      </c>
      <c r="C65" s="501" t="s">
        <v>2205</v>
      </c>
      <c r="D65" s="502"/>
    </row>
    <row r="66" spans="1:4" s="387" customFormat="1" x14ac:dyDescent="0.3">
      <c r="B66" s="430" t="s">
        <v>2049</v>
      </c>
      <c r="C66" s="501" t="s">
        <v>2206</v>
      </c>
      <c r="D66" s="502"/>
    </row>
    <row r="67" spans="1:4" s="387" customFormat="1" ht="15" thickBot="1" x14ac:dyDescent="0.35">
      <c r="B67" s="423" t="s">
        <v>159</v>
      </c>
      <c r="C67" s="503" t="s">
        <v>2207</v>
      </c>
      <c r="D67" s="504"/>
    </row>
    <row r="68" spans="1:4" s="387" customFormat="1" ht="15" thickBot="1" x14ac:dyDescent="0.35"/>
    <row r="69" spans="1:4" s="387" customFormat="1" ht="15" thickBot="1" x14ac:dyDescent="0.35">
      <c r="B69" s="389" t="s">
        <v>1851</v>
      </c>
      <c r="C69" s="475" t="s">
        <v>2079</v>
      </c>
      <c r="D69" s="476"/>
    </row>
    <row r="70" spans="1:4" s="387" customFormat="1" ht="15" thickBot="1" x14ac:dyDescent="0.35">
      <c r="B70" s="390" t="s">
        <v>2208</v>
      </c>
      <c r="C70" s="477"/>
      <c r="D70" s="478"/>
    </row>
    <row r="71" spans="1:4" s="387" customFormat="1" ht="15" thickBot="1" x14ac:dyDescent="0.35">
      <c r="B71" s="431" t="s">
        <v>2209</v>
      </c>
      <c r="C71" s="511" t="s">
        <v>2210</v>
      </c>
      <c r="D71" s="512"/>
    </row>
    <row r="72" spans="1:4" s="387" customFormat="1" ht="15" thickBot="1" x14ac:dyDescent="0.35">
      <c r="B72" s="419"/>
      <c r="C72" s="404"/>
      <c r="D72" s="404"/>
    </row>
    <row r="73" spans="1:4" s="387" customFormat="1" ht="15" thickBot="1" x14ac:dyDescent="0.35">
      <c r="A73" s="405"/>
      <c r="B73" s="389" t="s">
        <v>2211</v>
      </c>
      <c r="C73" s="509" t="s">
        <v>2212</v>
      </c>
      <c r="D73" s="510"/>
    </row>
    <row r="74" spans="1:4" s="387" customFormat="1" ht="29.4" thickBot="1" x14ac:dyDescent="0.35">
      <c r="A74" s="405"/>
      <c r="B74" s="432" t="s">
        <v>2213</v>
      </c>
      <c r="C74" s="433" t="s">
        <v>2214</v>
      </c>
      <c r="D74" s="434"/>
    </row>
    <row r="75" spans="1:4" x14ac:dyDescent="0.3">
      <c r="A75" s="252"/>
      <c r="B75" s="252"/>
      <c r="C75" s="252"/>
      <c r="D75" s="435" t="s">
        <v>2215</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hyperlink ref="C74" r:id="rId1"/>
  </hyperlinks>
  <pageMargins left="0.7" right="0.7" top="0.75" bottom="0.75" header="0.3" footer="0.3"/>
  <pageSetup paperSize="9" scale="3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443" t="s">
        <v>45</v>
      </c>
      <c r="B1" s="444"/>
      <c r="C1" s="444"/>
    </row>
    <row r="2" spans="1:31" ht="31.2" x14ac:dyDescent="0.6">
      <c r="A2" s="38" t="s">
        <v>24</v>
      </c>
      <c r="B2" s="39"/>
      <c r="C2" s="39"/>
    </row>
    <row r="3" spans="1:31" x14ac:dyDescent="0.3">
      <c r="A3" s="21"/>
    </row>
    <row r="4" spans="1:31" s="46" customFormat="1" ht="18" x14ac:dyDescent="0.3">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48</v>
      </c>
      <c r="B6" s="52"/>
      <c r="C6" s="53"/>
    </row>
    <row r="7" spans="1:31" ht="57.6" x14ac:dyDescent="0.3">
      <c r="A7" s="54"/>
      <c r="B7" s="55" t="s">
        <v>49</v>
      </c>
      <c r="C7" s="56" t="s">
        <v>50</v>
      </c>
    </row>
    <row r="8" spans="1:31" ht="14.4" customHeight="1" x14ac:dyDescent="0.3">
      <c r="A8" s="52" t="s">
        <v>51</v>
      </c>
      <c r="B8" s="52"/>
      <c r="C8" s="53"/>
    </row>
    <row r="9" spans="1:31" ht="28.8" x14ac:dyDescent="0.3">
      <c r="A9" s="57"/>
      <c r="B9" s="55" t="s">
        <v>52</v>
      </c>
      <c r="C9" s="56" t="s">
        <v>53</v>
      </c>
    </row>
    <row r="10" spans="1:31" ht="14.4" customHeight="1" x14ac:dyDescent="0.3">
      <c r="A10" s="52" t="s">
        <v>54</v>
      </c>
      <c r="B10" s="52"/>
      <c r="C10" s="53"/>
    </row>
    <row r="11" spans="1:31" ht="23.25" customHeight="1" x14ac:dyDescent="0.3">
      <c r="A11" s="57"/>
      <c r="B11" s="55" t="s">
        <v>55</v>
      </c>
      <c r="C11" s="58" t="s">
        <v>56</v>
      </c>
    </row>
    <row r="12" spans="1:31" ht="14.4" customHeight="1" x14ac:dyDescent="0.3">
      <c r="A12" s="52" t="s">
        <v>57</v>
      </c>
      <c r="B12" s="52"/>
      <c r="C12" s="53"/>
    </row>
    <row r="13" spans="1:31" x14ac:dyDescent="0.3">
      <c r="A13" s="54"/>
      <c r="B13" s="55" t="s">
        <v>58</v>
      </c>
      <c r="C13" s="56" t="s">
        <v>59</v>
      </c>
    </row>
    <row r="14" spans="1:31" ht="14.4" customHeight="1" x14ac:dyDescent="0.3">
      <c r="A14" s="52" t="s">
        <v>60</v>
      </c>
      <c r="B14" s="52"/>
      <c r="C14" s="53"/>
    </row>
    <row r="15" spans="1:31" ht="38.25" customHeight="1" x14ac:dyDescent="0.3">
      <c r="A15" s="54"/>
      <c r="B15" s="55" t="s">
        <v>61</v>
      </c>
      <c r="C15" s="58" t="s">
        <v>62</v>
      </c>
    </row>
    <row r="16" spans="1:31" ht="14.4" customHeight="1" x14ac:dyDescent="0.3">
      <c r="A16" s="52" t="s">
        <v>63</v>
      </c>
      <c r="B16" s="52"/>
      <c r="C16" s="53"/>
    </row>
    <row r="17" spans="1:31" ht="26.25" customHeight="1" x14ac:dyDescent="0.3">
      <c r="A17" s="54"/>
      <c r="B17" s="55" t="s">
        <v>64</v>
      </c>
      <c r="C17" s="58" t="s">
        <v>65</v>
      </c>
    </row>
    <row r="18" spans="1:31" ht="14.4" customHeight="1" x14ac:dyDescent="0.3">
      <c r="A18" s="52" t="s">
        <v>66</v>
      </c>
      <c r="B18" s="52"/>
      <c r="C18" s="53"/>
    </row>
    <row r="19" spans="1:31" ht="40.5" customHeight="1" x14ac:dyDescent="0.3">
      <c r="A19" s="54"/>
      <c r="B19" s="55" t="s">
        <v>67</v>
      </c>
      <c r="C19" s="56" t="s">
        <v>68</v>
      </c>
      <c r="D19" s="59"/>
    </row>
    <row r="20" spans="1:31" s="51" customFormat="1" ht="18" x14ac:dyDescent="0.3">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70</v>
      </c>
      <c r="B21" s="52"/>
      <c r="C21" s="53"/>
    </row>
    <row r="22" spans="1:31" ht="42.6" customHeight="1" x14ac:dyDescent="0.3">
      <c r="A22" s="57"/>
      <c r="B22" s="55" t="s">
        <v>71</v>
      </c>
      <c r="C22" s="56" t="s">
        <v>72</v>
      </c>
    </row>
    <row r="23" spans="1:31" ht="14.4" customHeight="1" x14ac:dyDescent="0.3">
      <c r="A23" s="52" t="s">
        <v>73</v>
      </c>
      <c r="B23" s="52"/>
      <c r="C23" s="53"/>
      <c r="D23" s="59"/>
    </row>
    <row r="24" spans="1:31" x14ac:dyDescent="0.3">
      <c r="A24" s="54"/>
      <c r="B24" s="55" t="s">
        <v>74</v>
      </c>
      <c r="C24" s="58" t="s">
        <v>75</v>
      </c>
      <c r="D24" s="59"/>
    </row>
    <row r="25" spans="1:31" ht="14.4" customHeight="1" x14ac:dyDescent="0.3">
      <c r="A25" s="52" t="s">
        <v>76</v>
      </c>
      <c r="B25" s="52"/>
      <c r="C25" s="53"/>
      <c r="D25" s="59"/>
    </row>
    <row r="26" spans="1:31" ht="38.25" customHeight="1" x14ac:dyDescent="0.3">
      <c r="A26" s="54"/>
      <c r="B26" s="55" t="s">
        <v>77</v>
      </c>
      <c r="C26" s="58" t="s">
        <v>78</v>
      </c>
      <c r="D26" s="59"/>
    </row>
    <row r="27" spans="1:31" ht="14.4" customHeight="1" x14ac:dyDescent="0.3">
      <c r="A27" s="52" t="s">
        <v>79</v>
      </c>
      <c r="B27" s="52"/>
      <c r="C27" s="53"/>
    </row>
    <row r="28" spans="1:31" ht="34.5" customHeight="1" x14ac:dyDescent="0.3">
      <c r="A28" s="54"/>
      <c r="B28" s="55" t="s">
        <v>80</v>
      </c>
      <c r="C28" s="58" t="s">
        <v>81</v>
      </c>
    </row>
    <row r="30" spans="1:31" x14ac:dyDescent="0.3">
      <c r="C30" s="62"/>
    </row>
    <row r="31" spans="1:31" x14ac:dyDescent="0.3">
      <c r="C31" s="62"/>
    </row>
    <row r="32" spans="1:31" x14ac:dyDescent="0.3">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26" zoomScale="70" zoomScaleNormal="70" workbookViewId="0">
      <selection activeCell="C24" sqref="C24"/>
    </sheetView>
  </sheetViews>
  <sheetFormatPr defaultColWidth="8.88671875" defaultRowHeight="14.4" outlineLevelRow="1" x14ac:dyDescent="0.3"/>
  <cols>
    <col min="1" max="1" width="13.33203125" style="66" customWidth="1"/>
    <col min="2" max="2" width="60.6640625" style="66" customWidth="1"/>
    <col min="3" max="4" width="40.6640625" style="66"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7"/>
  </cols>
  <sheetData>
    <row r="1" spans="1:13" ht="31.2" x14ac:dyDescent="0.3">
      <c r="A1" s="63" t="s">
        <v>82</v>
      </c>
      <c r="B1" s="63"/>
      <c r="C1" s="64"/>
      <c r="D1" s="64"/>
      <c r="E1" s="64"/>
      <c r="F1" s="100"/>
      <c r="H1" s="64"/>
      <c r="I1" s="63"/>
      <c r="J1" s="64"/>
      <c r="K1" s="64"/>
      <c r="L1" s="64"/>
      <c r="M1" s="64"/>
    </row>
    <row r="2" spans="1:13" ht="15" thickBot="1" x14ac:dyDescent="0.35">
      <c r="A2" s="64"/>
      <c r="B2" s="65"/>
      <c r="C2" s="65"/>
      <c r="D2" s="64"/>
      <c r="E2" s="64"/>
      <c r="F2" s="64"/>
      <c r="H2" s="64"/>
      <c r="L2" s="64"/>
      <c r="M2" s="64"/>
    </row>
    <row r="3" spans="1:13" ht="18.600000000000001" thickBot="1" x14ac:dyDescent="0.35">
      <c r="A3" s="67"/>
      <c r="B3" s="68" t="s">
        <v>83</v>
      </c>
      <c r="C3" s="69" t="s">
        <v>252</v>
      </c>
      <c r="D3" s="67"/>
      <c r="E3" s="67"/>
      <c r="F3" s="64"/>
      <c r="G3" s="67"/>
      <c r="H3" s="64"/>
      <c r="L3" s="64"/>
      <c r="M3" s="64"/>
    </row>
    <row r="4" spans="1:13" ht="15" thickBot="1" x14ac:dyDescent="0.35">
      <c r="H4" s="64"/>
      <c r="L4" s="64"/>
      <c r="M4" s="64"/>
    </row>
    <row r="5" spans="1:13" ht="18" x14ac:dyDescent="0.3">
      <c r="A5" s="70"/>
      <c r="B5" s="71" t="s">
        <v>85</v>
      </c>
      <c r="C5" s="70"/>
      <c r="E5" s="72"/>
      <c r="F5" s="72"/>
      <c r="H5" s="64"/>
      <c r="L5" s="64"/>
      <c r="M5" s="64"/>
    </row>
    <row r="6" spans="1:13" x14ac:dyDescent="0.3">
      <c r="B6" s="74" t="s">
        <v>86</v>
      </c>
      <c r="H6" s="64"/>
      <c r="L6" s="64"/>
      <c r="M6" s="64"/>
    </row>
    <row r="7" spans="1:13" x14ac:dyDescent="0.3">
      <c r="B7" s="73" t="s">
        <v>87</v>
      </c>
      <c r="H7" s="64"/>
      <c r="L7" s="64"/>
      <c r="M7" s="64"/>
    </row>
    <row r="8" spans="1:13" x14ac:dyDescent="0.3">
      <c r="B8" s="73" t="s">
        <v>88</v>
      </c>
      <c r="F8" s="66" t="s">
        <v>89</v>
      </c>
      <c r="H8" s="64"/>
      <c r="L8" s="64"/>
      <c r="M8" s="64"/>
    </row>
    <row r="9" spans="1:13" x14ac:dyDescent="0.3">
      <c r="B9" s="74" t="s">
        <v>90</v>
      </c>
      <c r="H9" s="64"/>
      <c r="L9" s="64"/>
      <c r="M9" s="64"/>
    </row>
    <row r="10" spans="1:13" x14ac:dyDescent="0.3">
      <c r="B10" s="74" t="s">
        <v>91</v>
      </c>
      <c r="H10" s="64"/>
      <c r="L10" s="64"/>
      <c r="M10" s="64"/>
    </row>
    <row r="11" spans="1:13" ht="15" thickBot="1" x14ac:dyDescent="0.35">
      <c r="B11" s="75" t="s">
        <v>92</v>
      </c>
      <c r="H11" s="64"/>
      <c r="L11" s="64"/>
      <c r="M11" s="64"/>
    </row>
    <row r="12" spans="1:13" x14ac:dyDescent="0.3">
      <c r="B12" s="76"/>
      <c r="H12" s="64"/>
      <c r="L12" s="64"/>
      <c r="M12" s="64"/>
    </row>
    <row r="13" spans="1:13" ht="36" x14ac:dyDescent="0.3">
      <c r="A13" s="77" t="s">
        <v>93</v>
      </c>
      <c r="B13" s="77" t="s">
        <v>86</v>
      </c>
      <c r="C13" s="78"/>
      <c r="D13" s="78"/>
      <c r="E13" s="78"/>
      <c r="F13" s="78"/>
      <c r="G13" s="79"/>
      <c r="H13" s="64"/>
      <c r="L13" s="64"/>
      <c r="M13" s="64"/>
    </row>
    <row r="14" spans="1:13" x14ac:dyDescent="0.3">
      <c r="A14" s="66" t="s">
        <v>94</v>
      </c>
      <c r="B14" s="80" t="s">
        <v>0</v>
      </c>
      <c r="C14" s="66" t="s">
        <v>621</v>
      </c>
      <c r="E14" s="72"/>
      <c r="F14" s="72"/>
      <c r="H14" s="64"/>
      <c r="L14" s="64"/>
      <c r="M14" s="64"/>
    </row>
    <row r="15" spans="1:13" x14ac:dyDescent="0.3">
      <c r="A15" s="66" t="s">
        <v>96</v>
      </c>
      <c r="B15" s="80" t="s">
        <v>97</v>
      </c>
      <c r="C15" s="66" t="s">
        <v>1789</v>
      </c>
      <c r="E15" s="72"/>
      <c r="F15" s="72"/>
      <c r="H15" s="64"/>
      <c r="L15" s="64"/>
      <c r="M15" s="64"/>
    </row>
    <row r="16" spans="1:13" x14ac:dyDescent="0.3">
      <c r="A16" s="66" t="s">
        <v>98</v>
      </c>
      <c r="B16" s="80" t="s">
        <v>99</v>
      </c>
      <c r="C16" s="113" t="s">
        <v>1770</v>
      </c>
      <c r="E16" s="72"/>
      <c r="F16" s="72"/>
      <c r="H16" s="64"/>
      <c r="L16" s="64"/>
      <c r="M16" s="64"/>
    </row>
    <row r="17" spans="1:13" x14ac:dyDescent="0.3">
      <c r="A17" s="66" t="s">
        <v>100</v>
      </c>
      <c r="B17" s="80" t="s">
        <v>101</v>
      </c>
      <c r="C17" s="155">
        <v>43187</v>
      </c>
      <c r="E17" s="72"/>
      <c r="F17" s="72"/>
      <c r="H17" s="64"/>
      <c r="L17" s="64"/>
      <c r="M17" s="64"/>
    </row>
    <row r="18" spans="1:13" outlineLevel="1" x14ac:dyDescent="0.3">
      <c r="A18" s="66" t="s">
        <v>102</v>
      </c>
      <c r="B18" s="81" t="s">
        <v>103</v>
      </c>
      <c r="C18" s="113" t="s">
        <v>1771</v>
      </c>
      <c r="E18" s="72"/>
      <c r="F18" s="72"/>
      <c r="H18" s="64"/>
      <c r="L18" s="64"/>
      <c r="M18" s="64"/>
    </row>
    <row r="19" spans="1:13" outlineLevel="1" x14ac:dyDescent="0.3">
      <c r="A19" s="66" t="s">
        <v>104</v>
      </c>
      <c r="B19" s="81" t="s">
        <v>105</v>
      </c>
      <c r="C19" s="66" t="s">
        <v>1772</v>
      </c>
      <c r="E19" s="72"/>
      <c r="F19" s="72"/>
      <c r="H19" s="64"/>
      <c r="L19" s="64"/>
      <c r="M19" s="64"/>
    </row>
    <row r="20" spans="1:13" outlineLevel="1" x14ac:dyDescent="0.3">
      <c r="A20" s="66" t="s">
        <v>106</v>
      </c>
      <c r="B20" s="81"/>
      <c r="E20" s="72"/>
      <c r="F20" s="72"/>
      <c r="H20" s="64"/>
      <c r="L20" s="64"/>
      <c r="M20" s="64"/>
    </row>
    <row r="21" spans="1:13" outlineLevel="1" x14ac:dyDescent="0.3">
      <c r="A21" s="66" t="s">
        <v>107</v>
      </c>
      <c r="B21" s="81"/>
      <c r="E21" s="72"/>
      <c r="F21" s="72"/>
      <c r="H21" s="64"/>
      <c r="L21" s="64"/>
      <c r="M21" s="64"/>
    </row>
    <row r="22" spans="1:13" outlineLevel="1" x14ac:dyDescent="0.3">
      <c r="A22" s="66" t="s">
        <v>108</v>
      </c>
      <c r="B22" s="81"/>
      <c r="E22" s="72"/>
      <c r="F22" s="72"/>
      <c r="H22" s="64"/>
      <c r="L22" s="64"/>
      <c r="M22" s="64"/>
    </row>
    <row r="23" spans="1:13" outlineLevel="1" x14ac:dyDescent="0.3">
      <c r="A23" s="66" t="s">
        <v>109</v>
      </c>
      <c r="B23" s="81"/>
      <c r="E23" s="72"/>
      <c r="F23" s="72"/>
      <c r="H23" s="64"/>
      <c r="L23" s="64"/>
      <c r="M23" s="64"/>
    </row>
    <row r="24" spans="1:13" outlineLevel="1" x14ac:dyDescent="0.3">
      <c r="A24" s="66" t="s">
        <v>110</v>
      </c>
      <c r="B24" s="81"/>
      <c r="E24" s="72"/>
      <c r="F24" s="72"/>
      <c r="H24" s="64"/>
      <c r="L24" s="64"/>
      <c r="M24" s="64"/>
    </row>
    <row r="25" spans="1:13" outlineLevel="1" x14ac:dyDescent="0.3">
      <c r="A25" s="66" t="s">
        <v>111</v>
      </c>
      <c r="B25" s="81"/>
      <c r="E25" s="72"/>
      <c r="F25" s="72"/>
      <c r="H25" s="64"/>
      <c r="L25" s="64"/>
      <c r="M25" s="64"/>
    </row>
    <row r="26" spans="1:13" ht="18" x14ac:dyDescent="0.3">
      <c r="A26" s="78"/>
      <c r="B26" s="77" t="s">
        <v>87</v>
      </c>
      <c r="C26" s="78"/>
      <c r="D26" s="78"/>
      <c r="E26" s="78"/>
      <c r="F26" s="78"/>
      <c r="G26" s="79"/>
      <c r="H26" s="64"/>
      <c r="L26" s="64"/>
      <c r="M26" s="64"/>
    </row>
    <row r="27" spans="1:13" x14ac:dyDescent="0.3">
      <c r="A27" s="66" t="s">
        <v>112</v>
      </c>
      <c r="B27" s="82" t="s">
        <v>113</v>
      </c>
      <c r="C27" s="66" t="s">
        <v>1773</v>
      </c>
      <c r="D27" s="83"/>
      <c r="E27" s="83"/>
      <c r="F27" s="83"/>
      <c r="H27" s="64"/>
      <c r="L27" s="64"/>
      <c r="M27" s="64"/>
    </row>
    <row r="28" spans="1:13" x14ac:dyDescent="0.3">
      <c r="A28" s="66" t="s">
        <v>114</v>
      </c>
      <c r="B28" s="82" t="s">
        <v>115</v>
      </c>
      <c r="C28" s="66" t="s">
        <v>1773</v>
      </c>
      <c r="D28" s="83"/>
      <c r="E28" s="83"/>
      <c r="F28" s="83"/>
      <c r="H28" s="64"/>
      <c r="L28" s="64"/>
      <c r="M28" s="64"/>
    </row>
    <row r="29" spans="1:13" x14ac:dyDescent="0.3">
      <c r="A29" s="66" t="s">
        <v>116</v>
      </c>
      <c r="B29" s="82" t="s">
        <v>117</v>
      </c>
      <c r="C29" s="113" t="s">
        <v>1774</v>
      </c>
      <c r="E29" s="83"/>
      <c r="F29" s="83"/>
      <c r="H29" s="64"/>
      <c r="L29" s="64"/>
      <c r="M29" s="64"/>
    </row>
    <row r="30" spans="1:13" outlineLevel="1" x14ac:dyDescent="0.3">
      <c r="A30" s="66" t="s">
        <v>118</v>
      </c>
      <c r="B30" s="82"/>
      <c r="E30" s="83"/>
      <c r="F30" s="83"/>
      <c r="H30" s="64"/>
      <c r="L30" s="64"/>
      <c r="M30" s="64"/>
    </row>
    <row r="31" spans="1:13" outlineLevel="1" x14ac:dyDescent="0.3">
      <c r="A31" s="66" t="s">
        <v>119</v>
      </c>
      <c r="B31" s="82"/>
      <c r="E31" s="83"/>
      <c r="F31" s="83"/>
      <c r="H31" s="64"/>
      <c r="L31" s="64"/>
      <c r="M31" s="64"/>
    </row>
    <row r="32" spans="1:13" outlineLevel="1" x14ac:dyDescent="0.3">
      <c r="A32" s="66" t="s">
        <v>120</v>
      </c>
      <c r="B32" s="82"/>
      <c r="E32" s="83"/>
      <c r="F32" s="83"/>
      <c r="H32" s="64"/>
      <c r="L32" s="64"/>
      <c r="M32" s="64"/>
    </row>
    <row r="33" spans="1:13" outlineLevel="1" x14ac:dyDescent="0.3">
      <c r="A33" s="66" t="s">
        <v>121</v>
      </c>
      <c r="B33" s="82"/>
      <c r="E33" s="83"/>
      <c r="F33" s="83"/>
      <c r="H33" s="64"/>
      <c r="L33" s="64"/>
      <c r="M33" s="64"/>
    </row>
    <row r="34" spans="1:13" outlineLevel="1" x14ac:dyDescent="0.3">
      <c r="A34" s="66" t="s">
        <v>122</v>
      </c>
      <c r="B34" s="82"/>
      <c r="E34" s="83"/>
      <c r="F34" s="83"/>
      <c r="H34" s="64"/>
      <c r="L34" s="64"/>
      <c r="M34" s="64"/>
    </row>
    <row r="35" spans="1:13" outlineLevel="1" x14ac:dyDescent="0.3">
      <c r="A35" s="66" t="s">
        <v>123</v>
      </c>
      <c r="B35" s="84"/>
      <c r="E35" s="83"/>
      <c r="F35" s="83"/>
      <c r="H35" s="64"/>
      <c r="L35" s="64"/>
      <c r="M35" s="64"/>
    </row>
    <row r="36" spans="1:13" ht="18" x14ac:dyDescent="0.3">
      <c r="A36" s="77"/>
      <c r="B36" s="77" t="s">
        <v>88</v>
      </c>
      <c r="C36" s="77"/>
      <c r="D36" s="78"/>
      <c r="E36" s="78"/>
      <c r="F36" s="78"/>
      <c r="G36" s="79"/>
      <c r="H36" s="64"/>
      <c r="L36" s="64"/>
      <c r="M36" s="64"/>
    </row>
    <row r="37" spans="1:13" ht="15" customHeight="1" x14ac:dyDescent="0.3">
      <c r="A37" s="85"/>
      <c r="B37" s="86" t="s">
        <v>124</v>
      </c>
      <c r="C37" s="85" t="s">
        <v>125</v>
      </c>
      <c r="D37" s="85"/>
      <c r="E37" s="87"/>
      <c r="F37" s="88"/>
      <c r="G37" s="88"/>
      <c r="H37" s="64"/>
      <c r="L37" s="64"/>
      <c r="M37" s="64"/>
    </row>
    <row r="38" spans="1:13" x14ac:dyDescent="0.3">
      <c r="A38" s="66" t="s">
        <v>4</v>
      </c>
      <c r="B38" s="83" t="s">
        <v>1599</v>
      </c>
      <c r="C38" s="66">
        <v>5786</v>
      </c>
      <c r="F38" s="83"/>
      <c r="H38" s="64"/>
      <c r="L38" s="64"/>
      <c r="M38" s="64"/>
    </row>
    <row r="39" spans="1:13" x14ac:dyDescent="0.3">
      <c r="A39" s="66" t="s">
        <v>126</v>
      </c>
      <c r="B39" s="83" t="s">
        <v>127</v>
      </c>
      <c r="C39" s="66">
        <v>4620</v>
      </c>
      <c r="F39" s="83"/>
      <c r="H39" s="64"/>
      <c r="L39" s="64"/>
      <c r="M39" s="64"/>
    </row>
    <row r="40" spans="1:13" outlineLevel="1" x14ac:dyDescent="0.3">
      <c r="A40" s="66" t="s">
        <v>128</v>
      </c>
      <c r="B40" s="89" t="s">
        <v>129</v>
      </c>
      <c r="C40" s="66" t="s">
        <v>130</v>
      </c>
      <c r="F40" s="83"/>
      <c r="H40" s="64"/>
      <c r="L40" s="64"/>
      <c r="M40" s="64"/>
    </row>
    <row r="41" spans="1:13" outlineLevel="1" x14ac:dyDescent="0.3">
      <c r="A41" s="66" t="s">
        <v>131</v>
      </c>
      <c r="B41" s="89" t="s">
        <v>132</v>
      </c>
      <c r="C41" s="66" t="s">
        <v>130</v>
      </c>
      <c r="F41" s="83"/>
      <c r="H41" s="64"/>
      <c r="L41" s="64"/>
      <c r="M41" s="64"/>
    </row>
    <row r="42" spans="1:13" outlineLevel="1" x14ac:dyDescent="0.3">
      <c r="A42" s="66" t="s">
        <v>133</v>
      </c>
      <c r="B42" s="83"/>
      <c r="F42" s="83"/>
      <c r="H42" s="64"/>
      <c r="L42" s="64"/>
      <c r="M42" s="64"/>
    </row>
    <row r="43" spans="1:13" outlineLevel="1" x14ac:dyDescent="0.3">
      <c r="A43" s="66" t="s">
        <v>134</v>
      </c>
      <c r="B43" s="83"/>
      <c r="F43" s="83"/>
      <c r="H43" s="64"/>
      <c r="L43" s="64"/>
      <c r="M43" s="64"/>
    </row>
    <row r="44" spans="1:13" ht="15" customHeight="1" x14ac:dyDescent="0.3">
      <c r="A44" s="85"/>
      <c r="B44" s="86" t="s">
        <v>135</v>
      </c>
      <c r="C44" s="147" t="s">
        <v>1600</v>
      </c>
      <c r="D44" s="85" t="s">
        <v>136</v>
      </c>
      <c r="E44" s="87"/>
      <c r="F44" s="88" t="s">
        <v>137</v>
      </c>
      <c r="G44" s="88" t="s">
        <v>138</v>
      </c>
      <c r="H44" s="64"/>
      <c r="L44" s="64"/>
      <c r="M44" s="64"/>
    </row>
    <row r="45" spans="1:13" x14ac:dyDescent="0.3">
      <c r="A45" s="66" t="s">
        <v>8</v>
      </c>
      <c r="B45" s="90" t="s">
        <v>139</v>
      </c>
      <c r="C45" s="66" t="s">
        <v>95</v>
      </c>
      <c r="D45" s="66">
        <v>25.2</v>
      </c>
      <c r="F45" s="66" t="s">
        <v>95</v>
      </c>
      <c r="G45" s="91" t="s">
        <v>130</v>
      </c>
      <c r="H45" s="64"/>
      <c r="L45" s="64"/>
      <c r="M45" s="64"/>
    </row>
    <row r="46" spans="1:13" outlineLevel="1" x14ac:dyDescent="0.3">
      <c r="A46" s="66" t="s">
        <v>140</v>
      </c>
      <c r="B46" s="81" t="s">
        <v>141</v>
      </c>
      <c r="G46" s="66"/>
      <c r="H46" s="64"/>
      <c r="L46" s="64"/>
      <c r="M46" s="64"/>
    </row>
    <row r="47" spans="1:13" outlineLevel="1" x14ac:dyDescent="0.3">
      <c r="A47" s="66" t="s">
        <v>142</v>
      </c>
      <c r="B47" s="81" t="s">
        <v>143</v>
      </c>
      <c r="G47" s="66"/>
      <c r="H47" s="64"/>
      <c r="L47" s="64"/>
      <c r="M47" s="64"/>
    </row>
    <row r="48" spans="1:13" outlineLevel="1" x14ac:dyDescent="0.3">
      <c r="A48" s="66" t="s">
        <v>144</v>
      </c>
      <c r="B48" s="81"/>
      <c r="G48" s="66"/>
      <c r="H48" s="64"/>
      <c r="L48" s="64"/>
      <c r="M48" s="64"/>
    </row>
    <row r="49" spans="1:13" outlineLevel="1" x14ac:dyDescent="0.3">
      <c r="A49" s="66" t="s">
        <v>145</v>
      </c>
      <c r="B49" s="81"/>
      <c r="G49" s="66"/>
      <c r="H49" s="64"/>
      <c r="L49" s="64"/>
      <c r="M49" s="64"/>
    </row>
    <row r="50" spans="1:13" outlineLevel="1" x14ac:dyDescent="0.3">
      <c r="A50" s="66" t="s">
        <v>146</v>
      </c>
      <c r="B50" s="81"/>
      <c r="G50" s="66"/>
      <c r="H50" s="64"/>
      <c r="L50" s="64"/>
      <c r="M50" s="64"/>
    </row>
    <row r="51" spans="1:13" outlineLevel="1" x14ac:dyDescent="0.3">
      <c r="A51" s="66" t="s">
        <v>147</v>
      </c>
      <c r="B51" s="81"/>
      <c r="G51" s="66"/>
      <c r="H51" s="64"/>
      <c r="L51" s="64"/>
      <c r="M51" s="64"/>
    </row>
    <row r="52" spans="1:13" ht="15" customHeight="1" x14ac:dyDescent="0.3">
      <c r="A52" s="85"/>
      <c r="B52" s="86" t="s">
        <v>148</v>
      </c>
      <c r="C52" s="85" t="s">
        <v>125</v>
      </c>
      <c r="D52" s="85"/>
      <c r="E52" s="87"/>
      <c r="F52" s="88" t="s">
        <v>149</v>
      </c>
      <c r="G52" s="88"/>
      <c r="H52" s="64"/>
      <c r="L52" s="64"/>
      <c r="M52" s="64"/>
    </row>
    <row r="53" spans="1:13" x14ac:dyDescent="0.3">
      <c r="A53" s="66" t="s">
        <v>150</v>
      </c>
      <c r="B53" s="83" t="s">
        <v>151</v>
      </c>
      <c r="C53" s="66">
        <v>4279</v>
      </c>
      <c r="E53" s="92"/>
      <c r="F53" s="93">
        <f>IF($C$58=0,"",IF(C53="[for completion]","",C53/$C$58))</f>
        <v>0.73954372623574149</v>
      </c>
      <c r="G53" s="93"/>
      <c r="H53" s="64"/>
      <c r="L53" s="64"/>
      <c r="M53" s="64"/>
    </row>
    <row r="54" spans="1:13" x14ac:dyDescent="0.3">
      <c r="A54" s="66" t="s">
        <v>152</v>
      </c>
      <c r="B54" s="83" t="s">
        <v>153</v>
      </c>
      <c r="C54" s="66" t="s">
        <v>95</v>
      </c>
      <c r="E54" s="92"/>
      <c r="F54" s="93" t="str">
        <f>IF($C$58=0,"",IF(C54="[for completion]","",C54/$C$58))</f>
        <v/>
      </c>
      <c r="G54" s="93"/>
      <c r="H54" s="64"/>
      <c r="L54" s="64"/>
      <c r="M54" s="64"/>
    </row>
    <row r="55" spans="1:13" x14ac:dyDescent="0.3">
      <c r="A55" s="66" t="s">
        <v>154</v>
      </c>
      <c r="B55" s="83" t="s">
        <v>155</v>
      </c>
      <c r="C55" s="66" t="s">
        <v>95</v>
      </c>
      <c r="E55" s="92"/>
      <c r="F55" s="93"/>
      <c r="G55" s="93"/>
      <c r="H55" s="64"/>
      <c r="L55" s="64"/>
      <c r="M55" s="64"/>
    </row>
    <row r="56" spans="1:13" x14ac:dyDescent="0.3">
      <c r="A56" s="66" t="s">
        <v>156</v>
      </c>
      <c r="B56" s="83" t="s">
        <v>157</v>
      </c>
      <c r="C56" s="66">
        <v>1507</v>
      </c>
      <c r="E56" s="92"/>
      <c r="F56" s="93">
        <f>IF($C$58=0,"",IF(C56="[for completion]","",C56/$C$58))</f>
        <v>0.26045627376425856</v>
      </c>
      <c r="G56" s="93"/>
      <c r="H56" s="64"/>
      <c r="L56" s="64"/>
      <c r="M56" s="64"/>
    </row>
    <row r="57" spans="1:13" x14ac:dyDescent="0.3">
      <c r="A57" s="66" t="s">
        <v>158</v>
      </c>
      <c r="B57" s="66" t="s">
        <v>159</v>
      </c>
      <c r="C57" s="66" t="s">
        <v>95</v>
      </c>
      <c r="E57" s="92"/>
      <c r="F57" s="93" t="str">
        <f>IF($C$58=0,"",IF(C57="[for completion]","",C57/$C$58))</f>
        <v/>
      </c>
      <c r="G57" s="93"/>
      <c r="H57" s="64"/>
      <c r="L57" s="64"/>
      <c r="M57" s="64"/>
    </row>
    <row r="58" spans="1:13" x14ac:dyDescent="0.3">
      <c r="A58" s="66" t="s">
        <v>160</v>
      </c>
      <c r="B58" s="94" t="s">
        <v>161</v>
      </c>
      <c r="C58" s="92">
        <f>SUM(C53:C57)</f>
        <v>5786</v>
      </c>
      <c r="D58" s="92"/>
      <c r="E58" s="92"/>
      <c r="F58" s="95">
        <f>SUM(F53:F57)</f>
        <v>1</v>
      </c>
      <c r="G58" s="93"/>
      <c r="H58" s="64"/>
      <c r="L58" s="64"/>
      <c r="M58" s="64"/>
    </row>
    <row r="59" spans="1:13" outlineLevel="1" x14ac:dyDescent="0.3">
      <c r="A59" s="66" t="s">
        <v>162</v>
      </c>
      <c r="B59" s="96" t="s">
        <v>163</v>
      </c>
      <c r="E59" s="92"/>
      <c r="F59" s="93">
        <f t="shared" ref="F59:F64" si="0">IF($C$58=0,"",IF(C59="[for completion]","",C59/$C$58))</f>
        <v>0</v>
      </c>
      <c r="G59" s="93"/>
      <c r="H59" s="64"/>
      <c r="L59" s="64"/>
      <c r="M59" s="64"/>
    </row>
    <row r="60" spans="1:13" outlineLevel="1" x14ac:dyDescent="0.3">
      <c r="A60" s="66" t="s">
        <v>164</v>
      </c>
      <c r="B60" s="96" t="s">
        <v>163</v>
      </c>
      <c r="E60" s="92"/>
      <c r="F60" s="93">
        <f t="shared" si="0"/>
        <v>0</v>
      </c>
      <c r="G60" s="93"/>
      <c r="H60" s="64"/>
      <c r="L60" s="64"/>
      <c r="M60" s="64"/>
    </row>
    <row r="61" spans="1:13" outlineLevel="1" x14ac:dyDescent="0.3">
      <c r="A61" s="66" t="s">
        <v>165</v>
      </c>
      <c r="B61" s="96" t="s">
        <v>163</v>
      </c>
      <c r="E61" s="92"/>
      <c r="F61" s="93">
        <f t="shared" si="0"/>
        <v>0</v>
      </c>
      <c r="G61" s="93"/>
      <c r="H61" s="64"/>
      <c r="L61" s="64"/>
      <c r="M61" s="64"/>
    </row>
    <row r="62" spans="1:13" outlineLevel="1" x14ac:dyDescent="0.3">
      <c r="A62" s="66" t="s">
        <v>166</v>
      </c>
      <c r="B62" s="96" t="s">
        <v>163</v>
      </c>
      <c r="E62" s="92"/>
      <c r="F62" s="93">
        <f t="shared" si="0"/>
        <v>0</v>
      </c>
      <c r="G62" s="93"/>
      <c r="H62" s="64"/>
      <c r="L62" s="64"/>
      <c r="M62" s="64"/>
    </row>
    <row r="63" spans="1:13" outlineLevel="1" x14ac:dyDescent="0.3">
      <c r="A63" s="66" t="s">
        <v>167</v>
      </c>
      <c r="B63" s="96" t="s">
        <v>163</v>
      </c>
      <c r="E63" s="92"/>
      <c r="F63" s="93">
        <f t="shared" si="0"/>
        <v>0</v>
      </c>
      <c r="G63" s="93"/>
      <c r="H63" s="64"/>
      <c r="L63" s="64"/>
      <c r="M63" s="64"/>
    </row>
    <row r="64" spans="1:13" outlineLevel="1" x14ac:dyDescent="0.3">
      <c r="A64" s="66" t="s">
        <v>168</v>
      </c>
      <c r="B64" s="96" t="s">
        <v>163</v>
      </c>
      <c r="C64" s="97"/>
      <c r="D64" s="97"/>
      <c r="E64" s="97"/>
      <c r="F64" s="93">
        <f t="shared" si="0"/>
        <v>0</v>
      </c>
      <c r="G64" s="95"/>
      <c r="H64" s="64"/>
      <c r="L64" s="64"/>
      <c r="M64" s="64"/>
    </row>
    <row r="65" spans="1:13" ht="15" customHeight="1" x14ac:dyDescent="0.3">
      <c r="A65" s="85"/>
      <c r="B65" s="86" t="s">
        <v>169</v>
      </c>
      <c r="C65" s="147" t="s">
        <v>1611</v>
      </c>
      <c r="D65" s="147" t="s">
        <v>1612</v>
      </c>
      <c r="E65" s="87"/>
      <c r="F65" s="88" t="s">
        <v>170</v>
      </c>
      <c r="G65" s="98" t="s">
        <v>171</v>
      </c>
      <c r="H65" s="64"/>
      <c r="L65" s="64"/>
      <c r="M65" s="64"/>
    </row>
    <row r="66" spans="1:13" x14ac:dyDescent="0.3">
      <c r="A66" s="66" t="s">
        <v>172</v>
      </c>
      <c r="B66" s="83" t="s">
        <v>1684</v>
      </c>
      <c r="C66" s="66">
        <v>8.85</v>
      </c>
      <c r="D66" s="66" t="s">
        <v>130</v>
      </c>
      <c r="E66" s="80"/>
      <c r="F66" s="99"/>
      <c r="G66" s="100"/>
      <c r="H66" s="64"/>
      <c r="L66" s="64"/>
      <c r="M66" s="64"/>
    </row>
    <row r="67" spans="1:13" x14ac:dyDescent="0.3">
      <c r="B67" s="83"/>
      <c r="E67" s="80"/>
      <c r="F67" s="99"/>
      <c r="G67" s="100"/>
      <c r="H67" s="64"/>
      <c r="L67" s="64"/>
      <c r="M67" s="64"/>
    </row>
    <row r="68" spans="1:13" x14ac:dyDescent="0.3">
      <c r="B68" s="83" t="s">
        <v>1605</v>
      </c>
      <c r="C68" s="80"/>
      <c r="D68" s="80"/>
      <c r="E68" s="80"/>
      <c r="F68" s="100"/>
      <c r="G68" s="100"/>
      <c r="H68" s="64"/>
      <c r="L68" s="64"/>
      <c r="M68" s="64"/>
    </row>
    <row r="69" spans="1:13" x14ac:dyDescent="0.3">
      <c r="B69" s="83" t="s">
        <v>174</v>
      </c>
      <c r="E69" s="80"/>
      <c r="F69" s="100"/>
      <c r="G69" s="100"/>
      <c r="H69" s="64"/>
      <c r="L69" s="64"/>
      <c r="M69" s="64"/>
    </row>
    <row r="70" spans="1:13" x14ac:dyDescent="0.3">
      <c r="A70" s="66" t="s">
        <v>175</v>
      </c>
      <c r="B70" s="62" t="s">
        <v>176</v>
      </c>
      <c r="C70" s="66">
        <v>195</v>
      </c>
      <c r="D70" s="66" t="s">
        <v>130</v>
      </c>
      <c r="E70" s="62"/>
      <c r="F70" s="93">
        <f t="shared" ref="F70:F76" si="1">IF($C$77=0,"",IF(C70="[for completion]","",C70/$C$77))</f>
        <v>4.5571395185791071E-2</v>
      </c>
      <c r="G70" s="93" t="str">
        <f>IF($D$77=0,"",IF(D70="[Mark as ND1 if not relevant]","",D70/$D$77))</f>
        <v/>
      </c>
      <c r="H70" s="64"/>
      <c r="L70" s="64"/>
      <c r="M70" s="64"/>
    </row>
    <row r="71" spans="1:13" x14ac:dyDescent="0.3">
      <c r="A71" s="66" t="s">
        <v>177</v>
      </c>
      <c r="B71" s="62" t="s">
        <v>178</v>
      </c>
      <c r="C71" s="66">
        <v>254</v>
      </c>
      <c r="D71" s="66" t="s">
        <v>130</v>
      </c>
      <c r="E71" s="62"/>
      <c r="F71" s="93">
        <f t="shared" si="1"/>
        <v>5.9359663472774014E-2</v>
      </c>
      <c r="G71" s="93" t="str">
        <f t="shared" ref="G71:G76" si="2">IF($D$77=0,"",IF(D71="[Mark as ND1 if not relevant]","",D71/$D$77))</f>
        <v/>
      </c>
      <c r="H71" s="64"/>
      <c r="L71" s="64"/>
      <c r="M71" s="64"/>
    </row>
    <row r="72" spans="1:13" x14ac:dyDescent="0.3">
      <c r="A72" s="66" t="s">
        <v>179</v>
      </c>
      <c r="B72" s="62" t="s">
        <v>180</v>
      </c>
      <c r="C72" s="66">
        <v>252</v>
      </c>
      <c r="D72" s="66" t="s">
        <v>130</v>
      </c>
      <c r="E72" s="62"/>
      <c r="F72" s="93">
        <f t="shared" si="1"/>
        <v>5.8892264547791541E-2</v>
      </c>
      <c r="G72" s="93" t="str">
        <f t="shared" si="2"/>
        <v/>
      </c>
      <c r="H72" s="64"/>
      <c r="L72" s="64"/>
      <c r="M72" s="64"/>
    </row>
    <row r="73" spans="1:13" x14ac:dyDescent="0.3">
      <c r="A73" s="66" t="s">
        <v>181</v>
      </c>
      <c r="B73" s="62" t="s">
        <v>182</v>
      </c>
      <c r="C73" s="66">
        <v>251</v>
      </c>
      <c r="D73" s="66" t="s">
        <v>130</v>
      </c>
      <c r="E73" s="62"/>
      <c r="F73" s="93">
        <f t="shared" si="1"/>
        <v>5.8658565085300304E-2</v>
      </c>
      <c r="G73" s="93" t="str">
        <f t="shared" si="2"/>
        <v/>
      </c>
      <c r="H73" s="64"/>
      <c r="L73" s="64"/>
      <c r="M73" s="64"/>
    </row>
    <row r="74" spans="1:13" x14ac:dyDescent="0.3">
      <c r="A74" s="66" t="s">
        <v>183</v>
      </c>
      <c r="B74" s="62" t="s">
        <v>184</v>
      </c>
      <c r="C74" s="66">
        <v>254</v>
      </c>
      <c r="D74" s="66" t="s">
        <v>130</v>
      </c>
      <c r="E74" s="62"/>
      <c r="F74" s="93">
        <f t="shared" si="1"/>
        <v>5.9359663472774014E-2</v>
      </c>
      <c r="G74" s="93" t="str">
        <f t="shared" si="2"/>
        <v/>
      </c>
      <c r="H74" s="64"/>
      <c r="L74" s="64"/>
      <c r="M74" s="64"/>
    </row>
    <row r="75" spans="1:13" x14ac:dyDescent="0.3">
      <c r="A75" s="66" t="s">
        <v>185</v>
      </c>
      <c r="B75" s="62" t="s">
        <v>186</v>
      </c>
      <c r="C75" s="66">
        <v>1192</v>
      </c>
      <c r="D75" s="66" t="s">
        <v>130</v>
      </c>
      <c r="E75" s="62"/>
      <c r="F75" s="93">
        <f t="shared" si="1"/>
        <v>0.27856975928955363</v>
      </c>
      <c r="G75" s="93" t="str">
        <f t="shared" si="2"/>
        <v/>
      </c>
      <c r="H75" s="64"/>
      <c r="L75" s="64"/>
      <c r="M75" s="64"/>
    </row>
    <row r="76" spans="1:13" x14ac:dyDescent="0.3">
      <c r="A76" s="66" t="s">
        <v>187</v>
      </c>
      <c r="B76" s="62" t="s">
        <v>188</v>
      </c>
      <c r="C76" s="66">
        <v>1881</v>
      </c>
      <c r="D76" s="66" t="s">
        <v>130</v>
      </c>
      <c r="E76" s="62"/>
      <c r="F76" s="93">
        <f t="shared" si="1"/>
        <v>0.43958868894601544</v>
      </c>
      <c r="G76" s="93" t="str">
        <f t="shared" si="2"/>
        <v/>
      </c>
      <c r="H76" s="64"/>
      <c r="L76" s="64"/>
      <c r="M76" s="64"/>
    </row>
    <row r="77" spans="1:13" x14ac:dyDescent="0.3">
      <c r="A77" s="66" t="s">
        <v>189</v>
      </c>
      <c r="B77" s="101" t="s">
        <v>161</v>
      </c>
      <c r="C77" s="92">
        <f>SUM(C70:C76)</f>
        <v>4279</v>
      </c>
      <c r="D77" s="92">
        <f>SUM(D70:D76)</f>
        <v>0</v>
      </c>
      <c r="E77" s="83"/>
      <c r="F77" s="95">
        <f>SUM(F70:F76)</f>
        <v>1</v>
      </c>
      <c r="G77" s="95">
        <f>SUM(G70:G76)</f>
        <v>0</v>
      </c>
      <c r="H77" s="64"/>
      <c r="L77" s="64"/>
      <c r="M77" s="64"/>
    </row>
    <row r="78" spans="1:13" outlineLevel="1" x14ac:dyDescent="0.3">
      <c r="A78" s="66" t="s">
        <v>190</v>
      </c>
      <c r="B78" s="102" t="s">
        <v>191</v>
      </c>
      <c r="C78" s="92"/>
      <c r="D78" s="92"/>
      <c r="E78" s="83"/>
      <c r="F78" s="93">
        <f>IF($C$77=0,"",IF(C78="[for completion]","",C78/$C$77))</f>
        <v>0</v>
      </c>
      <c r="G78" s="93" t="str">
        <f t="shared" ref="G78:G87" si="3">IF($D$77=0,"",IF(D78="[for completion]","",D78/$D$77))</f>
        <v/>
      </c>
      <c r="H78" s="64"/>
      <c r="L78" s="64"/>
      <c r="M78" s="64"/>
    </row>
    <row r="79" spans="1:13" outlineLevel="1" x14ac:dyDescent="0.3">
      <c r="A79" s="66" t="s">
        <v>192</v>
      </c>
      <c r="B79" s="102" t="s">
        <v>193</v>
      </c>
      <c r="C79" s="92"/>
      <c r="D79" s="92"/>
      <c r="E79" s="83"/>
      <c r="F79" s="93">
        <f t="shared" ref="F79:F87" si="4">IF($C$77=0,"",IF(C79="[for completion]","",C79/$C$77))</f>
        <v>0</v>
      </c>
      <c r="G79" s="93" t="str">
        <f t="shared" si="3"/>
        <v/>
      </c>
      <c r="H79" s="64"/>
      <c r="L79" s="64"/>
      <c r="M79" s="64"/>
    </row>
    <row r="80" spans="1:13" outlineLevel="1" x14ac:dyDescent="0.3">
      <c r="A80" s="66" t="s">
        <v>194</v>
      </c>
      <c r="B80" s="102" t="s">
        <v>195</v>
      </c>
      <c r="C80" s="92"/>
      <c r="D80" s="92"/>
      <c r="E80" s="83"/>
      <c r="F80" s="93">
        <f t="shared" si="4"/>
        <v>0</v>
      </c>
      <c r="G80" s="93" t="str">
        <f t="shared" si="3"/>
        <v/>
      </c>
      <c r="H80" s="64"/>
      <c r="L80" s="64"/>
      <c r="M80" s="64"/>
    </row>
    <row r="81" spans="1:13" outlineLevel="1" x14ac:dyDescent="0.3">
      <c r="A81" s="66" t="s">
        <v>196</v>
      </c>
      <c r="B81" s="102" t="s">
        <v>197</v>
      </c>
      <c r="C81" s="92"/>
      <c r="D81" s="92"/>
      <c r="E81" s="83"/>
      <c r="F81" s="93">
        <f t="shared" si="4"/>
        <v>0</v>
      </c>
      <c r="G81" s="93" t="str">
        <f t="shared" si="3"/>
        <v/>
      </c>
      <c r="H81" s="64"/>
      <c r="L81" s="64"/>
      <c r="M81" s="64"/>
    </row>
    <row r="82" spans="1:13" outlineLevel="1" x14ac:dyDescent="0.3">
      <c r="A82" s="66" t="s">
        <v>198</v>
      </c>
      <c r="B82" s="102" t="s">
        <v>199</v>
      </c>
      <c r="C82" s="92"/>
      <c r="D82" s="92"/>
      <c r="E82" s="83"/>
      <c r="F82" s="93">
        <f t="shared" si="4"/>
        <v>0</v>
      </c>
      <c r="G82" s="93" t="str">
        <f t="shared" si="3"/>
        <v/>
      </c>
      <c r="H82" s="64"/>
      <c r="L82" s="64"/>
      <c r="M82" s="64"/>
    </row>
    <row r="83" spans="1:13" outlineLevel="1" x14ac:dyDescent="0.3">
      <c r="A83" s="66" t="s">
        <v>200</v>
      </c>
      <c r="B83" s="102"/>
      <c r="C83" s="92"/>
      <c r="D83" s="92"/>
      <c r="E83" s="83"/>
      <c r="F83" s="93"/>
      <c r="G83" s="93"/>
      <c r="H83" s="64"/>
      <c r="L83" s="64"/>
      <c r="M83" s="64"/>
    </row>
    <row r="84" spans="1:13" outlineLevel="1" x14ac:dyDescent="0.3">
      <c r="A84" s="66" t="s">
        <v>201</v>
      </c>
      <c r="B84" s="102"/>
      <c r="C84" s="92"/>
      <c r="D84" s="92"/>
      <c r="E84" s="83"/>
      <c r="F84" s="93"/>
      <c r="G84" s="93"/>
      <c r="H84" s="64"/>
      <c r="L84" s="64"/>
      <c r="M84" s="64"/>
    </row>
    <row r="85" spans="1:13" outlineLevel="1" x14ac:dyDescent="0.3">
      <c r="A85" s="66" t="s">
        <v>202</v>
      </c>
      <c r="B85" s="102"/>
      <c r="C85" s="92"/>
      <c r="D85" s="92"/>
      <c r="E85" s="83"/>
      <c r="F85" s="93"/>
      <c r="G85" s="93"/>
      <c r="H85" s="64"/>
      <c r="L85" s="64"/>
      <c r="M85" s="64"/>
    </row>
    <row r="86" spans="1:13" outlineLevel="1" x14ac:dyDescent="0.3">
      <c r="A86" s="66" t="s">
        <v>203</v>
      </c>
      <c r="B86" s="101"/>
      <c r="C86" s="92"/>
      <c r="D86" s="92"/>
      <c r="E86" s="83"/>
      <c r="F86" s="93">
        <f t="shared" si="4"/>
        <v>0</v>
      </c>
      <c r="G86" s="93" t="str">
        <f t="shared" si="3"/>
        <v/>
      </c>
      <c r="H86" s="64"/>
      <c r="L86" s="64"/>
      <c r="M86" s="64"/>
    </row>
    <row r="87" spans="1:13" outlineLevel="1" x14ac:dyDescent="0.3">
      <c r="A87" s="66" t="s">
        <v>204</v>
      </c>
      <c r="B87" s="102"/>
      <c r="C87" s="92"/>
      <c r="D87" s="92"/>
      <c r="E87" s="83"/>
      <c r="F87" s="93">
        <f t="shared" si="4"/>
        <v>0</v>
      </c>
      <c r="G87" s="93" t="str">
        <f t="shared" si="3"/>
        <v/>
      </c>
      <c r="H87" s="64"/>
      <c r="L87" s="64"/>
      <c r="M87" s="64"/>
    </row>
    <row r="88" spans="1:13" ht="15" customHeight="1" x14ac:dyDescent="0.3">
      <c r="A88" s="85"/>
      <c r="B88" s="86" t="s">
        <v>205</v>
      </c>
      <c r="C88" s="147" t="s">
        <v>1613</v>
      </c>
      <c r="D88" s="147" t="s">
        <v>1614</v>
      </c>
      <c r="E88" s="87"/>
      <c r="F88" s="88" t="s">
        <v>206</v>
      </c>
      <c r="G88" s="85" t="s">
        <v>207</v>
      </c>
      <c r="H88" s="64"/>
      <c r="L88" s="64"/>
      <c r="M88" s="64"/>
    </row>
    <row r="89" spans="1:13" x14ac:dyDescent="0.3">
      <c r="A89" s="66" t="s">
        <v>208</v>
      </c>
      <c r="B89" s="83" t="s">
        <v>173</v>
      </c>
      <c r="C89" s="66">
        <v>17.989999999999998</v>
      </c>
      <c r="D89" s="66" t="s">
        <v>130</v>
      </c>
      <c r="E89" s="80"/>
      <c r="F89" s="99"/>
      <c r="G89" s="100"/>
      <c r="H89" s="64"/>
      <c r="L89" s="64"/>
      <c r="M89" s="64"/>
    </row>
    <row r="90" spans="1:13" x14ac:dyDescent="0.3">
      <c r="B90" s="83"/>
      <c r="E90" s="80"/>
      <c r="F90" s="99"/>
      <c r="G90" s="100"/>
      <c r="H90" s="64"/>
      <c r="L90" s="64"/>
      <c r="M90" s="64"/>
    </row>
    <row r="91" spans="1:13" x14ac:dyDescent="0.3">
      <c r="B91" s="83" t="s">
        <v>1606</v>
      </c>
      <c r="C91" s="80"/>
      <c r="D91" s="80"/>
      <c r="E91" s="80"/>
      <c r="F91" s="100"/>
      <c r="G91" s="100"/>
      <c r="H91" s="64"/>
      <c r="L91" s="64"/>
      <c r="M91" s="64"/>
    </row>
    <row r="92" spans="1:13" x14ac:dyDescent="0.3">
      <c r="A92" s="66" t="s">
        <v>209</v>
      </c>
      <c r="B92" s="83" t="s">
        <v>174</v>
      </c>
      <c r="E92" s="80"/>
      <c r="F92" s="100"/>
      <c r="G92" s="100"/>
      <c r="H92" s="64"/>
      <c r="L92" s="64"/>
      <c r="M92" s="64"/>
    </row>
    <row r="93" spans="1:13" x14ac:dyDescent="0.3">
      <c r="A93" s="66" t="s">
        <v>210</v>
      </c>
      <c r="B93" s="62" t="s">
        <v>176</v>
      </c>
      <c r="C93" s="66">
        <v>0</v>
      </c>
      <c r="D93" s="66" t="s">
        <v>130</v>
      </c>
      <c r="E93" s="62"/>
      <c r="F93" s="93">
        <f>IF($C$100=0,"",IF(C93="[for completion]","",C93/$C$100))</f>
        <v>0</v>
      </c>
      <c r="G93" s="93" t="str">
        <f>IF($D$100=0,"",IF(D93="[Mark as ND1 if not relevant]","",D93/$D$100))</f>
        <v/>
      </c>
      <c r="H93" s="64"/>
      <c r="L93" s="64"/>
      <c r="M93" s="64"/>
    </row>
    <row r="94" spans="1:13" x14ac:dyDescent="0.3">
      <c r="A94" s="66" t="s">
        <v>211</v>
      </c>
      <c r="B94" s="62" t="s">
        <v>178</v>
      </c>
      <c r="C94" s="66">
        <v>4</v>
      </c>
      <c r="D94" s="66" t="s">
        <v>130</v>
      </c>
      <c r="E94" s="62"/>
      <c r="F94" s="93">
        <f t="shared" ref="F94:F110" si="5">IF($C$100=0,"",IF(C94="[for completion]","",C94/$C$100))</f>
        <v>8.6561350357065565E-4</v>
      </c>
      <c r="G94" s="93" t="str">
        <f t="shared" ref="G94:G99" si="6">IF($D$100=0,"",IF(D94="[Mark as ND1 if not relevant]","",D94/$D$100))</f>
        <v/>
      </c>
      <c r="H94" s="64"/>
      <c r="L94" s="64"/>
      <c r="M94" s="64"/>
    </row>
    <row r="95" spans="1:13" x14ac:dyDescent="0.3">
      <c r="A95" s="66" t="s">
        <v>212</v>
      </c>
      <c r="B95" s="62" t="s">
        <v>180</v>
      </c>
      <c r="C95" s="66">
        <v>19</v>
      </c>
      <c r="D95" s="66" t="s">
        <v>130</v>
      </c>
      <c r="E95" s="62"/>
      <c r="F95" s="93">
        <f t="shared" si="5"/>
        <v>4.1116641419606144E-3</v>
      </c>
      <c r="G95" s="93" t="str">
        <f t="shared" si="6"/>
        <v/>
      </c>
      <c r="H95" s="64"/>
      <c r="L95" s="64"/>
      <c r="M95" s="64"/>
    </row>
    <row r="96" spans="1:13" x14ac:dyDescent="0.3">
      <c r="A96" s="66" t="s">
        <v>213</v>
      </c>
      <c r="B96" s="62" t="s">
        <v>182</v>
      </c>
      <c r="D96" s="66" t="s">
        <v>130</v>
      </c>
      <c r="E96" s="62"/>
      <c r="F96" s="93">
        <f t="shared" si="5"/>
        <v>0</v>
      </c>
      <c r="G96" s="93" t="str">
        <f t="shared" si="6"/>
        <v/>
      </c>
      <c r="H96" s="64"/>
      <c r="L96" s="64"/>
      <c r="M96" s="64"/>
    </row>
    <row r="97" spans="1:14" x14ac:dyDescent="0.3">
      <c r="A97" s="66" t="s">
        <v>214</v>
      </c>
      <c r="B97" s="62" t="s">
        <v>184</v>
      </c>
      <c r="C97" s="66">
        <v>12</v>
      </c>
      <c r="D97" s="66" t="s">
        <v>130</v>
      </c>
      <c r="E97" s="62"/>
      <c r="F97" s="93">
        <f t="shared" si="5"/>
        <v>2.5968405107119671E-3</v>
      </c>
      <c r="G97" s="93" t="str">
        <f t="shared" si="6"/>
        <v/>
      </c>
      <c r="H97" s="64"/>
      <c r="L97" s="64"/>
      <c r="M97" s="64"/>
    </row>
    <row r="98" spans="1:14" x14ac:dyDescent="0.3">
      <c r="A98" s="66" t="s">
        <v>215</v>
      </c>
      <c r="B98" s="62" t="s">
        <v>186</v>
      </c>
      <c r="C98" s="66">
        <v>299</v>
      </c>
      <c r="D98" s="66" t="s">
        <v>130</v>
      </c>
      <c r="E98" s="62"/>
      <c r="F98" s="93">
        <f t="shared" si="5"/>
        <v>6.4704609391906517E-2</v>
      </c>
      <c r="G98" s="93" t="str">
        <f t="shared" si="6"/>
        <v/>
      </c>
      <c r="H98" s="64"/>
      <c r="L98" s="64"/>
      <c r="M98" s="64"/>
    </row>
    <row r="99" spans="1:14" x14ac:dyDescent="0.3">
      <c r="A99" s="66" t="s">
        <v>216</v>
      </c>
      <c r="B99" s="62" t="s">
        <v>188</v>
      </c>
      <c r="C99" s="66">
        <v>4287</v>
      </c>
      <c r="D99" s="66" t="s">
        <v>130</v>
      </c>
      <c r="E99" s="62"/>
      <c r="F99" s="93">
        <f t="shared" si="5"/>
        <v>0.92772127245185021</v>
      </c>
      <c r="G99" s="93" t="str">
        <f t="shared" si="6"/>
        <v/>
      </c>
      <c r="H99" s="64"/>
      <c r="L99" s="64"/>
      <c r="M99" s="64"/>
    </row>
    <row r="100" spans="1:14" x14ac:dyDescent="0.3">
      <c r="A100" s="66" t="s">
        <v>217</v>
      </c>
      <c r="B100" s="101" t="s">
        <v>161</v>
      </c>
      <c r="C100" s="92">
        <f>SUM(C93:C99)</f>
        <v>4621</v>
      </c>
      <c r="D100" s="92">
        <f>SUM(D93:D99)</f>
        <v>0</v>
      </c>
      <c r="E100" s="83"/>
      <c r="F100" s="95">
        <f>SUM(F93:F99)</f>
        <v>1</v>
      </c>
      <c r="G100" s="95">
        <f>SUM(G93:G99)</f>
        <v>0</v>
      </c>
      <c r="H100" s="64"/>
      <c r="L100" s="64"/>
      <c r="M100" s="64"/>
    </row>
    <row r="101" spans="1:14" outlineLevel="1" x14ac:dyDescent="0.3">
      <c r="A101" s="66" t="s">
        <v>218</v>
      </c>
      <c r="B101" s="102" t="s">
        <v>191</v>
      </c>
      <c r="C101" s="92"/>
      <c r="D101" s="92"/>
      <c r="E101" s="83"/>
      <c r="F101" s="93">
        <f t="shared" si="5"/>
        <v>0</v>
      </c>
      <c r="G101" s="93" t="str">
        <f t="shared" ref="G101:G110" si="7">IF($D$100=0,"",IF(D101="[for completion]","",D101/$D$100))</f>
        <v/>
      </c>
      <c r="H101" s="64"/>
      <c r="L101" s="64"/>
      <c r="M101" s="64"/>
    </row>
    <row r="102" spans="1:14" outlineLevel="1" x14ac:dyDescent="0.3">
      <c r="A102" s="66" t="s">
        <v>219</v>
      </c>
      <c r="B102" s="102" t="s">
        <v>193</v>
      </c>
      <c r="C102" s="92"/>
      <c r="D102" s="92"/>
      <c r="E102" s="83"/>
      <c r="F102" s="93">
        <f t="shared" si="5"/>
        <v>0</v>
      </c>
      <c r="G102" s="93" t="str">
        <f t="shared" si="7"/>
        <v/>
      </c>
      <c r="H102" s="64"/>
      <c r="L102" s="64"/>
      <c r="M102" s="64"/>
    </row>
    <row r="103" spans="1:14" outlineLevel="1" x14ac:dyDescent="0.3">
      <c r="A103" s="66" t="s">
        <v>220</v>
      </c>
      <c r="B103" s="102" t="s">
        <v>195</v>
      </c>
      <c r="C103" s="92"/>
      <c r="D103" s="92"/>
      <c r="E103" s="83"/>
      <c r="F103" s="93">
        <f t="shared" si="5"/>
        <v>0</v>
      </c>
      <c r="G103" s="93" t="str">
        <f t="shared" si="7"/>
        <v/>
      </c>
      <c r="H103" s="64"/>
      <c r="L103" s="64"/>
      <c r="M103" s="64"/>
    </row>
    <row r="104" spans="1:14" outlineLevel="1" x14ac:dyDescent="0.3">
      <c r="A104" s="66" t="s">
        <v>221</v>
      </c>
      <c r="B104" s="102" t="s">
        <v>197</v>
      </c>
      <c r="C104" s="92"/>
      <c r="D104" s="92"/>
      <c r="E104" s="83"/>
      <c r="F104" s="93">
        <f t="shared" si="5"/>
        <v>0</v>
      </c>
      <c r="G104" s="93" t="str">
        <f t="shared" si="7"/>
        <v/>
      </c>
      <c r="H104" s="64"/>
      <c r="L104" s="64"/>
      <c r="M104" s="64"/>
    </row>
    <row r="105" spans="1:14" outlineLevel="1" x14ac:dyDescent="0.3">
      <c r="A105" s="66" t="s">
        <v>222</v>
      </c>
      <c r="B105" s="102" t="s">
        <v>199</v>
      </c>
      <c r="C105" s="92"/>
      <c r="D105" s="92"/>
      <c r="E105" s="83"/>
      <c r="F105" s="93">
        <f t="shared" si="5"/>
        <v>0</v>
      </c>
      <c r="G105" s="93" t="str">
        <f t="shared" si="7"/>
        <v/>
      </c>
      <c r="H105" s="64"/>
      <c r="L105" s="64"/>
      <c r="M105" s="64"/>
    </row>
    <row r="106" spans="1:14" outlineLevel="1" x14ac:dyDescent="0.3">
      <c r="A106" s="66" t="s">
        <v>223</v>
      </c>
      <c r="B106" s="102"/>
      <c r="C106" s="92"/>
      <c r="D106" s="92"/>
      <c r="E106" s="83"/>
      <c r="F106" s="93"/>
      <c r="G106" s="93"/>
      <c r="H106" s="64"/>
      <c r="L106" s="64"/>
      <c r="M106" s="64"/>
    </row>
    <row r="107" spans="1:14" outlineLevel="1" x14ac:dyDescent="0.3">
      <c r="A107" s="66" t="s">
        <v>224</v>
      </c>
      <c r="B107" s="102"/>
      <c r="C107" s="92"/>
      <c r="D107" s="92"/>
      <c r="E107" s="83"/>
      <c r="F107" s="93"/>
      <c r="G107" s="93"/>
      <c r="H107" s="64"/>
      <c r="L107" s="64"/>
      <c r="M107" s="64"/>
    </row>
    <row r="108" spans="1:14" outlineLevel="1" x14ac:dyDescent="0.3">
      <c r="A108" s="66" t="s">
        <v>225</v>
      </c>
      <c r="B108" s="101"/>
      <c r="C108" s="92"/>
      <c r="D108" s="92"/>
      <c r="E108" s="83"/>
      <c r="F108" s="93">
        <f t="shared" si="5"/>
        <v>0</v>
      </c>
      <c r="G108" s="93" t="str">
        <f t="shared" si="7"/>
        <v/>
      </c>
      <c r="H108" s="64"/>
      <c r="L108" s="64"/>
      <c r="M108" s="64"/>
    </row>
    <row r="109" spans="1:14" outlineLevel="1" x14ac:dyDescent="0.3">
      <c r="A109" s="66" t="s">
        <v>226</v>
      </c>
      <c r="B109" s="102"/>
      <c r="C109" s="92"/>
      <c r="D109" s="92"/>
      <c r="E109" s="83"/>
      <c r="F109" s="93">
        <f t="shared" si="5"/>
        <v>0</v>
      </c>
      <c r="G109" s="93" t="str">
        <f t="shared" si="7"/>
        <v/>
      </c>
      <c r="H109" s="64"/>
      <c r="L109" s="64"/>
      <c r="M109" s="64"/>
    </row>
    <row r="110" spans="1:14" outlineLevel="1" x14ac:dyDescent="0.3">
      <c r="A110" s="66" t="s">
        <v>227</v>
      </c>
      <c r="B110" s="102"/>
      <c r="C110" s="92"/>
      <c r="D110" s="92"/>
      <c r="E110" s="83"/>
      <c r="F110" s="93">
        <f t="shared" si="5"/>
        <v>0</v>
      </c>
      <c r="G110" s="93" t="str">
        <f t="shared" si="7"/>
        <v/>
      </c>
      <c r="H110" s="64"/>
      <c r="L110" s="64"/>
      <c r="M110" s="64"/>
    </row>
    <row r="111" spans="1:14" ht="15" customHeight="1" x14ac:dyDescent="0.3">
      <c r="A111" s="85"/>
      <c r="B111" s="86" t="s">
        <v>228</v>
      </c>
      <c r="C111" s="88" t="s">
        <v>229</v>
      </c>
      <c r="D111" s="88" t="s">
        <v>230</v>
      </c>
      <c r="E111" s="87"/>
      <c r="F111" s="88" t="s">
        <v>231</v>
      </c>
      <c r="G111" s="88" t="s">
        <v>232</v>
      </c>
      <c r="H111" s="64"/>
      <c r="L111" s="64"/>
      <c r="M111" s="64"/>
    </row>
    <row r="112" spans="1:14" s="103" customFormat="1" x14ac:dyDescent="0.3">
      <c r="A112" s="66" t="s">
        <v>233</v>
      </c>
      <c r="B112" s="83" t="s">
        <v>234</v>
      </c>
      <c r="C112" s="66">
        <v>0</v>
      </c>
      <c r="D112" s="66" t="s">
        <v>95</v>
      </c>
      <c r="E112" s="93"/>
      <c r="F112" s="93">
        <f t="shared" ref="F112:F123" si="8">IF($C$127=0,"",IF(C112="[for completion]","",C112/$C$127))</f>
        <v>0</v>
      </c>
      <c r="G112" s="93" t="str">
        <f t="shared" ref="G112:G123" si="9">IF($D$127=0,"",IF(D112="[for completion]","",D112/$D$127))</f>
        <v/>
      </c>
      <c r="H112" s="64"/>
      <c r="I112" s="66"/>
      <c r="J112" s="66"/>
      <c r="K112" s="66"/>
      <c r="L112" s="64"/>
      <c r="M112" s="64"/>
      <c r="N112" s="64"/>
    </row>
    <row r="113" spans="1:14" s="103" customFormat="1" x14ac:dyDescent="0.3">
      <c r="A113" s="66" t="s">
        <v>235</v>
      </c>
      <c r="B113" s="83" t="s">
        <v>236</v>
      </c>
      <c r="C113" s="66" t="s">
        <v>95</v>
      </c>
      <c r="D113" s="66" t="s">
        <v>95</v>
      </c>
      <c r="E113" s="93"/>
      <c r="F113" s="93" t="str">
        <f t="shared" si="8"/>
        <v/>
      </c>
      <c r="G113" s="93" t="str">
        <f t="shared" si="9"/>
        <v/>
      </c>
      <c r="H113" s="64"/>
      <c r="I113" s="66"/>
      <c r="J113" s="66"/>
      <c r="K113" s="66"/>
      <c r="L113" s="64"/>
      <c r="M113" s="64"/>
      <c r="N113" s="64"/>
    </row>
    <row r="114" spans="1:14" s="103" customFormat="1" x14ac:dyDescent="0.3">
      <c r="A114" s="66" t="s">
        <v>237</v>
      </c>
      <c r="B114" s="83" t="s">
        <v>238</v>
      </c>
      <c r="C114" s="66" t="s">
        <v>95</v>
      </c>
      <c r="D114" s="66" t="s">
        <v>95</v>
      </c>
      <c r="E114" s="93"/>
      <c r="F114" s="93" t="str">
        <f t="shared" si="8"/>
        <v/>
      </c>
      <c r="G114" s="93" t="str">
        <f t="shared" si="9"/>
        <v/>
      </c>
      <c r="H114" s="64"/>
      <c r="I114" s="66"/>
      <c r="J114" s="66"/>
      <c r="K114" s="66"/>
      <c r="L114" s="64"/>
      <c r="M114" s="64"/>
      <c r="N114" s="64"/>
    </row>
    <row r="115" spans="1:14" s="103" customFormat="1" x14ac:dyDescent="0.3">
      <c r="A115" s="66" t="s">
        <v>239</v>
      </c>
      <c r="B115" s="83" t="s">
        <v>240</v>
      </c>
      <c r="C115" s="66" t="s">
        <v>95</v>
      </c>
      <c r="D115" s="66" t="s">
        <v>95</v>
      </c>
      <c r="E115" s="93"/>
      <c r="F115" s="93" t="str">
        <f t="shared" si="8"/>
        <v/>
      </c>
      <c r="G115" s="93" t="str">
        <f t="shared" si="9"/>
        <v/>
      </c>
      <c r="H115" s="64"/>
      <c r="I115" s="66"/>
      <c r="J115" s="66"/>
      <c r="K115" s="66"/>
      <c r="L115" s="64"/>
      <c r="M115" s="64"/>
      <c r="N115" s="64"/>
    </row>
    <row r="116" spans="1:14" s="103" customFormat="1" x14ac:dyDescent="0.3">
      <c r="A116" s="66" t="s">
        <v>241</v>
      </c>
      <c r="B116" s="83" t="s">
        <v>242</v>
      </c>
      <c r="C116" s="66" t="s">
        <v>95</v>
      </c>
      <c r="D116" s="66" t="s">
        <v>95</v>
      </c>
      <c r="E116" s="93"/>
      <c r="F116" s="93" t="str">
        <f t="shared" si="8"/>
        <v/>
      </c>
      <c r="G116" s="93" t="str">
        <f t="shared" si="9"/>
        <v/>
      </c>
      <c r="H116" s="64"/>
      <c r="I116" s="66"/>
      <c r="J116" s="66"/>
      <c r="K116" s="66"/>
      <c r="L116" s="64"/>
      <c r="M116" s="64"/>
      <c r="N116" s="64"/>
    </row>
    <row r="117" spans="1:14" s="103" customFormat="1" x14ac:dyDescent="0.3">
      <c r="A117" s="66" t="s">
        <v>243</v>
      </c>
      <c r="B117" s="83" t="s">
        <v>244</v>
      </c>
      <c r="C117" s="66" t="s">
        <v>95</v>
      </c>
      <c r="D117" s="66" t="s">
        <v>95</v>
      </c>
      <c r="E117" s="83"/>
      <c r="F117" s="93" t="str">
        <f t="shared" si="8"/>
        <v/>
      </c>
      <c r="G117" s="93" t="str">
        <f t="shared" si="9"/>
        <v/>
      </c>
      <c r="H117" s="64"/>
      <c r="I117" s="66"/>
      <c r="J117" s="66"/>
      <c r="K117" s="66"/>
      <c r="L117" s="64"/>
      <c r="M117" s="64"/>
      <c r="N117" s="64"/>
    </row>
    <row r="118" spans="1:14" x14ac:dyDescent="0.3">
      <c r="A118" s="66" t="s">
        <v>245</v>
      </c>
      <c r="B118" s="83" t="s">
        <v>246</v>
      </c>
      <c r="C118" s="66" t="s">
        <v>95</v>
      </c>
      <c r="D118" s="66" t="s">
        <v>95</v>
      </c>
      <c r="E118" s="83"/>
      <c r="F118" s="93" t="str">
        <f t="shared" si="8"/>
        <v/>
      </c>
      <c r="G118" s="93" t="str">
        <f t="shared" si="9"/>
        <v/>
      </c>
      <c r="H118" s="64"/>
      <c r="L118" s="64"/>
      <c r="M118" s="64"/>
    </row>
    <row r="119" spans="1:14" x14ac:dyDescent="0.3">
      <c r="A119" s="66" t="s">
        <v>247</v>
      </c>
      <c r="B119" s="83" t="s">
        <v>248</v>
      </c>
      <c r="C119" s="66" t="s">
        <v>95</v>
      </c>
      <c r="D119" s="66" t="s">
        <v>95</v>
      </c>
      <c r="E119" s="83"/>
      <c r="F119" s="93" t="str">
        <f t="shared" si="8"/>
        <v/>
      </c>
      <c r="G119" s="93" t="str">
        <f t="shared" si="9"/>
        <v/>
      </c>
      <c r="H119" s="64"/>
      <c r="L119" s="64"/>
      <c r="M119" s="64"/>
    </row>
    <row r="120" spans="1:14" x14ac:dyDescent="0.3">
      <c r="A120" s="66" t="s">
        <v>249</v>
      </c>
      <c r="B120" s="83" t="s">
        <v>250</v>
      </c>
      <c r="C120" s="66" t="s">
        <v>95</v>
      </c>
      <c r="D120" s="66" t="s">
        <v>95</v>
      </c>
      <c r="E120" s="83"/>
      <c r="F120" s="93" t="str">
        <f t="shared" si="8"/>
        <v/>
      </c>
      <c r="G120" s="93" t="str">
        <f t="shared" si="9"/>
        <v/>
      </c>
      <c r="H120" s="64"/>
      <c r="L120" s="64"/>
      <c r="M120" s="64"/>
    </row>
    <row r="121" spans="1:14" x14ac:dyDescent="0.3">
      <c r="A121" s="66" t="s">
        <v>251</v>
      </c>
      <c r="B121" s="83" t="s">
        <v>252</v>
      </c>
      <c r="C121" s="66">
        <v>4280</v>
      </c>
      <c r="D121" s="66" t="s">
        <v>95</v>
      </c>
      <c r="E121" s="83"/>
      <c r="F121" s="93">
        <f t="shared" si="8"/>
        <v>1</v>
      </c>
      <c r="G121" s="93" t="str">
        <f t="shared" si="9"/>
        <v/>
      </c>
      <c r="H121" s="64"/>
      <c r="L121" s="64"/>
      <c r="M121" s="64"/>
    </row>
    <row r="122" spans="1:14" x14ac:dyDescent="0.3">
      <c r="A122" s="66" t="s">
        <v>253</v>
      </c>
      <c r="B122" s="83" t="s">
        <v>254</v>
      </c>
      <c r="C122" s="66" t="s">
        <v>95</v>
      </c>
      <c r="D122" s="66" t="s">
        <v>95</v>
      </c>
      <c r="E122" s="83"/>
      <c r="F122" s="93" t="str">
        <f t="shared" si="8"/>
        <v/>
      </c>
      <c r="G122" s="93" t="str">
        <f t="shared" si="9"/>
        <v/>
      </c>
      <c r="H122" s="64"/>
      <c r="L122" s="64"/>
      <c r="M122" s="64"/>
    </row>
    <row r="123" spans="1:14" x14ac:dyDescent="0.3">
      <c r="A123" s="66" t="s">
        <v>255</v>
      </c>
      <c r="B123" s="83" t="s">
        <v>256</v>
      </c>
      <c r="C123" s="66" t="s">
        <v>95</v>
      </c>
      <c r="D123" s="66" t="s">
        <v>95</v>
      </c>
      <c r="E123" s="83"/>
      <c r="F123" s="93" t="str">
        <f t="shared" si="8"/>
        <v/>
      </c>
      <c r="G123" s="93" t="str">
        <f t="shared" si="9"/>
        <v/>
      </c>
      <c r="H123" s="64"/>
      <c r="L123" s="64"/>
      <c r="M123" s="64"/>
    </row>
    <row r="124" spans="1:14" x14ac:dyDescent="0.3">
      <c r="A124" s="66" t="s">
        <v>257</v>
      </c>
      <c r="B124" s="83" t="s">
        <v>258</v>
      </c>
      <c r="C124" s="66" t="s">
        <v>95</v>
      </c>
      <c r="D124" s="66" t="s">
        <v>95</v>
      </c>
      <c r="E124" s="83"/>
      <c r="F124" s="93"/>
      <c r="G124" s="93"/>
      <c r="H124" s="64"/>
      <c r="L124" s="64"/>
      <c r="M124" s="64"/>
    </row>
    <row r="125" spans="1:14" x14ac:dyDescent="0.3">
      <c r="A125" s="66" t="s">
        <v>259</v>
      </c>
      <c r="B125" s="83" t="s">
        <v>260</v>
      </c>
      <c r="C125" s="66" t="s">
        <v>95</v>
      </c>
      <c r="D125" s="66" t="s">
        <v>95</v>
      </c>
      <c r="E125" s="83"/>
      <c r="F125" s="93"/>
      <c r="G125" s="93"/>
      <c r="H125" s="64"/>
      <c r="L125" s="64"/>
      <c r="M125" s="64"/>
    </row>
    <row r="126" spans="1:14" x14ac:dyDescent="0.3">
      <c r="A126" s="66" t="s">
        <v>261</v>
      </c>
      <c r="B126" s="83" t="s">
        <v>159</v>
      </c>
      <c r="C126" s="66" t="s">
        <v>95</v>
      </c>
      <c r="D126" s="66" t="s">
        <v>95</v>
      </c>
      <c r="E126" s="83"/>
      <c r="F126" s="93" t="str">
        <f>IF($C$127=0,"",IF(C126="[for completion]","",C126/$C$127))</f>
        <v/>
      </c>
      <c r="G126" s="93" t="str">
        <f>IF($D$127=0,"",IF(D126="[for completion]","",D126/$D$127))</f>
        <v/>
      </c>
      <c r="H126" s="64"/>
      <c r="L126" s="64"/>
      <c r="M126" s="64"/>
    </row>
    <row r="127" spans="1:14" x14ac:dyDescent="0.3">
      <c r="A127" s="66" t="s">
        <v>262</v>
      </c>
      <c r="B127" s="101" t="s">
        <v>161</v>
      </c>
      <c r="C127" s="66">
        <f>SUM(C112:C126)</f>
        <v>4280</v>
      </c>
      <c r="D127" s="66">
        <f>SUM(D112:D126)</f>
        <v>0</v>
      </c>
      <c r="E127" s="83"/>
      <c r="F127" s="104">
        <f>SUM(F112:F126)</f>
        <v>1</v>
      </c>
      <c r="G127" s="104">
        <f>SUM(G112:G126)</f>
        <v>0</v>
      </c>
      <c r="H127" s="64"/>
      <c r="L127" s="64"/>
      <c r="M127" s="64"/>
    </row>
    <row r="128" spans="1:14" outlineLevel="1" x14ac:dyDescent="0.3">
      <c r="A128" s="66" t="s">
        <v>263</v>
      </c>
      <c r="B128" s="96" t="s">
        <v>163</v>
      </c>
      <c r="E128" s="83"/>
      <c r="F128" s="93">
        <f t="shared" ref="F128:F136" si="10">IF($C$127=0,"",IF(C128="[for completion]","",C128/$C$127))</f>
        <v>0</v>
      </c>
      <c r="G128" s="93" t="str">
        <f t="shared" ref="G128:G136" si="11">IF($D$127=0,"",IF(D128="[for completion]","",D128/$D$127))</f>
        <v/>
      </c>
      <c r="H128" s="64"/>
      <c r="L128" s="64"/>
      <c r="M128" s="64"/>
    </row>
    <row r="129" spans="1:14" outlineLevel="1" x14ac:dyDescent="0.3">
      <c r="A129" s="66" t="s">
        <v>264</v>
      </c>
      <c r="B129" s="96" t="s">
        <v>163</v>
      </c>
      <c r="E129" s="83"/>
      <c r="F129" s="93">
        <f t="shared" si="10"/>
        <v>0</v>
      </c>
      <c r="G129" s="93" t="str">
        <f t="shared" si="11"/>
        <v/>
      </c>
      <c r="H129" s="64"/>
      <c r="L129" s="64"/>
      <c r="M129" s="64"/>
    </row>
    <row r="130" spans="1:14" outlineLevel="1" x14ac:dyDescent="0.3">
      <c r="A130" s="66" t="s">
        <v>265</v>
      </c>
      <c r="B130" s="96" t="s">
        <v>163</v>
      </c>
      <c r="E130" s="83"/>
      <c r="F130" s="93">
        <f t="shared" si="10"/>
        <v>0</v>
      </c>
      <c r="G130" s="93" t="str">
        <f t="shared" si="11"/>
        <v/>
      </c>
      <c r="H130" s="64"/>
      <c r="L130" s="64"/>
      <c r="M130" s="64"/>
    </row>
    <row r="131" spans="1:14" outlineLevel="1" x14ac:dyDescent="0.3">
      <c r="A131" s="66" t="s">
        <v>266</v>
      </c>
      <c r="B131" s="96" t="s">
        <v>163</v>
      </c>
      <c r="E131" s="83"/>
      <c r="F131" s="93">
        <f t="shared" si="10"/>
        <v>0</v>
      </c>
      <c r="G131" s="93" t="str">
        <f t="shared" si="11"/>
        <v/>
      </c>
      <c r="H131" s="64"/>
      <c r="L131" s="64"/>
      <c r="M131" s="64"/>
    </row>
    <row r="132" spans="1:14" outlineLevel="1" x14ac:dyDescent="0.3">
      <c r="A132" s="66" t="s">
        <v>267</v>
      </c>
      <c r="B132" s="96" t="s">
        <v>163</v>
      </c>
      <c r="E132" s="83"/>
      <c r="F132" s="93">
        <f t="shared" si="10"/>
        <v>0</v>
      </c>
      <c r="G132" s="93" t="str">
        <f t="shared" si="11"/>
        <v/>
      </c>
      <c r="H132" s="64"/>
      <c r="L132" s="64"/>
      <c r="M132" s="64"/>
    </row>
    <row r="133" spans="1:14" outlineLevel="1" x14ac:dyDescent="0.3">
      <c r="A133" s="66" t="s">
        <v>268</v>
      </c>
      <c r="B133" s="96" t="s">
        <v>163</v>
      </c>
      <c r="E133" s="83"/>
      <c r="F133" s="93">
        <f t="shared" si="10"/>
        <v>0</v>
      </c>
      <c r="G133" s="93" t="str">
        <f t="shared" si="11"/>
        <v/>
      </c>
      <c r="H133" s="64"/>
      <c r="L133" s="64"/>
      <c r="M133" s="64"/>
    </row>
    <row r="134" spans="1:14" outlineLevel="1" x14ac:dyDescent="0.3">
      <c r="A134" s="66" t="s">
        <v>269</v>
      </c>
      <c r="B134" s="96" t="s">
        <v>163</v>
      </c>
      <c r="E134" s="83"/>
      <c r="F134" s="93">
        <f t="shared" si="10"/>
        <v>0</v>
      </c>
      <c r="G134" s="93" t="str">
        <f t="shared" si="11"/>
        <v/>
      </c>
      <c r="H134" s="64"/>
      <c r="L134" s="64"/>
      <c r="M134" s="64"/>
    </row>
    <row r="135" spans="1:14" outlineLevel="1" x14ac:dyDescent="0.3">
      <c r="A135" s="66" t="s">
        <v>270</v>
      </c>
      <c r="B135" s="96" t="s">
        <v>163</v>
      </c>
      <c r="E135" s="83"/>
      <c r="F135" s="93">
        <f t="shared" si="10"/>
        <v>0</v>
      </c>
      <c r="G135" s="93" t="str">
        <f t="shared" si="11"/>
        <v/>
      </c>
      <c r="H135" s="64"/>
      <c r="L135" s="64"/>
      <c r="M135" s="64"/>
    </row>
    <row r="136" spans="1:14" outlineLevel="1" x14ac:dyDescent="0.3">
      <c r="A136" s="66" t="s">
        <v>271</v>
      </c>
      <c r="B136" s="96" t="s">
        <v>163</v>
      </c>
      <c r="C136" s="97"/>
      <c r="D136" s="97"/>
      <c r="E136" s="97"/>
      <c r="F136" s="93">
        <f t="shared" si="10"/>
        <v>0</v>
      </c>
      <c r="G136" s="93" t="str">
        <f t="shared" si="11"/>
        <v/>
      </c>
      <c r="H136" s="64"/>
      <c r="L136" s="64"/>
      <c r="M136" s="64"/>
    </row>
    <row r="137" spans="1:14" ht="15" customHeight="1" x14ac:dyDescent="0.3">
      <c r="A137" s="85"/>
      <c r="B137" s="86" t="s">
        <v>272</v>
      </c>
      <c r="C137" s="88" t="s">
        <v>229</v>
      </c>
      <c r="D137" s="88" t="s">
        <v>230</v>
      </c>
      <c r="E137" s="87"/>
      <c r="F137" s="88" t="s">
        <v>231</v>
      </c>
      <c r="G137" s="88" t="s">
        <v>232</v>
      </c>
      <c r="H137" s="64"/>
      <c r="L137" s="64"/>
      <c r="M137" s="64"/>
    </row>
    <row r="138" spans="1:14" s="103" customFormat="1" x14ac:dyDescent="0.3">
      <c r="A138" s="66" t="s">
        <v>273</v>
      </c>
      <c r="B138" s="83" t="s">
        <v>234</v>
      </c>
      <c r="C138" s="66">
        <v>0</v>
      </c>
      <c r="D138" s="66" t="s">
        <v>95</v>
      </c>
      <c r="E138" s="93"/>
      <c r="F138" s="93">
        <f>IF($C$153=0,"",IF(C138="[for completion]","",C138/$C$153))</f>
        <v>0</v>
      </c>
      <c r="G138" s="93" t="str">
        <f>IF($D$153=0,"",IF(D138="[for completion]","",D138/$D$153))</f>
        <v/>
      </c>
      <c r="H138" s="64"/>
      <c r="I138" s="66"/>
      <c r="J138" s="66"/>
      <c r="K138" s="66"/>
      <c r="L138" s="64"/>
      <c r="M138" s="64"/>
      <c r="N138" s="64"/>
    </row>
    <row r="139" spans="1:14" s="103" customFormat="1" x14ac:dyDescent="0.3">
      <c r="A139" s="66" t="s">
        <v>274</v>
      </c>
      <c r="B139" s="83" t="s">
        <v>236</v>
      </c>
      <c r="C139" s="66" t="s">
        <v>95</v>
      </c>
      <c r="D139" s="66" t="s">
        <v>95</v>
      </c>
      <c r="E139" s="93"/>
      <c r="F139" s="93" t="str">
        <f t="shared" ref="F139:F152" si="12">IF($C$153=0,"",IF(C139="[for completion]","",C139/$C$153))</f>
        <v/>
      </c>
      <c r="G139" s="93" t="str">
        <f t="shared" ref="G139:G152" si="13">IF($D$153=0,"",IF(D139="[for completion]","",D139/$D$153))</f>
        <v/>
      </c>
      <c r="H139" s="64"/>
      <c r="I139" s="66"/>
      <c r="J139" s="66"/>
      <c r="K139" s="66"/>
      <c r="L139" s="64"/>
      <c r="M139" s="64"/>
      <c r="N139" s="64"/>
    </row>
    <row r="140" spans="1:14" s="103" customFormat="1" x14ac:dyDescent="0.3">
      <c r="A140" s="66" t="s">
        <v>275</v>
      </c>
      <c r="B140" s="83" t="s">
        <v>238</v>
      </c>
      <c r="C140" s="66" t="s">
        <v>95</v>
      </c>
      <c r="D140" s="66" t="s">
        <v>95</v>
      </c>
      <c r="E140" s="93"/>
      <c r="F140" s="93" t="str">
        <f t="shared" si="12"/>
        <v/>
      </c>
      <c r="G140" s="93" t="str">
        <f t="shared" si="13"/>
        <v/>
      </c>
      <c r="H140" s="64"/>
      <c r="I140" s="66"/>
      <c r="J140" s="66"/>
      <c r="K140" s="66"/>
      <c r="L140" s="64"/>
      <c r="M140" s="64"/>
      <c r="N140" s="64"/>
    </row>
    <row r="141" spans="1:14" s="103" customFormat="1" x14ac:dyDescent="0.3">
      <c r="A141" s="66" t="s">
        <v>276</v>
      </c>
      <c r="B141" s="83" t="s">
        <v>240</v>
      </c>
      <c r="C141" s="66" t="s">
        <v>95</v>
      </c>
      <c r="D141" s="66" t="s">
        <v>95</v>
      </c>
      <c r="E141" s="93"/>
      <c r="F141" s="93" t="str">
        <f t="shared" si="12"/>
        <v/>
      </c>
      <c r="G141" s="93" t="str">
        <f t="shared" si="13"/>
        <v/>
      </c>
      <c r="H141" s="64"/>
      <c r="I141" s="66"/>
      <c r="J141" s="66"/>
      <c r="K141" s="66"/>
      <c r="L141" s="64"/>
      <c r="M141" s="64"/>
      <c r="N141" s="64"/>
    </row>
    <row r="142" spans="1:14" s="103" customFormat="1" x14ac:dyDescent="0.3">
      <c r="A142" s="66" t="s">
        <v>277</v>
      </c>
      <c r="B142" s="83" t="s">
        <v>242</v>
      </c>
      <c r="C142" s="66" t="s">
        <v>95</v>
      </c>
      <c r="D142" s="66" t="s">
        <v>95</v>
      </c>
      <c r="E142" s="93"/>
      <c r="F142" s="93" t="str">
        <f t="shared" si="12"/>
        <v/>
      </c>
      <c r="G142" s="93" t="str">
        <f t="shared" si="13"/>
        <v/>
      </c>
      <c r="H142" s="64"/>
      <c r="I142" s="66"/>
      <c r="J142" s="66"/>
      <c r="K142" s="66"/>
      <c r="L142" s="64"/>
      <c r="M142" s="64"/>
      <c r="N142" s="64"/>
    </row>
    <row r="143" spans="1:14" s="103" customFormat="1" x14ac:dyDescent="0.3">
      <c r="A143" s="66" t="s">
        <v>278</v>
      </c>
      <c r="B143" s="83" t="s">
        <v>244</v>
      </c>
      <c r="C143" s="66" t="s">
        <v>95</v>
      </c>
      <c r="D143" s="66" t="s">
        <v>95</v>
      </c>
      <c r="E143" s="83"/>
      <c r="F143" s="93" t="str">
        <f t="shared" si="12"/>
        <v/>
      </c>
      <c r="G143" s="93" t="str">
        <f t="shared" si="13"/>
        <v/>
      </c>
      <c r="H143" s="64"/>
      <c r="I143" s="66"/>
      <c r="J143" s="66"/>
      <c r="K143" s="66"/>
      <c r="L143" s="64"/>
      <c r="M143" s="64"/>
      <c r="N143" s="64"/>
    </row>
    <row r="144" spans="1:14" x14ac:dyDescent="0.3">
      <c r="A144" s="66" t="s">
        <v>279</v>
      </c>
      <c r="B144" s="83" t="s">
        <v>246</v>
      </c>
      <c r="C144" s="66" t="s">
        <v>95</v>
      </c>
      <c r="D144" s="66" t="s">
        <v>95</v>
      </c>
      <c r="E144" s="83"/>
      <c r="F144" s="93" t="str">
        <f t="shared" si="12"/>
        <v/>
      </c>
      <c r="G144" s="93" t="str">
        <f t="shared" si="13"/>
        <v/>
      </c>
      <c r="H144" s="64"/>
      <c r="L144" s="64"/>
      <c r="M144" s="64"/>
    </row>
    <row r="145" spans="1:13" x14ac:dyDescent="0.3">
      <c r="A145" s="66" t="s">
        <v>280</v>
      </c>
      <c r="B145" s="83" t="s">
        <v>248</v>
      </c>
      <c r="C145" s="66" t="s">
        <v>95</v>
      </c>
      <c r="D145" s="66" t="s">
        <v>95</v>
      </c>
      <c r="E145" s="83"/>
      <c r="F145" s="93" t="str">
        <f t="shared" si="12"/>
        <v/>
      </c>
      <c r="G145" s="93" t="str">
        <f t="shared" si="13"/>
        <v/>
      </c>
      <c r="H145" s="64"/>
      <c r="L145" s="64"/>
      <c r="M145" s="64"/>
    </row>
    <row r="146" spans="1:13" x14ac:dyDescent="0.3">
      <c r="A146" s="66" t="s">
        <v>281</v>
      </c>
      <c r="B146" s="83" t="s">
        <v>250</v>
      </c>
      <c r="C146" s="66" t="s">
        <v>95</v>
      </c>
      <c r="D146" s="66" t="s">
        <v>95</v>
      </c>
      <c r="E146" s="83"/>
      <c r="F146" s="93" t="str">
        <f t="shared" si="12"/>
        <v/>
      </c>
      <c r="G146" s="93" t="str">
        <f t="shared" si="13"/>
        <v/>
      </c>
      <c r="H146" s="64"/>
      <c r="L146" s="64"/>
      <c r="M146" s="64"/>
    </row>
    <row r="147" spans="1:13" x14ac:dyDescent="0.3">
      <c r="A147" s="66" t="s">
        <v>282</v>
      </c>
      <c r="B147" s="83" t="s">
        <v>252</v>
      </c>
      <c r="C147" s="66">
        <v>4620</v>
      </c>
      <c r="D147" s="66" t="s">
        <v>95</v>
      </c>
      <c r="E147" s="83"/>
      <c r="F147" s="93">
        <f t="shared" si="12"/>
        <v>1</v>
      </c>
      <c r="G147" s="93" t="str">
        <f t="shared" si="13"/>
        <v/>
      </c>
      <c r="H147" s="64"/>
      <c r="L147" s="64"/>
      <c r="M147" s="64"/>
    </row>
    <row r="148" spans="1:13" x14ac:dyDescent="0.3">
      <c r="A148" s="66" t="s">
        <v>283</v>
      </c>
      <c r="B148" s="83" t="s">
        <v>254</v>
      </c>
      <c r="C148" s="66" t="s">
        <v>95</v>
      </c>
      <c r="D148" s="66" t="s">
        <v>95</v>
      </c>
      <c r="E148" s="83"/>
      <c r="F148" s="93" t="str">
        <f t="shared" si="12"/>
        <v/>
      </c>
      <c r="G148" s="93" t="str">
        <f t="shared" si="13"/>
        <v/>
      </c>
      <c r="H148" s="64"/>
      <c r="L148" s="64"/>
      <c r="M148" s="64"/>
    </row>
    <row r="149" spans="1:13" x14ac:dyDescent="0.3">
      <c r="A149" s="66" t="s">
        <v>284</v>
      </c>
      <c r="B149" s="83" t="s">
        <v>256</v>
      </c>
      <c r="C149" s="66" t="s">
        <v>95</v>
      </c>
      <c r="D149" s="66" t="s">
        <v>95</v>
      </c>
      <c r="E149" s="83"/>
      <c r="F149" s="93" t="str">
        <f t="shared" si="12"/>
        <v/>
      </c>
      <c r="G149" s="93" t="str">
        <f t="shared" si="13"/>
        <v/>
      </c>
      <c r="H149" s="64"/>
      <c r="L149" s="64"/>
      <c r="M149" s="64"/>
    </row>
    <row r="150" spans="1:13" x14ac:dyDescent="0.3">
      <c r="A150" s="66" t="s">
        <v>285</v>
      </c>
      <c r="B150" s="83" t="s">
        <v>258</v>
      </c>
      <c r="C150" s="66" t="s">
        <v>95</v>
      </c>
      <c r="D150" s="66" t="s">
        <v>95</v>
      </c>
      <c r="E150" s="83"/>
      <c r="F150" s="93" t="str">
        <f t="shared" si="12"/>
        <v/>
      </c>
      <c r="G150" s="93" t="str">
        <f t="shared" si="13"/>
        <v/>
      </c>
      <c r="H150" s="64"/>
      <c r="L150" s="64"/>
      <c r="M150" s="64"/>
    </row>
    <row r="151" spans="1:13" x14ac:dyDescent="0.3">
      <c r="A151" s="66" t="s">
        <v>286</v>
      </c>
      <c r="B151" s="83" t="s">
        <v>260</v>
      </c>
      <c r="C151" s="66" t="s">
        <v>95</v>
      </c>
      <c r="D151" s="66" t="s">
        <v>95</v>
      </c>
      <c r="E151" s="83"/>
      <c r="F151" s="93" t="str">
        <f t="shared" si="12"/>
        <v/>
      </c>
      <c r="G151" s="93" t="str">
        <f t="shared" si="13"/>
        <v/>
      </c>
      <c r="H151" s="64"/>
      <c r="L151" s="64"/>
      <c r="M151" s="64"/>
    </row>
    <row r="152" spans="1:13" x14ac:dyDescent="0.3">
      <c r="A152" s="66" t="s">
        <v>287</v>
      </c>
      <c r="B152" s="83" t="s">
        <v>159</v>
      </c>
      <c r="C152" s="66" t="s">
        <v>95</v>
      </c>
      <c r="D152" s="66" t="s">
        <v>95</v>
      </c>
      <c r="E152" s="83"/>
      <c r="F152" s="93" t="str">
        <f t="shared" si="12"/>
        <v/>
      </c>
      <c r="G152" s="93" t="str">
        <f t="shared" si="13"/>
        <v/>
      </c>
      <c r="H152" s="64"/>
      <c r="L152" s="64"/>
      <c r="M152" s="64"/>
    </row>
    <row r="153" spans="1:13" x14ac:dyDescent="0.3">
      <c r="A153" s="66" t="s">
        <v>288</v>
      </c>
      <c r="B153" s="101" t="s">
        <v>161</v>
      </c>
      <c r="C153" s="66">
        <f>SUM(C138:C152)</f>
        <v>4620</v>
      </c>
      <c r="D153" s="66">
        <f>SUM(D138:D152)</f>
        <v>0</v>
      </c>
      <c r="E153" s="83"/>
      <c r="F153" s="104">
        <f>SUM(F138:F152)</f>
        <v>1</v>
      </c>
      <c r="G153" s="104">
        <f>SUM(G138:G152)</f>
        <v>0</v>
      </c>
      <c r="H153" s="64"/>
      <c r="L153" s="64"/>
      <c r="M153" s="64"/>
    </row>
    <row r="154" spans="1:13" outlineLevel="1" x14ac:dyDescent="0.3">
      <c r="A154" s="66" t="s">
        <v>289</v>
      </c>
      <c r="B154" s="96" t="s">
        <v>163</v>
      </c>
      <c r="E154" s="83"/>
      <c r="F154" s="93">
        <f t="shared" ref="F154:F162" si="14">IF($C$153=0,"",IF(C154="[for completion]","",C154/$C$153))</f>
        <v>0</v>
      </c>
      <c r="G154" s="93" t="str">
        <f t="shared" ref="G154:G162" si="15">IF($D$153=0,"",IF(D154="[for completion]","",D154/$D$153))</f>
        <v/>
      </c>
      <c r="H154" s="64"/>
      <c r="L154" s="64"/>
      <c r="M154" s="64"/>
    </row>
    <row r="155" spans="1:13" outlineLevel="1" x14ac:dyDescent="0.3">
      <c r="A155" s="66" t="s">
        <v>290</v>
      </c>
      <c r="B155" s="96" t="s">
        <v>163</v>
      </c>
      <c r="E155" s="83"/>
      <c r="F155" s="93">
        <f t="shared" si="14"/>
        <v>0</v>
      </c>
      <c r="G155" s="93" t="str">
        <f t="shared" si="15"/>
        <v/>
      </c>
      <c r="H155" s="64"/>
      <c r="L155" s="64"/>
      <c r="M155" s="64"/>
    </row>
    <row r="156" spans="1:13" outlineLevel="1" x14ac:dyDescent="0.3">
      <c r="A156" s="66" t="s">
        <v>291</v>
      </c>
      <c r="B156" s="96" t="s">
        <v>163</v>
      </c>
      <c r="E156" s="83"/>
      <c r="F156" s="93">
        <f t="shared" si="14"/>
        <v>0</v>
      </c>
      <c r="G156" s="93" t="str">
        <f t="shared" si="15"/>
        <v/>
      </c>
      <c r="H156" s="64"/>
      <c r="L156" s="64"/>
      <c r="M156" s="64"/>
    </row>
    <row r="157" spans="1:13" outlineLevel="1" x14ac:dyDescent="0.3">
      <c r="A157" s="66" t="s">
        <v>292</v>
      </c>
      <c r="B157" s="96" t="s">
        <v>163</v>
      </c>
      <c r="E157" s="83"/>
      <c r="F157" s="93">
        <f t="shared" si="14"/>
        <v>0</v>
      </c>
      <c r="G157" s="93" t="str">
        <f t="shared" si="15"/>
        <v/>
      </c>
      <c r="H157" s="64"/>
      <c r="L157" s="64"/>
      <c r="M157" s="64"/>
    </row>
    <row r="158" spans="1:13" outlineLevel="1" x14ac:dyDescent="0.3">
      <c r="A158" s="66" t="s">
        <v>293</v>
      </c>
      <c r="B158" s="96" t="s">
        <v>163</v>
      </c>
      <c r="E158" s="83"/>
      <c r="F158" s="93">
        <f t="shared" si="14"/>
        <v>0</v>
      </c>
      <c r="G158" s="93" t="str">
        <f t="shared" si="15"/>
        <v/>
      </c>
      <c r="H158" s="64"/>
      <c r="L158" s="64"/>
      <c r="M158" s="64"/>
    </row>
    <row r="159" spans="1:13" outlineLevel="1" x14ac:dyDescent="0.3">
      <c r="A159" s="66" t="s">
        <v>294</v>
      </c>
      <c r="B159" s="96" t="s">
        <v>163</v>
      </c>
      <c r="E159" s="83"/>
      <c r="F159" s="93">
        <f t="shared" si="14"/>
        <v>0</v>
      </c>
      <c r="G159" s="93" t="str">
        <f t="shared" si="15"/>
        <v/>
      </c>
      <c r="H159" s="64"/>
      <c r="L159" s="64"/>
      <c r="M159" s="64"/>
    </row>
    <row r="160" spans="1:13" outlineLevel="1" x14ac:dyDescent="0.3">
      <c r="A160" s="66" t="s">
        <v>295</v>
      </c>
      <c r="B160" s="96" t="s">
        <v>163</v>
      </c>
      <c r="E160" s="83"/>
      <c r="F160" s="93">
        <f t="shared" si="14"/>
        <v>0</v>
      </c>
      <c r="G160" s="93" t="str">
        <f t="shared" si="15"/>
        <v/>
      </c>
      <c r="H160" s="64"/>
      <c r="L160" s="64"/>
      <c r="M160" s="64"/>
    </row>
    <row r="161" spans="1:13" outlineLevel="1" x14ac:dyDescent="0.3">
      <c r="A161" s="66" t="s">
        <v>296</v>
      </c>
      <c r="B161" s="96" t="s">
        <v>163</v>
      </c>
      <c r="E161" s="83"/>
      <c r="F161" s="93">
        <f t="shared" si="14"/>
        <v>0</v>
      </c>
      <c r="G161" s="93" t="str">
        <f t="shared" si="15"/>
        <v/>
      </c>
      <c r="H161" s="64"/>
      <c r="L161" s="64"/>
      <c r="M161" s="64"/>
    </row>
    <row r="162" spans="1:13" outlineLevel="1" x14ac:dyDescent="0.3">
      <c r="A162" s="66" t="s">
        <v>297</v>
      </c>
      <c r="B162" s="96" t="s">
        <v>163</v>
      </c>
      <c r="C162" s="97"/>
      <c r="D162" s="97"/>
      <c r="E162" s="97"/>
      <c r="F162" s="93">
        <f t="shared" si="14"/>
        <v>0</v>
      </c>
      <c r="G162" s="93" t="str">
        <f t="shared" si="15"/>
        <v/>
      </c>
      <c r="H162" s="64"/>
      <c r="L162" s="64"/>
      <c r="M162" s="64"/>
    </row>
    <row r="163" spans="1:13" ht="15" customHeight="1" x14ac:dyDescent="0.3">
      <c r="A163" s="85"/>
      <c r="B163" s="86" t="s">
        <v>298</v>
      </c>
      <c r="C163" s="147" t="s">
        <v>229</v>
      </c>
      <c r="D163" s="147" t="s">
        <v>230</v>
      </c>
      <c r="E163" s="87"/>
      <c r="F163" s="147" t="s">
        <v>231</v>
      </c>
      <c r="G163" s="147" t="s">
        <v>232</v>
      </c>
      <c r="H163" s="64"/>
      <c r="L163" s="64"/>
      <c r="M163" s="64"/>
    </row>
    <row r="164" spans="1:13" x14ac:dyDescent="0.3">
      <c r="A164" s="66" t="s">
        <v>300</v>
      </c>
      <c r="B164" s="64" t="s">
        <v>301</v>
      </c>
      <c r="C164" s="66">
        <v>3329</v>
      </c>
      <c r="D164" s="66" t="s">
        <v>95</v>
      </c>
      <c r="E164" s="105"/>
      <c r="F164" s="105">
        <f>IF($C$167=0,"",IF(C164="[for completion]","",C164/$C$167))</f>
        <v>0.72056277056277052</v>
      </c>
      <c r="G164" s="105" t="str">
        <f>IF($D$167=0,"",IF(D164="[for completion]","",D164/$D$167))</f>
        <v/>
      </c>
      <c r="H164" s="64"/>
      <c r="L164" s="64"/>
      <c r="M164" s="64"/>
    </row>
    <row r="165" spans="1:13" x14ac:dyDescent="0.3">
      <c r="A165" s="66" t="s">
        <v>302</v>
      </c>
      <c r="B165" s="64" t="s">
        <v>303</v>
      </c>
      <c r="C165" s="66">
        <v>1291</v>
      </c>
      <c r="D165" s="66" t="s">
        <v>95</v>
      </c>
      <c r="E165" s="105"/>
      <c r="F165" s="105">
        <f>IF($C$167=0,"",IF(C165="[for completion]","",C165/$C$167))</f>
        <v>0.27943722943722943</v>
      </c>
      <c r="G165" s="105" t="str">
        <f>IF($D$167=0,"",IF(D165="[for completion]","",D165/$D$167))</f>
        <v/>
      </c>
      <c r="H165" s="64"/>
      <c r="L165" s="64"/>
      <c r="M165" s="64"/>
    </row>
    <row r="166" spans="1:13" x14ac:dyDescent="0.3">
      <c r="A166" s="66" t="s">
        <v>304</v>
      </c>
      <c r="B166" s="64" t="s">
        <v>159</v>
      </c>
      <c r="C166" s="66" t="s">
        <v>95</v>
      </c>
      <c r="D166" s="66" t="s">
        <v>95</v>
      </c>
      <c r="E166" s="105"/>
      <c r="F166" s="105" t="str">
        <f>IF($C$167=0,"",IF(C166="[for completion]","",C166/$C$167))</f>
        <v/>
      </c>
      <c r="G166" s="105" t="str">
        <f>IF($D$167=0,"",IF(D166="[for completion]","",D166/$D$167))</f>
        <v/>
      </c>
      <c r="H166" s="64"/>
      <c r="L166" s="64"/>
      <c r="M166" s="64"/>
    </row>
    <row r="167" spans="1:13" x14ac:dyDescent="0.3">
      <c r="A167" s="66" t="s">
        <v>305</v>
      </c>
      <c r="B167" s="106" t="s">
        <v>161</v>
      </c>
      <c r="C167" s="64">
        <f>SUM(C164:C166)</f>
        <v>4620</v>
      </c>
      <c r="D167" s="64">
        <f>SUM(D164:D166)</f>
        <v>0</v>
      </c>
      <c r="E167" s="105"/>
      <c r="F167" s="105">
        <f>SUM(F164:F166)</f>
        <v>1</v>
      </c>
      <c r="G167" s="105">
        <f>SUM(G164:G166)</f>
        <v>0</v>
      </c>
      <c r="H167" s="64"/>
      <c r="L167" s="64"/>
      <c r="M167" s="64"/>
    </row>
    <row r="168" spans="1:13" outlineLevel="1" x14ac:dyDescent="0.3">
      <c r="A168" s="66" t="s">
        <v>306</v>
      </c>
      <c r="B168" s="106"/>
      <c r="C168" s="64"/>
      <c r="D168" s="64"/>
      <c r="E168" s="105"/>
      <c r="F168" s="105"/>
      <c r="G168" s="62"/>
      <c r="H168" s="64"/>
      <c r="L168" s="64"/>
      <c r="M168" s="64"/>
    </row>
    <row r="169" spans="1:13" outlineLevel="1" x14ac:dyDescent="0.3">
      <c r="A169" s="66" t="s">
        <v>307</v>
      </c>
      <c r="B169" s="106"/>
      <c r="C169" s="64"/>
      <c r="D169" s="64"/>
      <c r="E169" s="105"/>
      <c r="F169" s="105"/>
      <c r="G169" s="62"/>
      <c r="H169" s="64"/>
      <c r="L169" s="64"/>
      <c r="M169" s="64"/>
    </row>
    <row r="170" spans="1:13" outlineLevel="1" x14ac:dyDescent="0.3">
      <c r="A170" s="66" t="s">
        <v>308</v>
      </c>
      <c r="B170" s="106"/>
      <c r="C170" s="64"/>
      <c r="D170" s="64"/>
      <c r="E170" s="105"/>
      <c r="F170" s="105"/>
      <c r="G170" s="62"/>
      <c r="H170" s="64"/>
      <c r="L170" s="64"/>
      <c r="M170" s="64"/>
    </row>
    <row r="171" spans="1:13" outlineLevel="1" x14ac:dyDescent="0.3">
      <c r="A171" s="66" t="s">
        <v>309</v>
      </c>
      <c r="B171" s="106"/>
      <c r="C171" s="64"/>
      <c r="D171" s="64"/>
      <c r="E171" s="105"/>
      <c r="F171" s="105"/>
      <c r="G171" s="62"/>
      <c r="H171" s="64"/>
      <c r="L171" s="64"/>
      <c r="M171" s="64"/>
    </row>
    <row r="172" spans="1:13" outlineLevel="1" x14ac:dyDescent="0.3">
      <c r="A172" s="66" t="s">
        <v>310</v>
      </c>
      <c r="B172" s="106"/>
      <c r="C172" s="64"/>
      <c r="D172" s="64"/>
      <c r="E172" s="105"/>
      <c r="F172" s="105"/>
      <c r="G172" s="62"/>
      <c r="H172" s="64"/>
      <c r="L172" s="64"/>
      <c r="M172" s="64"/>
    </row>
    <row r="173" spans="1:13" ht="15" customHeight="1" x14ac:dyDescent="0.3">
      <c r="A173" s="85"/>
      <c r="B173" s="86" t="s">
        <v>311</v>
      </c>
      <c r="C173" s="85" t="s">
        <v>125</v>
      </c>
      <c r="D173" s="85"/>
      <c r="E173" s="87"/>
      <c r="F173" s="88" t="s">
        <v>312</v>
      </c>
      <c r="G173" s="88"/>
      <c r="H173" s="64"/>
      <c r="L173" s="64"/>
      <c r="M173" s="64"/>
    </row>
    <row r="174" spans="1:13" ht="15" customHeight="1" x14ac:dyDescent="0.3">
      <c r="A174" s="66" t="s">
        <v>313</v>
      </c>
      <c r="B174" s="83" t="s">
        <v>314</v>
      </c>
      <c r="C174" s="66">
        <v>488</v>
      </c>
      <c r="D174" s="80"/>
      <c r="E174" s="72"/>
      <c r="F174" s="93">
        <f>IF($C$179=0,"",IF(C174="[for completion]","",C174/$C$179))</f>
        <v>0.32382216323822161</v>
      </c>
      <c r="G174" s="93"/>
      <c r="H174" s="64"/>
      <c r="L174" s="64"/>
      <c r="M174" s="64"/>
    </row>
    <row r="175" spans="1:13" ht="30.75" customHeight="1" x14ac:dyDescent="0.3">
      <c r="A175" s="66" t="s">
        <v>9</v>
      </c>
      <c r="B175" s="83" t="s">
        <v>1601</v>
      </c>
      <c r="C175" s="66" t="s">
        <v>95</v>
      </c>
      <c r="E175" s="95"/>
      <c r="F175" s="93" t="str">
        <f>IF($C$179=0,"",IF(C175="[for completion]","",C175/$C$179))</f>
        <v/>
      </c>
      <c r="G175" s="93"/>
      <c r="H175" s="64"/>
      <c r="L175" s="64"/>
      <c r="M175" s="64"/>
    </row>
    <row r="176" spans="1:13" x14ac:dyDescent="0.3">
      <c r="A176" s="66" t="s">
        <v>315</v>
      </c>
      <c r="B176" s="83" t="s">
        <v>316</v>
      </c>
      <c r="C176" s="66">
        <v>0</v>
      </c>
      <c r="E176" s="95"/>
      <c r="F176" s="93"/>
      <c r="G176" s="93"/>
      <c r="H176" s="64"/>
      <c r="L176" s="64"/>
      <c r="M176" s="64"/>
    </row>
    <row r="177" spans="1:13" x14ac:dyDescent="0.3">
      <c r="A177" s="66" t="s">
        <v>317</v>
      </c>
      <c r="B177" s="83" t="s">
        <v>318</v>
      </c>
      <c r="C177" s="66">
        <v>1019</v>
      </c>
      <c r="E177" s="95"/>
      <c r="F177" s="93">
        <f t="shared" ref="F177:F187" si="16">IF($C$179=0,"",IF(C177="[for completion]","",C177/$C$179))</f>
        <v>0.67617783676177834</v>
      </c>
      <c r="G177" s="93"/>
      <c r="H177" s="64"/>
      <c r="L177" s="64"/>
      <c r="M177" s="64"/>
    </row>
    <row r="178" spans="1:13" x14ac:dyDescent="0.3">
      <c r="A178" s="66" t="s">
        <v>319</v>
      </c>
      <c r="B178" s="83" t="s">
        <v>159</v>
      </c>
      <c r="C178" s="66" t="s">
        <v>95</v>
      </c>
      <c r="E178" s="95"/>
      <c r="F178" s="93" t="str">
        <f t="shared" si="16"/>
        <v/>
      </c>
      <c r="G178" s="93"/>
      <c r="H178" s="64"/>
      <c r="L178" s="64"/>
      <c r="M178" s="64"/>
    </row>
    <row r="179" spans="1:13" x14ac:dyDescent="0.3">
      <c r="A179" s="66" t="s">
        <v>10</v>
      </c>
      <c r="B179" s="101" t="s">
        <v>161</v>
      </c>
      <c r="C179" s="83">
        <f>SUM(C174:C178)</f>
        <v>1507</v>
      </c>
      <c r="E179" s="95"/>
      <c r="F179" s="95">
        <f>SUM(F174:F178)</f>
        <v>1</v>
      </c>
      <c r="G179" s="93"/>
      <c r="H179" s="64"/>
      <c r="L179" s="64"/>
      <c r="M179" s="64"/>
    </row>
    <row r="180" spans="1:13" outlineLevel="1" x14ac:dyDescent="0.3">
      <c r="A180" s="66" t="s">
        <v>320</v>
      </c>
      <c r="B180" s="107" t="s">
        <v>321</v>
      </c>
      <c r="E180" s="95"/>
      <c r="F180" s="93">
        <f t="shared" si="16"/>
        <v>0</v>
      </c>
      <c r="G180" s="93"/>
      <c r="H180" s="64"/>
      <c r="L180" s="64"/>
      <c r="M180" s="64"/>
    </row>
    <row r="181" spans="1:13" s="107" customFormat="1" ht="28.8" outlineLevel="1" x14ac:dyDescent="0.3">
      <c r="A181" s="66" t="s">
        <v>322</v>
      </c>
      <c r="B181" s="107" t="s">
        <v>323</v>
      </c>
      <c r="F181" s="93">
        <f t="shared" si="16"/>
        <v>0</v>
      </c>
    </row>
    <row r="182" spans="1:13" ht="28.8" outlineLevel="1" x14ac:dyDescent="0.3">
      <c r="A182" s="66" t="s">
        <v>324</v>
      </c>
      <c r="B182" s="107" t="s">
        <v>325</v>
      </c>
      <c r="E182" s="95"/>
      <c r="F182" s="93">
        <f t="shared" si="16"/>
        <v>0</v>
      </c>
      <c r="G182" s="93"/>
      <c r="H182" s="64"/>
      <c r="L182" s="64"/>
      <c r="M182" s="64"/>
    </row>
    <row r="183" spans="1:13" outlineLevel="1" x14ac:dyDescent="0.3">
      <c r="A183" s="66" t="s">
        <v>326</v>
      </c>
      <c r="B183" s="107" t="s">
        <v>327</v>
      </c>
      <c r="E183" s="95"/>
      <c r="F183" s="93">
        <f t="shared" si="16"/>
        <v>0</v>
      </c>
      <c r="G183" s="93"/>
      <c r="H183" s="64"/>
      <c r="L183" s="64"/>
      <c r="M183" s="64"/>
    </row>
    <row r="184" spans="1:13" s="107" customFormat="1" outlineLevel="1" x14ac:dyDescent="0.3">
      <c r="A184" s="66" t="s">
        <v>328</v>
      </c>
      <c r="B184" s="107" t="s">
        <v>329</v>
      </c>
      <c r="F184" s="93">
        <f t="shared" si="16"/>
        <v>0</v>
      </c>
    </row>
    <row r="185" spans="1:13" outlineLevel="1" x14ac:dyDescent="0.3">
      <c r="A185" s="66" t="s">
        <v>330</v>
      </c>
      <c r="B185" s="107" t="s">
        <v>331</v>
      </c>
      <c r="E185" s="95"/>
      <c r="F185" s="93">
        <f t="shared" si="16"/>
        <v>0</v>
      </c>
      <c r="G185" s="93"/>
      <c r="H185" s="64"/>
      <c r="L185" s="64"/>
      <c r="M185" s="64"/>
    </row>
    <row r="186" spans="1:13" outlineLevel="1" x14ac:dyDescent="0.3">
      <c r="A186" s="66" t="s">
        <v>332</v>
      </c>
      <c r="B186" s="107" t="s">
        <v>333</v>
      </c>
      <c r="E186" s="95"/>
      <c r="F186" s="93">
        <f t="shared" si="16"/>
        <v>0</v>
      </c>
      <c r="G186" s="93"/>
      <c r="H186" s="64"/>
      <c r="L186" s="64"/>
      <c r="M186" s="64"/>
    </row>
    <row r="187" spans="1:13" outlineLevel="1" x14ac:dyDescent="0.3">
      <c r="A187" s="66" t="s">
        <v>334</v>
      </c>
      <c r="B187" s="107" t="s">
        <v>335</v>
      </c>
      <c r="E187" s="95"/>
      <c r="F187" s="93">
        <f t="shared" si="16"/>
        <v>0</v>
      </c>
      <c r="G187" s="93"/>
      <c r="H187" s="64"/>
      <c r="L187" s="64"/>
      <c r="M187" s="64"/>
    </row>
    <row r="188" spans="1:13" outlineLevel="1" x14ac:dyDescent="0.3">
      <c r="A188" s="66" t="s">
        <v>336</v>
      </c>
      <c r="B188" s="107"/>
      <c r="E188" s="95"/>
      <c r="F188" s="93"/>
      <c r="G188" s="93"/>
      <c r="H188" s="64"/>
      <c r="L188" s="64"/>
      <c r="M188" s="64"/>
    </row>
    <row r="189" spans="1:13" outlineLevel="1" x14ac:dyDescent="0.3">
      <c r="A189" s="66" t="s">
        <v>337</v>
      </c>
      <c r="B189" s="107"/>
      <c r="E189" s="95"/>
      <c r="F189" s="93"/>
      <c r="G189" s="93"/>
      <c r="H189" s="64"/>
      <c r="L189" s="64"/>
      <c r="M189" s="64"/>
    </row>
    <row r="190" spans="1:13" outlineLevel="1" x14ac:dyDescent="0.3">
      <c r="A190" s="66" t="s">
        <v>338</v>
      </c>
      <c r="B190" s="107"/>
      <c r="E190" s="95"/>
      <c r="F190" s="93"/>
      <c r="G190" s="93"/>
      <c r="H190" s="64"/>
      <c r="L190" s="64"/>
      <c r="M190" s="64"/>
    </row>
    <row r="191" spans="1:13" outlineLevel="1" x14ac:dyDescent="0.3">
      <c r="A191" s="66" t="s">
        <v>339</v>
      </c>
      <c r="B191" s="96"/>
      <c r="E191" s="95"/>
      <c r="F191" s="93">
        <f>IF($C$179=0,"",IF(C191="[for completion]","",C191/$C$179))</f>
        <v>0</v>
      </c>
      <c r="G191" s="93"/>
      <c r="H191" s="64"/>
      <c r="L191" s="64"/>
      <c r="M191" s="64"/>
    </row>
    <row r="192" spans="1:13" ht="15" customHeight="1" x14ac:dyDescent="0.3">
      <c r="A192" s="85"/>
      <c r="B192" s="86" t="s">
        <v>340</v>
      </c>
      <c r="C192" s="85" t="s">
        <v>125</v>
      </c>
      <c r="D192" s="85"/>
      <c r="E192" s="87"/>
      <c r="F192" s="88" t="s">
        <v>312</v>
      </c>
      <c r="G192" s="88"/>
      <c r="H192" s="64"/>
      <c r="L192" s="64"/>
      <c r="M192" s="64"/>
    </row>
    <row r="193" spans="1:13" x14ac:dyDescent="0.3">
      <c r="A193" s="66" t="s">
        <v>341</v>
      </c>
      <c r="B193" s="83" t="s">
        <v>342</v>
      </c>
      <c r="C193" s="66">
        <v>1509</v>
      </c>
      <c r="E193" s="92"/>
      <c r="F193" s="93">
        <f t="shared" ref="F193:F206" si="17">IF($C$208=0,"",IF(C193="[for completion]","",C193/$C$208))</f>
        <v>1</v>
      </c>
      <c r="G193" s="93"/>
      <c r="H193" s="64"/>
      <c r="L193" s="64"/>
      <c r="M193" s="64"/>
    </row>
    <row r="194" spans="1:13" x14ac:dyDescent="0.3">
      <c r="A194" s="66" t="s">
        <v>343</v>
      </c>
      <c r="B194" s="83" t="s">
        <v>344</v>
      </c>
      <c r="C194" s="66" t="s">
        <v>95</v>
      </c>
      <c r="E194" s="95"/>
      <c r="F194" s="93" t="str">
        <f t="shared" si="17"/>
        <v/>
      </c>
      <c r="G194" s="95"/>
      <c r="H194" s="64"/>
      <c r="L194" s="64"/>
      <c r="M194" s="64"/>
    </row>
    <row r="195" spans="1:13" x14ac:dyDescent="0.3">
      <c r="A195" s="66" t="s">
        <v>345</v>
      </c>
      <c r="B195" s="83" t="s">
        <v>346</v>
      </c>
      <c r="C195" s="66" t="s">
        <v>95</v>
      </c>
      <c r="E195" s="95"/>
      <c r="F195" s="93" t="str">
        <f t="shared" si="17"/>
        <v/>
      </c>
      <c r="G195" s="95"/>
      <c r="H195" s="64"/>
      <c r="L195" s="64"/>
      <c r="M195" s="64"/>
    </row>
    <row r="196" spans="1:13" x14ac:dyDescent="0.3">
      <c r="A196" s="66" t="s">
        <v>347</v>
      </c>
      <c r="B196" s="83" t="s">
        <v>348</v>
      </c>
      <c r="C196" s="66" t="s">
        <v>95</v>
      </c>
      <c r="E196" s="95"/>
      <c r="F196" s="93" t="str">
        <f t="shared" si="17"/>
        <v/>
      </c>
      <c r="G196" s="95"/>
      <c r="H196" s="64"/>
      <c r="L196" s="64"/>
      <c r="M196" s="64"/>
    </row>
    <row r="197" spans="1:13" x14ac:dyDescent="0.3">
      <c r="A197" s="66" t="s">
        <v>349</v>
      </c>
      <c r="B197" s="83" t="s">
        <v>350</v>
      </c>
      <c r="C197" s="66" t="s">
        <v>95</v>
      </c>
      <c r="E197" s="95"/>
      <c r="F197" s="93" t="str">
        <f t="shared" si="17"/>
        <v/>
      </c>
      <c r="G197" s="95"/>
      <c r="H197" s="64"/>
      <c r="L197" s="64"/>
      <c r="M197" s="64"/>
    </row>
    <row r="198" spans="1:13" x14ac:dyDescent="0.3">
      <c r="A198" s="66" t="s">
        <v>351</v>
      </c>
      <c r="B198" s="83" t="s">
        <v>352</v>
      </c>
      <c r="C198" s="66" t="s">
        <v>95</v>
      </c>
      <c r="E198" s="95"/>
      <c r="F198" s="93" t="str">
        <f t="shared" si="17"/>
        <v/>
      </c>
      <c r="G198" s="95"/>
      <c r="H198" s="64"/>
      <c r="L198" s="64"/>
      <c r="M198" s="64"/>
    </row>
    <row r="199" spans="1:13" x14ac:dyDescent="0.3">
      <c r="A199" s="66" t="s">
        <v>353</v>
      </c>
      <c r="B199" s="83" t="s">
        <v>354</v>
      </c>
      <c r="C199" s="66" t="s">
        <v>95</v>
      </c>
      <c r="E199" s="95"/>
      <c r="F199" s="93" t="str">
        <f t="shared" si="17"/>
        <v/>
      </c>
      <c r="G199" s="95"/>
      <c r="H199" s="64"/>
      <c r="L199" s="64"/>
      <c r="M199" s="64"/>
    </row>
    <row r="200" spans="1:13" x14ac:dyDescent="0.3">
      <c r="A200" s="66" t="s">
        <v>355</v>
      </c>
      <c r="B200" s="83" t="s">
        <v>12</v>
      </c>
      <c r="C200" s="66" t="s">
        <v>95</v>
      </c>
      <c r="E200" s="95"/>
      <c r="F200" s="93" t="str">
        <f t="shared" si="17"/>
        <v/>
      </c>
      <c r="G200" s="95"/>
      <c r="H200" s="64"/>
      <c r="L200" s="64"/>
      <c r="M200" s="64"/>
    </row>
    <row r="201" spans="1:13" x14ac:dyDescent="0.3">
      <c r="A201" s="66" t="s">
        <v>356</v>
      </c>
      <c r="B201" s="83" t="s">
        <v>357</v>
      </c>
      <c r="C201" s="66" t="s">
        <v>95</v>
      </c>
      <c r="E201" s="95"/>
      <c r="F201" s="93" t="str">
        <f t="shared" si="17"/>
        <v/>
      </c>
      <c r="G201" s="95"/>
      <c r="H201" s="64"/>
      <c r="L201" s="64"/>
      <c r="M201" s="64"/>
    </row>
    <row r="202" spans="1:13" x14ac:dyDescent="0.3">
      <c r="A202" s="66" t="s">
        <v>358</v>
      </c>
      <c r="B202" s="83" t="s">
        <v>359</v>
      </c>
      <c r="C202" s="66" t="s">
        <v>95</v>
      </c>
      <c r="E202" s="95"/>
      <c r="F202" s="93" t="str">
        <f t="shared" si="17"/>
        <v/>
      </c>
      <c r="G202" s="95"/>
      <c r="H202" s="64"/>
      <c r="L202" s="64"/>
      <c r="M202" s="64"/>
    </row>
    <row r="203" spans="1:13" x14ac:dyDescent="0.3">
      <c r="A203" s="66" t="s">
        <v>360</v>
      </c>
      <c r="B203" s="83" t="s">
        <v>361</v>
      </c>
      <c r="C203" s="66" t="s">
        <v>95</v>
      </c>
      <c r="E203" s="95"/>
      <c r="F203" s="93" t="str">
        <f t="shared" si="17"/>
        <v/>
      </c>
      <c r="G203" s="95"/>
      <c r="H203" s="64"/>
      <c r="L203" s="64"/>
      <c r="M203" s="64"/>
    </row>
    <row r="204" spans="1:13" x14ac:dyDescent="0.3">
      <c r="A204" s="66" t="s">
        <v>362</v>
      </c>
      <c r="B204" s="83" t="s">
        <v>363</v>
      </c>
      <c r="C204" s="66" t="s">
        <v>95</v>
      </c>
      <c r="E204" s="95"/>
      <c r="F204" s="93" t="str">
        <f t="shared" si="17"/>
        <v/>
      </c>
      <c r="G204" s="95"/>
      <c r="H204" s="64"/>
      <c r="L204" s="64"/>
      <c r="M204" s="64"/>
    </row>
    <row r="205" spans="1:13" x14ac:dyDescent="0.3">
      <c r="A205" s="66" t="s">
        <v>364</v>
      </c>
      <c r="B205" s="83" t="s">
        <v>365</v>
      </c>
      <c r="C205" s="66" t="s">
        <v>95</v>
      </c>
      <c r="E205" s="95"/>
      <c r="F205" s="93" t="str">
        <f t="shared" si="17"/>
        <v/>
      </c>
      <c r="G205" s="95"/>
      <c r="H205" s="64"/>
      <c r="L205" s="64"/>
      <c r="M205" s="64"/>
    </row>
    <row r="206" spans="1:13" x14ac:dyDescent="0.3">
      <c r="A206" s="66" t="s">
        <v>366</v>
      </c>
      <c r="B206" s="83" t="s">
        <v>159</v>
      </c>
      <c r="C206" s="66" t="s">
        <v>95</v>
      </c>
      <c r="E206" s="95"/>
      <c r="F206" s="93" t="str">
        <f t="shared" si="17"/>
        <v/>
      </c>
      <c r="G206" s="95"/>
      <c r="H206" s="64"/>
      <c r="L206" s="64"/>
      <c r="M206" s="64"/>
    </row>
    <row r="207" spans="1:13" x14ac:dyDescent="0.3">
      <c r="A207" s="66" t="s">
        <v>367</v>
      </c>
      <c r="B207" s="94" t="s">
        <v>368</v>
      </c>
      <c r="C207" s="66" t="s">
        <v>95</v>
      </c>
      <c r="E207" s="95"/>
      <c r="F207" s="93"/>
      <c r="G207" s="95"/>
      <c r="H207" s="64"/>
      <c r="L207" s="64"/>
      <c r="M207" s="64"/>
    </row>
    <row r="208" spans="1:13" x14ac:dyDescent="0.3">
      <c r="A208" s="66" t="s">
        <v>369</v>
      </c>
      <c r="B208" s="101" t="s">
        <v>161</v>
      </c>
      <c r="C208" s="83">
        <f>SUM(C193:C206)</f>
        <v>1509</v>
      </c>
      <c r="D208" s="83"/>
      <c r="E208" s="95"/>
      <c r="F208" s="95">
        <f>SUM(F193:F206)</f>
        <v>1</v>
      </c>
      <c r="G208" s="95"/>
      <c r="H208" s="64"/>
      <c r="L208" s="64"/>
      <c r="M208" s="64"/>
    </row>
    <row r="209" spans="1:13" outlineLevel="1" x14ac:dyDescent="0.3">
      <c r="A209" s="66" t="s">
        <v>370</v>
      </c>
      <c r="B209" s="96" t="s">
        <v>163</v>
      </c>
      <c r="E209" s="95"/>
      <c r="F209" s="93">
        <f>IF($C$208=0,"",IF(C209="[for completion]","",C209/$C$208))</f>
        <v>0</v>
      </c>
      <c r="G209" s="95"/>
      <c r="H209" s="64"/>
      <c r="L209" s="64"/>
      <c r="M209" s="64"/>
    </row>
    <row r="210" spans="1:13" outlineLevel="1" x14ac:dyDescent="0.3">
      <c r="A210" s="66" t="s">
        <v>371</v>
      </c>
      <c r="B210" s="96" t="s">
        <v>163</v>
      </c>
      <c r="E210" s="95"/>
      <c r="F210" s="93">
        <f t="shared" ref="F210:F215" si="18">IF($C$208=0,"",IF(C210="[for completion]","",C210/$C$208))</f>
        <v>0</v>
      </c>
      <c r="G210" s="95"/>
      <c r="H210" s="64"/>
      <c r="L210" s="64"/>
      <c r="M210" s="64"/>
    </row>
    <row r="211" spans="1:13" outlineLevel="1" x14ac:dyDescent="0.3">
      <c r="A211" s="66" t="s">
        <v>372</v>
      </c>
      <c r="B211" s="96" t="s">
        <v>163</v>
      </c>
      <c r="E211" s="95"/>
      <c r="F211" s="93">
        <f t="shared" si="18"/>
        <v>0</v>
      </c>
      <c r="G211" s="95"/>
      <c r="H211" s="64"/>
      <c r="L211" s="64"/>
      <c r="M211" s="64"/>
    </row>
    <row r="212" spans="1:13" outlineLevel="1" x14ac:dyDescent="0.3">
      <c r="A212" s="66" t="s">
        <v>373</v>
      </c>
      <c r="B212" s="96" t="s">
        <v>163</v>
      </c>
      <c r="E212" s="95"/>
      <c r="F212" s="93">
        <f t="shared" si="18"/>
        <v>0</v>
      </c>
      <c r="G212" s="95"/>
      <c r="H212" s="64"/>
      <c r="L212" s="64"/>
      <c r="M212" s="64"/>
    </row>
    <row r="213" spans="1:13" outlineLevel="1" x14ac:dyDescent="0.3">
      <c r="A213" s="66" t="s">
        <v>374</v>
      </c>
      <c r="B213" s="96" t="s">
        <v>163</v>
      </c>
      <c r="E213" s="95"/>
      <c r="F213" s="93">
        <f t="shared" si="18"/>
        <v>0</v>
      </c>
      <c r="G213" s="95"/>
      <c r="H213" s="64"/>
      <c r="L213" s="64"/>
      <c r="M213" s="64"/>
    </row>
    <row r="214" spans="1:13" outlineLevel="1" x14ac:dyDescent="0.3">
      <c r="A214" s="66" t="s">
        <v>375</v>
      </c>
      <c r="B214" s="96" t="s">
        <v>163</v>
      </c>
      <c r="E214" s="95"/>
      <c r="F214" s="93">
        <f t="shared" si="18"/>
        <v>0</v>
      </c>
      <c r="G214" s="95"/>
      <c r="H214" s="64"/>
      <c r="L214" s="64"/>
      <c r="M214" s="64"/>
    </row>
    <row r="215" spans="1:13" outlineLevel="1" x14ac:dyDescent="0.3">
      <c r="A215" s="66" t="s">
        <v>376</v>
      </c>
      <c r="B215" s="96" t="s">
        <v>163</v>
      </c>
      <c r="E215" s="95"/>
      <c r="F215" s="93">
        <f t="shared" si="18"/>
        <v>0</v>
      </c>
      <c r="G215" s="95"/>
      <c r="H215" s="64"/>
      <c r="L215" s="64"/>
      <c r="M215" s="64"/>
    </row>
    <row r="216" spans="1:13" ht="15" customHeight="1" x14ac:dyDescent="0.3">
      <c r="A216" s="85"/>
      <c r="B216" s="86" t="s">
        <v>377</v>
      </c>
      <c r="C216" s="85" t="s">
        <v>125</v>
      </c>
      <c r="D216" s="85"/>
      <c r="E216" s="87"/>
      <c r="F216" s="88" t="s">
        <v>149</v>
      </c>
      <c r="G216" s="88" t="s">
        <v>299</v>
      </c>
      <c r="H216" s="64"/>
      <c r="L216" s="64"/>
      <c r="M216" s="64"/>
    </row>
    <row r="217" spans="1:13" x14ac:dyDescent="0.3">
      <c r="A217" s="66" t="s">
        <v>378</v>
      </c>
      <c r="B217" s="62" t="s">
        <v>379</v>
      </c>
      <c r="C217" s="66">
        <v>1509</v>
      </c>
      <c r="E217" s="105"/>
      <c r="F217" s="93">
        <f>IF($C$38=0,"",IF(C217="[for completion]","",C217/$C$38))</f>
        <v>0.26080193570687865</v>
      </c>
      <c r="G217" s="93">
        <f>IF($C$39=0,"",IF(C217="[for completion]","",C217/$C$39))</f>
        <v>0.32662337662337665</v>
      </c>
      <c r="H217" s="64"/>
      <c r="L217" s="64"/>
      <c r="M217" s="64"/>
    </row>
    <row r="218" spans="1:13" x14ac:dyDescent="0.3">
      <c r="A218" s="66" t="s">
        <v>380</v>
      </c>
      <c r="B218" s="62" t="s">
        <v>381</v>
      </c>
      <c r="C218" s="66" t="s">
        <v>95</v>
      </c>
      <c r="E218" s="105"/>
      <c r="F218" s="93" t="str">
        <f>IF($C$38=0,"",IF(C218="[for completion]","",C218/$C$38))</f>
        <v/>
      </c>
      <c r="G218" s="93" t="str">
        <f>IF($C$39=0,"",IF(C218="[for completion]","",C218/$C$39))</f>
        <v/>
      </c>
      <c r="H218" s="64"/>
      <c r="L218" s="64"/>
      <c r="M218" s="64"/>
    </row>
    <row r="219" spans="1:13" x14ac:dyDescent="0.3">
      <c r="A219" s="66" t="s">
        <v>382</v>
      </c>
      <c r="B219" s="62" t="s">
        <v>159</v>
      </c>
      <c r="C219" s="66" t="s">
        <v>95</v>
      </c>
      <c r="E219" s="105"/>
      <c r="F219" s="93" t="str">
        <f>IF($C$38=0,"",IF(C219="[for completion]","",C219/$C$38))</f>
        <v/>
      </c>
      <c r="G219" s="93" t="str">
        <f>IF($C$39=0,"",IF(C219="[for completion]","",C219/$C$39))</f>
        <v/>
      </c>
      <c r="H219" s="64"/>
      <c r="L219" s="64"/>
      <c r="M219" s="64"/>
    </row>
    <row r="220" spans="1:13" x14ac:dyDescent="0.3">
      <c r="A220" s="66" t="s">
        <v>383</v>
      </c>
      <c r="B220" s="101" t="s">
        <v>161</v>
      </c>
      <c r="C220" s="66">
        <f>SUM(C217:C219)</f>
        <v>1509</v>
      </c>
      <c r="E220" s="105"/>
      <c r="F220" s="104">
        <f>SUM(F217:F219)</f>
        <v>0.26080193570687865</v>
      </c>
      <c r="G220" s="104">
        <f>SUM(G217:G219)</f>
        <v>0.32662337662337665</v>
      </c>
      <c r="H220" s="64"/>
      <c r="L220" s="64"/>
      <c r="M220" s="64"/>
    </row>
    <row r="221" spans="1:13" outlineLevel="1" x14ac:dyDescent="0.3">
      <c r="A221" s="66" t="s">
        <v>384</v>
      </c>
      <c r="B221" s="96" t="s">
        <v>163</v>
      </c>
      <c r="E221" s="105"/>
      <c r="F221" s="93" t="str">
        <f>IF($C$38=0,"",IF(C221="","",C221/$C$38))</f>
        <v/>
      </c>
      <c r="G221" s="93" t="str">
        <f>IF($C$39=0,"",IF(C221="","",C221/$C$39))</f>
        <v/>
      </c>
      <c r="H221" s="64"/>
      <c r="L221" s="64"/>
      <c r="M221" s="64"/>
    </row>
    <row r="222" spans="1:13" outlineLevel="1" x14ac:dyDescent="0.3">
      <c r="A222" s="66" t="s">
        <v>385</v>
      </c>
      <c r="B222" s="96" t="s">
        <v>163</v>
      </c>
      <c r="E222" s="105"/>
      <c r="F222" s="93" t="str">
        <f t="shared" ref="F222:F227" si="19">IF($C$38=0,"",IF(C222="","",C222/$C$38))</f>
        <v/>
      </c>
      <c r="G222" s="93" t="str">
        <f t="shared" ref="G222:G227" si="20">IF($C$39=0,"",IF(C222="","",C222/$C$39))</f>
        <v/>
      </c>
      <c r="H222" s="64"/>
      <c r="L222" s="64"/>
      <c r="M222" s="64"/>
    </row>
    <row r="223" spans="1:13" outlineLevel="1" x14ac:dyDescent="0.3">
      <c r="A223" s="66" t="s">
        <v>386</v>
      </c>
      <c r="B223" s="96" t="s">
        <v>163</v>
      </c>
      <c r="E223" s="105"/>
      <c r="F223" s="93" t="str">
        <f t="shared" si="19"/>
        <v/>
      </c>
      <c r="G223" s="93" t="str">
        <f t="shared" si="20"/>
        <v/>
      </c>
      <c r="H223" s="64"/>
      <c r="L223" s="64"/>
      <c r="M223" s="64"/>
    </row>
    <row r="224" spans="1:13" outlineLevel="1" x14ac:dyDescent="0.3">
      <c r="A224" s="66" t="s">
        <v>387</v>
      </c>
      <c r="B224" s="96" t="s">
        <v>163</v>
      </c>
      <c r="E224" s="105"/>
      <c r="F224" s="93" t="str">
        <f t="shared" si="19"/>
        <v/>
      </c>
      <c r="G224" s="93" t="str">
        <f t="shared" si="20"/>
        <v/>
      </c>
      <c r="H224" s="64"/>
      <c r="L224" s="64"/>
      <c r="M224" s="64"/>
    </row>
    <row r="225" spans="1:14" outlineLevel="1" x14ac:dyDescent="0.3">
      <c r="A225" s="66" t="s">
        <v>388</v>
      </c>
      <c r="B225" s="96" t="s">
        <v>163</v>
      </c>
      <c r="E225" s="105"/>
      <c r="F225" s="93" t="str">
        <f t="shared" si="19"/>
        <v/>
      </c>
      <c r="G225" s="93" t="str">
        <f t="shared" si="20"/>
        <v/>
      </c>
      <c r="H225" s="64"/>
      <c r="L225" s="64"/>
      <c r="M225" s="64"/>
    </row>
    <row r="226" spans="1:14" outlineLevel="1" x14ac:dyDescent="0.3">
      <c r="A226" s="66" t="s">
        <v>389</v>
      </c>
      <c r="B226" s="96" t="s">
        <v>163</v>
      </c>
      <c r="E226" s="83"/>
      <c r="F226" s="93" t="str">
        <f t="shared" si="19"/>
        <v/>
      </c>
      <c r="G226" s="93" t="str">
        <f t="shared" si="20"/>
        <v/>
      </c>
      <c r="H226" s="64"/>
      <c r="L226" s="64"/>
      <c r="M226" s="64"/>
    </row>
    <row r="227" spans="1:14" outlineLevel="1" x14ac:dyDescent="0.3">
      <c r="A227" s="66" t="s">
        <v>390</v>
      </c>
      <c r="B227" s="96" t="s">
        <v>163</v>
      </c>
      <c r="E227" s="105"/>
      <c r="F227" s="93" t="str">
        <f t="shared" si="19"/>
        <v/>
      </c>
      <c r="G227" s="93" t="str">
        <f t="shared" si="20"/>
        <v/>
      </c>
      <c r="H227" s="64"/>
      <c r="L227" s="64"/>
      <c r="M227" s="64"/>
    </row>
    <row r="228" spans="1:14" ht="15" customHeight="1" x14ac:dyDescent="0.3">
      <c r="A228" s="85"/>
      <c r="B228" s="86" t="s">
        <v>391</v>
      </c>
      <c r="C228" s="85"/>
      <c r="D228" s="85"/>
      <c r="E228" s="87"/>
      <c r="F228" s="88"/>
      <c r="G228" s="88"/>
      <c r="H228" s="64"/>
      <c r="L228" s="64"/>
      <c r="M228" s="64"/>
    </row>
    <row r="229" spans="1:14" x14ac:dyDescent="0.3">
      <c r="A229" s="66" t="s">
        <v>392</v>
      </c>
      <c r="B229" s="83" t="s">
        <v>393</v>
      </c>
      <c r="C229" s="113" t="s">
        <v>1774</v>
      </c>
      <c r="H229" s="64"/>
      <c r="L229" s="64"/>
      <c r="M229" s="64"/>
    </row>
    <row r="230" spans="1:14" ht="15" customHeight="1" x14ac:dyDescent="0.3">
      <c r="A230" s="85"/>
      <c r="B230" s="86" t="s">
        <v>394</v>
      </c>
      <c r="C230" s="85"/>
      <c r="D230" s="85"/>
      <c r="E230" s="87"/>
      <c r="F230" s="88"/>
      <c r="G230" s="88"/>
      <c r="H230" s="64"/>
      <c r="L230" s="64"/>
      <c r="M230" s="64"/>
    </row>
    <row r="231" spans="1:14" x14ac:dyDescent="0.3">
      <c r="A231" s="66" t="s">
        <v>11</v>
      </c>
      <c r="B231" s="66" t="s">
        <v>1604</v>
      </c>
      <c r="C231" s="66" t="s">
        <v>95</v>
      </c>
      <c r="E231" s="83"/>
      <c r="H231" s="64"/>
      <c r="L231" s="64"/>
      <c r="M231" s="64"/>
    </row>
    <row r="232" spans="1:14" x14ac:dyDescent="0.3">
      <c r="A232" s="66" t="s">
        <v>395</v>
      </c>
      <c r="B232" s="108" t="s">
        <v>396</v>
      </c>
      <c r="C232" s="66" t="s">
        <v>95</v>
      </c>
      <c r="E232" s="83"/>
      <c r="H232" s="64"/>
      <c r="L232" s="64"/>
      <c r="M232" s="64"/>
    </row>
    <row r="233" spans="1:14" x14ac:dyDescent="0.3">
      <c r="A233" s="66" t="s">
        <v>397</v>
      </c>
      <c r="B233" s="108" t="s">
        <v>398</v>
      </c>
      <c r="C233" s="66" t="s">
        <v>95</v>
      </c>
      <c r="E233" s="83"/>
      <c r="H233" s="64"/>
      <c r="L233" s="64"/>
      <c r="M233" s="64"/>
    </row>
    <row r="234" spans="1:14" outlineLevel="1" x14ac:dyDescent="0.3">
      <c r="A234" s="66" t="s">
        <v>399</v>
      </c>
      <c r="B234" s="81" t="s">
        <v>400</v>
      </c>
      <c r="C234" s="83"/>
      <c r="D234" s="83"/>
      <c r="E234" s="83"/>
      <c r="H234" s="64"/>
      <c r="L234" s="64"/>
      <c r="M234" s="64"/>
    </row>
    <row r="235" spans="1:14" outlineLevel="1" x14ac:dyDescent="0.3">
      <c r="A235" s="66" t="s">
        <v>401</v>
      </c>
      <c r="B235" s="81" t="s">
        <v>402</v>
      </c>
      <c r="C235" s="83"/>
      <c r="D235" s="83"/>
      <c r="E235" s="83"/>
      <c r="H235" s="64"/>
      <c r="L235" s="64"/>
      <c r="M235" s="64"/>
    </row>
    <row r="236" spans="1:14" outlineLevel="1" x14ac:dyDescent="0.3">
      <c r="A236" s="66" t="s">
        <v>403</v>
      </c>
      <c r="B236" s="81" t="s">
        <v>404</v>
      </c>
      <c r="C236" s="83"/>
      <c r="D236" s="83"/>
      <c r="E236" s="83"/>
      <c r="H236" s="64"/>
      <c r="L236" s="64"/>
      <c r="M236" s="64"/>
    </row>
    <row r="237" spans="1:14" outlineLevel="1" x14ac:dyDescent="0.3">
      <c r="A237" s="66" t="s">
        <v>405</v>
      </c>
      <c r="C237" s="83"/>
      <c r="D237" s="83"/>
      <c r="E237" s="83"/>
      <c r="H237" s="64"/>
      <c r="L237" s="64"/>
      <c r="M237" s="64"/>
    </row>
    <row r="238" spans="1:14" outlineLevel="1" x14ac:dyDescent="0.3">
      <c r="A238" s="66" t="s">
        <v>406</v>
      </c>
      <c r="C238" s="83"/>
      <c r="D238" s="83"/>
      <c r="E238" s="83"/>
      <c r="H238" s="64"/>
      <c r="L238" s="64"/>
      <c r="M238" s="64"/>
    </row>
    <row r="239" spans="1:14" outlineLevel="1" x14ac:dyDescent="0.3">
      <c r="A239" s="66" t="s">
        <v>407</v>
      </c>
      <c r="D239"/>
      <c r="E239"/>
      <c r="F239"/>
      <c r="G239"/>
      <c r="H239" s="64"/>
      <c r="K239" s="109"/>
      <c r="L239" s="109"/>
      <c r="M239" s="109"/>
      <c r="N239" s="109"/>
    </row>
    <row r="240" spans="1:14" outlineLevel="1" x14ac:dyDescent="0.3">
      <c r="A240" s="66" t="s">
        <v>408</v>
      </c>
      <c r="D240"/>
      <c r="E240"/>
      <c r="F240"/>
      <c r="G240"/>
      <c r="H240" s="64"/>
      <c r="K240" s="109"/>
      <c r="L240" s="109"/>
      <c r="M240" s="109"/>
      <c r="N240" s="109"/>
    </row>
    <row r="241" spans="1:14" outlineLevel="1" x14ac:dyDescent="0.3">
      <c r="A241" s="66" t="s">
        <v>409</v>
      </c>
      <c r="D241"/>
      <c r="E241"/>
      <c r="F241"/>
      <c r="G241"/>
      <c r="H241" s="64"/>
      <c r="K241" s="109"/>
      <c r="L241" s="109"/>
      <c r="M241" s="109"/>
      <c r="N241" s="109"/>
    </row>
    <row r="242" spans="1:14" outlineLevel="1" x14ac:dyDescent="0.3">
      <c r="A242" s="66" t="s">
        <v>410</v>
      </c>
      <c r="D242"/>
      <c r="E242"/>
      <c r="F242"/>
      <c r="G242"/>
      <c r="H242" s="64"/>
      <c r="K242" s="109"/>
      <c r="L242" s="109"/>
      <c r="M242" s="109"/>
      <c r="N242" s="109"/>
    </row>
    <row r="243" spans="1:14" outlineLevel="1" x14ac:dyDescent="0.3">
      <c r="A243" s="66" t="s">
        <v>411</v>
      </c>
      <c r="D243"/>
      <c r="E243"/>
      <c r="F243"/>
      <c r="G243"/>
      <c r="H243" s="64"/>
      <c r="K243" s="109"/>
      <c r="L243" s="109"/>
      <c r="M243" s="109"/>
      <c r="N243" s="109"/>
    </row>
    <row r="244" spans="1:14" outlineLevel="1" x14ac:dyDescent="0.3">
      <c r="A244" s="66" t="s">
        <v>412</v>
      </c>
      <c r="D244"/>
      <c r="E244"/>
      <c r="F244"/>
      <c r="G244"/>
      <c r="H244" s="64"/>
      <c r="K244" s="109"/>
      <c r="L244" s="109"/>
      <c r="M244" s="109"/>
      <c r="N244" s="109"/>
    </row>
    <row r="245" spans="1:14" outlineLevel="1" x14ac:dyDescent="0.3">
      <c r="A245" s="66" t="s">
        <v>413</v>
      </c>
      <c r="D245"/>
      <c r="E245"/>
      <c r="F245"/>
      <c r="G245"/>
      <c r="H245" s="64"/>
      <c r="K245" s="109"/>
      <c r="L245" s="109"/>
      <c r="M245" s="109"/>
      <c r="N245" s="109"/>
    </row>
    <row r="246" spans="1:14" outlineLevel="1" x14ac:dyDescent="0.3">
      <c r="A246" s="66" t="s">
        <v>414</v>
      </c>
      <c r="D246"/>
      <c r="E246"/>
      <c r="F246"/>
      <c r="G246"/>
      <c r="H246" s="64"/>
      <c r="K246" s="109"/>
      <c r="L246" s="109"/>
      <c r="M246" s="109"/>
      <c r="N246" s="109"/>
    </row>
    <row r="247" spans="1:14" outlineLevel="1" x14ac:dyDescent="0.3">
      <c r="A247" s="66" t="s">
        <v>415</v>
      </c>
      <c r="D247"/>
      <c r="E247"/>
      <c r="F247"/>
      <c r="G247"/>
      <c r="H247" s="64"/>
      <c r="K247" s="109"/>
      <c r="L247" s="109"/>
      <c r="M247" s="109"/>
      <c r="N247" s="109"/>
    </row>
    <row r="248" spans="1:14" outlineLevel="1" x14ac:dyDescent="0.3">
      <c r="A248" s="66" t="s">
        <v>416</v>
      </c>
      <c r="D248"/>
      <c r="E248"/>
      <c r="F248"/>
      <c r="G248"/>
      <c r="H248" s="64"/>
      <c r="K248" s="109"/>
      <c r="L248" s="109"/>
      <c r="M248" s="109"/>
      <c r="N248" s="109"/>
    </row>
    <row r="249" spans="1:14" outlineLevel="1" x14ac:dyDescent="0.3">
      <c r="A249" s="66" t="s">
        <v>417</v>
      </c>
      <c r="D249"/>
      <c r="E249"/>
      <c r="F249"/>
      <c r="G249"/>
      <c r="H249" s="64"/>
      <c r="K249" s="109"/>
      <c r="L249" s="109"/>
      <c r="M249" s="109"/>
      <c r="N249" s="109"/>
    </row>
    <row r="250" spans="1:14" outlineLevel="1" x14ac:dyDescent="0.3">
      <c r="A250" s="66" t="s">
        <v>418</v>
      </c>
      <c r="D250"/>
      <c r="E250"/>
      <c r="F250"/>
      <c r="G250"/>
      <c r="H250" s="64"/>
      <c r="K250" s="109"/>
      <c r="L250" s="109"/>
      <c r="M250" s="109"/>
      <c r="N250" s="109"/>
    </row>
    <row r="251" spans="1:14" outlineLevel="1" x14ac:dyDescent="0.3">
      <c r="A251" s="66" t="s">
        <v>419</v>
      </c>
      <c r="D251"/>
      <c r="E251"/>
      <c r="F251"/>
      <c r="G251"/>
      <c r="H251" s="64"/>
      <c r="K251" s="109"/>
      <c r="L251" s="109"/>
      <c r="M251" s="109"/>
      <c r="N251" s="109"/>
    </row>
    <row r="252" spans="1:14" outlineLevel="1" x14ac:dyDescent="0.3">
      <c r="A252" s="66" t="s">
        <v>420</v>
      </c>
      <c r="D252"/>
      <c r="E252"/>
      <c r="F252"/>
      <c r="G252"/>
      <c r="H252" s="64"/>
      <c r="K252" s="109"/>
      <c r="L252" s="109"/>
      <c r="M252" s="109"/>
      <c r="N252" s="109"/>
    </row>
    <row r="253" spans="1:14" outlineLevel="1" x14ac:dyDescent="0.3">
      <c r="A253" s="66" t="s">
        <v>421</v>
      </c>
      <c r="D253"/>
      <c r="E253"/>
      <c r="F253"/>
      <c r="G253"/>
      <c r="H253" s="64"/>
      <c r="K253" s="109"/>
      <c r="L253" s="109"/>
      <c r="M253" s="109"/>
      <c r="N253" s="109"/>
    </row>
    <row r="254" spans="1:14" outlineLevel="1" x14ac:dyDescent="0.3">
      <c r="A254" s="66" t="s">
        <v>422</v>
      </c>
      <c r="D254"/>
      <c r="E254"/>
      <c r="F254"/>
      <c r="G254"/>
      <c r="H254" s="64"/>
      <c r="K254" s="109"/>
      <c r="L254" s="109"/>
      <c r="M254" s="109"/>
      <c r="N254" s="109"/>
    </row>
    <row r="255" spans="1:14" outlineLevel="1" x14ac:dyDescent="0.3">
      <c r="A255" s="66" t="s">
        <v>423</v>
      </c>
      <c r="D255"/>
      <c r="E255"/>
      <c r="F255"/>
      <c r="G255"/>
      <c r="H255" s="64"/>
      <c r="K255" s="109"/>
      <c r="L255" s="109"/>
      <c r="M255" s="109"/>
      <c r="N255" s="109"/>
    </row>
    <row r="256" spans="1:14" outlineLevel="1" x14ac:dyDescent="0.3">
      <c r="A256" s="66" t="s">
        <v>424</v>
      </c>
      <c r="D256"/>
      <c r="E256"/>
      <c r="F256"/>
      <c r="G256"/>
      <c r="H256" s="64"/>
      <c r="K256" s="109"/>
      <c r="L256" s="109"/>
      <c r="M256" s="109"/>
      <c r="N256" s="109"/>
    </row>
    <row r="257" spans="1:14" outlineLevel="1" x14ac:dyDescent="0.3">
      <c r="A257" s="66" t="s">
        <v>425</v>
      </c>
      <c r="D257"/>
      <c r="E257"/>
      <c r="F257"/>
      <c r="G257"/>
      <c r="H257" s="64"/>
      <c r="K257" s="109"/>
      <c r="L257" s="109"/>
      <c r="M257" s="109"/>
      <c r="N257" s="109"/>
    </row>
    <row r="258" spans="1:14" outlineLevel="1" x14ac:dyDescent="0.3">
      <c r="A258" s="66" t="s">
        <v>426</v>
      </c>
      <c r="D258"/>
      <c r="E258"/>
      <c r="F258"/>
      <c r="G258"/>
      <c r="H258" s="64"/>
      <c r="K258" s="109"/>
      <c r="L258" s="109"/>
      <c r="M258" s="109"/>
      <c r="N258" s="109"/>
    </row>
    <row r="259" spans="1:14" outlineLevel="1" x14ac:dyDescent="0.3">
      <c r="A259" s="66" t="s">
        <v>427</v>
      </c>
      <c r="D259"/>
      <c r="E259"/>
      <c r="F259"/>
      <c r="G259"/>
      <c r="H259" s="64"/>
      <c r="K259" s="109"/>
      <c r="L259" s="109"/>
      <c r="M259" s="109"/>
      <c r="N259" s="109"/>
    </row>
    <row r="260" spans="1:14" outlineLevel="1" x14ac:dyDescent="0.3">
      <c r="A260" s="66" t="s">
        <v>428</v>
      </c>
      <c r="D260"/>
      <c r="E260"/>
      <c r="F260"/>
      <c r="G260"/>
      <c r="H260" s="64"/>
      <c r="K260" s="109"/>
      <c r="L260" s="109"/>
      <c r="M260" s="109"/>
      <c r="N260" s="109"/>
    </row>
    <row r="261" spans="1:14" outlineLevel="1" x14ac:dyDescent="0.3">
      <c r="A261" s="66" t="s">
        <v>429</v>
      </c>
      <c r="D261"/>
      <c r="E261"/>
      <c r="F261"/>
      <c r="G261"/>
      <c r="H261" s="64"/>
      <c r="K261" s="109"/>
      <c r="L261" s="109"/>
      <c r="M261" s="109"/>
      <c r="N261" s="109"/>
    </row>
    <row r="262" spans="1:14" outlineLevel="1" x14ac:dyDescent="0.3">
      <c r="A262" s="66" t="s">
        <v>430</v>
      </c>
      <c r="D262"/>
      <c r="E262"/>
      <c r="F262"/>
      <c r="G262"/>
      <c r="H262" s="64"/>
      <c r="K262" s="109"/>
      <c r="L262" s="109"/>
      <c r="M262" s="109"/>
      <c r="N262" s="109"/>
    </row>
    <row r="263" spans="1:14" outlineLevel="1" x14ac:dyDescent="0.3">
      <c r="A263" s="66" t="s">
        <v>431</v>
      </c>
      <c r="D263"/>
      <c r="E263"/>
      <c r="F263"/>
      <c r="G263"/>
      <c r="H263" s="64"/>
      <c r="K263" s="109"/>
      <c r="L263" s="109"/>
      <c r="M263" s="109"/>
      <c r="N263" s="109"/>
    </row>
    <row r="264" spans="1:14" outlineLevel="1" x14ac:dyDescent="0.3">
      <c r="A264" s="66" t="s">
        <v>432</v>
      </c>
      <c r="D264"/>
      <c r="E264"/>
      <c r="F264"/>
      <c r="G264"/>
      <c r="H264" s="64"/>
      <c r="K264" s="109"/>
      <c r="L264" s="109"/>
      <c r="M264" s="109"/>
      <c r="N264" s="109"/>
    </row>
    <row r="265" spans="1:14" outlineLevel="1" x14ac:dyDescent="0.3">
      <c r="A265" s="66" t="s">
        <v>433</v>
      </c>
      <c r="D265"/>
      <c r="E265"/>
      <c r="F265"/>
      <c r="G265"/>
      <c r="H265" s="64"/>
      <c r="K265" s="109"/>
      <c r="L265" s="109"/>
      <c r="M265" s="109"/>
      <c r="N265" s="109"/>
    </row>
    <row r="266" spans="1:14" outlineLevel="1" x14ac:dyDescent="0.3">
      <c r="A266" s="66" t="s">
        <v>434</v>
      </c>
      <c r="D266"/>
      <c r="E266"/>
      <c r="F266"/>
      <c r="G266"/>
      <c r="H266" s="64"/>
      <c r="K266" s="109"/>
      <c r="L266" s="109"/>
      <c r="M266" s="109"/>
      <c r="N266" s="109"/>
    </row>
    <row r="267" spans="1:14" outlineLevel="1" x14ac:dyDescent="0.3">
      <c r="A267" s="66" t="s">
        <v>435</v>
      </c>
      <c r="D267"/>
      <c r="E267"/>
      <c r="F267"/>
      <c r="G267"/>
      <c r="H267" s="64"/>
      <c r="K267" s="109"/>
      <c r="L267" s="109"/>
      <c r="M267" s="109"/>
      <c r="N267" s="109"/>
    </row>
    <row r="268" spans="1:14" outlineLevel="1" x14ac:dyDescent="0.3">
      <c r="A268" s="66" t="s">
        <v>436</v>
      </c>
      <c r="D268"/>
      <c r="E268"/>
      <c r="F268"/>
      <c r="G268"/>
      <c r="H268" s="64"/>
      <c r="K268" s="109"/>
      <c r="L268" s="109"/>
      <c r="M268" s="109"/>
      <c r="N268" s="109"/>
    </row>
    <row r="269" spans="1:14" outlineLevel="1" x14ac:dyDescent="0.3">
      <c r="A269" s="66" t="s">
        <v>437</v>
      </c>
      <c r="D269"/>
      <c r="E269"/>
      <c r="F269"/>
      <c r="G269"/>
      <c r="H269" s="64"/>
      <c r="K269" s="109"/>
      <c r="L269" s="109"/>
      <c r="M269" s="109"/>
      <c r="N269" s="109"/>
    </row>
    <row r="270" spans="1:14" outlineLevel="1" x14ac:dyDescent="0.3">
      <c r="A270" s="66" t="s">
        <v>438</v>
      </c>
      <c r="D270"/>
      <c r="E270"/>
      <c r="F270"/>
      <c r="G270"/>
      <c r="H270" s="64"/>
      <c r="K270" s="109"/>
      <c r="L270" s="109"/>
      <c r="M270" s="109"/>
      <c r="N270" s="109"/>
    </row>
    <row r="271" spans="1:14" outlineLevel="1" x14ac:dyDescent="0.3">
      <c r="A271" s="66" t="s">
        <v>439</v>
      </c>
      <c r="D271"/>
      <c r="E271"/>
      <c r="F271"/>
      <c r="G271"/>
      <c r="H271" s="64"/>
      <c r="K271" s="109"/>
      <c r="L271" s="109"/>
      <c r="M271" s="109"/>
      <c r="N271" s="109"/>
    </row>
    <row r="272" spans="1:14" outlineLevel="1" x14ac:dyDescent="0.3">
      <c r="A272" s="66" t="s">
        <v>440</v>
      </c>
      <c r="D272"/>
      <c r="E272"/>
      <c r="F272"/>
      <c r="G272"/>
      <c r="H272" s="64"/>
      <c r="K272" s="109"/>
      <c r="L272" s="109"/>
      <c r="M272" s="109"/>
      <c r="N272" s="109"/>
    </row>
    <row r="273" spans="1:14" outlineLevel="1" x14ac:dyDescent="0.3">
      <c r="A273" s="66" t="s">
        <v>441</v>
      </c>
      <c r="D273"/>
      <c r="E273"/>
      <c r="F273"/>
      <c r="G273"/>
      <c r="H273" s="64"/>
      <c r="K273" s="109"/>
      <c r="L273" s="109"/>
      <c r="M273" s="109"/>
      <c r="N273" s="109"/>
    </row>
    <row r="274" spans="1:14" outlineLevel="1" x14ac:dyDescent="0.3">
      <c r="A274" s="66" t="s">
        <v>442</v>
      </c>
      <c r="D274"/>
      <c r="E274"/>
      <c r="F274"/>
      <c r="G274"/>
      <c r="H274" s="64"/>
      <c r="K274" s="109"/>
      <c r="L274" s="109"/>
      <c r="M274" s="109"/>
      <c r="N274" s="109"/>
    </row>
    <row r="275" spans="1:14" outlineLevel="1" x14ac:dyDescent="0.3">
      <c r="A275" s="66" t="s">
        <v>443</v>
      </c>
      <c r="D275"/>
      <c r="E275"/>
      <c r="F275"/>
      <c r="G275"/>
      <c r="H275" s="64"/>
      <c r="K275" s="109"/>
      <c r="L275" s="109"/>
      <c r="M275" s="109"/>
      <c r="N275" s="109"/>
    </row>
    <row r="276" spans="1:14" outlineLevel="1" x14ac:dyDescent="0.3">
      <c r="A276" s="66" t="s">
        <v>444</v>
      </c>
      <c r="D276"/>
      <c r="E276"/>
      <c r="F276"/>
      <c r="G276"/>
      <c r="H276" s="64"/>
      <c r="K276" s="109"/>
      <c r="L276" s="109"/>
      <c r="M276" s="109"/>
      <c r="N276" s="109"/>
    </row>
    <row r="277" spans="1:14" outlineLevel="1" x14ac:dyDescent="0.3">
      <c r="A277" s="66" t="s">
        <v>445</v>
      </c>
      <c r="D277"/>
      <c r="E277"/>
      <c r="F277"/>
      <c r="G277"/>
      <c r="H277" s="64"/>
      <c r="K277" s="109"/>
      <c r="L277" s="109"/>
      <c r="M277" s="109"/>
      <c r="N277" s="109"/>
    </row>
    <row r="278" spans="1:14" outlineLevel="1" x14ac:dyDescent="0.3">
      <c r="A278" s="66" t="s">
        <v>446</v>
      </c>
      <c r="D278"/>
      <c r="E278"/>
      <c r="F278"/>
      <c r="G278"/>
      <c r="H278" s="64"/>
      <c r="K278" s="109"/>
      <c r="L278" s="109"/>
      <c r="M278" s="109"/>
      <c r="N278" s="109"/>
    </row>
    <row r="279" spans="1:14" outlineLevel="1" x14ac:dyDescent="0.3">
      <c r="A279" s="66" t="s">
        <v>447</v>
      </c>
      <c r="D279"/>
      <c r="E279"/>
      <c r="F279"/>
      <c r="G279"/>
      <c r="H279" s="64"/>
      <c r="K279" s="109"/>
      <c r="L279" s="109"/>
      <c r="M279" s="109"/>
      <c r="N279" s="109"/>
    </row>
    <row r="280" spans="1:14" outlineLevel="1" x14ac:dyDescent="0.3">
      <c r="A280" s="66" t="s">
        <v>448</v>
      </c>
      <c r="D280"/>
      <c r="E280"/>
      <c r="F280"/>
      <c r="G280"/>
      <c r="H280" s="64"/>
      <c r="K280" s="109"/>
      <c r="L280" s="109"/>
      <c r="M280" s="109"/>
      <c r="N280" s="109"/>
    </row>
    <row r="281" spans="1:14" outlineLevel="1" x14ac:dyDescent="0.3">
      <c r="A281" s="66" t="s">
        <v>449</v>
      </c>
      <c r="D281"/>
      <c r="E281"/>
      <c r="F281"/>
      <c r="G281"/>
      <c r="H281" s="64"/>
      <c r="K281" s="109"/>
      <c r="L281" s="109"/>
      <c r="M281" s="109"/>
      <c r="N281" s="109"/>
    </row>
    <row r="282" spans="1:14" outlineLevel="1" x14ac:dyDescent="0.3">
      <c r="A282" s="66" t="s">
        <v>450</v>
      </c>
      <c r="D282"/>
      <c r="E282"/>
      <c r="F282"/>
      <c r="G282"/>
      <c r="H282" s="64"/>
      <c r="K282" s="109"/>
      <c r="L282" s="109"/>
      <c r="M282" s="109"/>
      <c r="N282" s="109"/>
    </row>
    <row r="283" spans="1:14" outlineLevel="1" x14ac:dyDescent="0.3">
      <c r="A283" s="66" t="s">
        <v>451</v>
      </c>
      <c r="D283"/>
      <c r="E283"/>
      <c r="F283"/>
      <c r="G283"/>
      <c r="H283" s="64"/>
      <c r="K283" s="109"/>
      <c r="L283" s="109"/>
      <c r="M283" s="109"/>
      <c r="N283" s="109"/>
    </row>
    <row r="284" spans="1:14" outlineLevel="1" x14ac:dyDescent="0.3">
      <c r="A284" s="66" t="s">
        <v>452</v>
      </c>
      <c r="D284"/>
      <c r="E284"/>
      <c r="F284"/>
      <c r="G284"/>
      <c r="H284" s="64"/>
      <c r="K284" s="109"/>
      <c r="L284" s="109"/>
      <c r="M284" s="109"/>
      <c r="N284" s="109"/>
    </row>
    <row r="285" spans="1:14" ht="36" x14ac:dyDescent="0.3">
      <c r="A285" s="77"/>
      <c r="B285" s="77" t="s">
        <v>453</v>
      </c>
      <c r="C285" s="77" t="s">
        <v>1</v>
      </c>
      <c r="D285" s="77" t="s">
        <v>1</v>
      </c>
      <c r="E285" s="77"/>
      <c r="F285" s="78"/>
      <c r="G285" s="79"/>
      <c r="H285" s="64"/>
      <c r="I285" s="70"/>
      <c r="J285" s="70"/>
      <c r="K285" s="70"/>
      <c r="L285" s="70"/>
      <c r="M285" s="72"/>
    </row>
    <row r="286" spans="1:14" ht="18" x14ac:dyDescent="0.3">
      <c r="A286" s="110" t="s">
        <v>454</v>
      </c>
      <c r="B286" s="111"/>
      <c r="C286" s="111"/>
      <c r="D286" s="111"/>
      <c r="E286" s="111"/>
      <c r="F286" s="112"/>
      <c r="G286" s="111"/>
      <c r="H286" s="64"/>
      <c r="I286" s="70"/>
      <c r="J286" s="70"/>
      <c r="K286" s="70"/>
      <c r="L286" s="70"/>
      <c r="M286" s="72"/>
    </row>
    <row r="287" spans="1:14" ht="18" x14ac:dyDescent="0.3">
      <c r="A287" s="110" t="s">
        <v>455</v>
      </c>
      <c r="B287" s="111"/>
      <c r="C287" s="111"/>
      <c r="D287" s="111"/>
      <c r="E287" s="111"/>
      <c r="F287" s="112"/>
      <c r="G287" s="111"/>
      <c r="H287" s="64"/>
      <c r="I287" s="70"/>
      <c r="J287" s="70"/>
      <c r="K287" s="70"/>
      <c r="L287" s="70"/>
      <c r="M287" s="72"/>
    </row>
    <row r="288" spans="1:14" x14ac:dyDescent="0.3">
      <c r="A288" s="66" t="s">
        <v>456</v>
      </c>
      <c r="B288" s="81" t="s">
        <v>457</v>
      </c>
      <c r="C288" s="113">
        <f>ROW(B38)</f>
        <v>38</v>
      </c>
      <c r="D288" s="104"/>
      <c r="E288" s="104"/>
      <c r="F288" s="104"/>
      <c r="G288" s="104"/>
      <c r="H288" s="64"/>
      <c r="I288" s="81"/>
      <c r="J288" s="113"/>
      <c r="L288" s="104"/>
      <c r="M288" s="104"/>
      <c r="N288" s="104"/>
    </row>
    <row r="289" spans="1:14" x14ac:dyDescent="0.3">
      <c r="A289" s="66" t="s">
        <v>458</v>
      </c>
      <c r="B289" s="81" t="s">
        <v>459</v>
      </c>
      <c r="C289" s="113">
        <f>ROW(B39)</f>
        <v>39</v>
      </c>
      <c r="E289" s="104"/>
      <c r="F289" s="104"/>
      <c r="H289" s="64"/>
      <c r="I289" s="81"/>
      <c r="J289" s="113"/>
      <c r="L289" s="104"/>
      <c r="M289" s="104"/>
    </row>
    <row r="290" spans="1:14" x14ac:dyDescent="0.3">
      <c r="A290" s="66" t="s">
        <v>460</v>
      </c>
      <c r="B290" s="81" t="s">
        <v>461</v>
      </c>
      <c r="C290" s="113" t="str">
        <f>ROW('B1. HTT Mortgage Assets'!B43)&amp; " for Mortgage Assets"</f>
        <v>43 for Mortgage Assets</v>
      </c>
      <c r="D290" s="113" t="str">
        <f>ROW('B2. HTT Public Sector Assets'!B48)&amp; " for Public Sector Assets"</f>
        <v>48 for Public Sector Assets</v>
      </c>
      <c r="E290" s="114"/>
      <c r="F290" s="104"/>
      <c r="G290" s="114"/>
      <c r="H290" s="64"/>
      <c r="I290" s="81"/>
      <c r="J290" s="113"/>
      <c r="K290" s="113"/>
      <c r="L290" s="114"/>
      <c r="M290" s="104"/>
      <c r="N290" s="114"/>
    </row>
    <row r="291" spans="1:14" x14ac:dyDescent="0.3">
      <c r="A291" s="66" t="s">
        <v>462</v>
      </c>
      <c r="B291" s="81" t="s">
        <v>463</v>
      </c>
      <c r="C291" s="113">
        <f>ROW(B52)</f>
        <v>52</v>
      </c>
      <c r="H291" s="64"/>
      <c r="I291" s="81"/>
      <c r="J291" s="113"/>
    </row>
    <row r="292" spans="1:14" x14ac:dyDescent="0.3">
      <c r="A292" s="66" t="s">
        <v>464</v>
      </c>
      <c r="B292" s="81" t="s">
        <v>465</v>
      </c>
      <c r="C292" s="115" t="str">
        <f>ROW('B1. HTT Mortgage Assets'!B166)&amp;" for Residential Mortgage Assets"</f>
        <v>166 for Residential Mortgage Assets</v>
      </c>
      <c r="D292" s="113" t="str">
        <f>ROW('B1. HTT Mortgage Assets'!B267 )&amp; " for Commercial Mortgage Assets"</f>
        <v>267 for Commercial Mortgage Assets</v>
      </c>
      <c r="E292" s="114"/>
      <c r="F292" s="113" t="str">
        <f>ROW('B2. HTT Public Sector Assets'!B18)&amp; " for Public Sector Assets"</f>
        <v>18 for Public Sector Assets</v>
      </c>
      <c r="G292" s="114"/>
      <c r="H292" s="64"/>
      <c r="I292" s="81"/>
      <c r="J292" s="109"/>
      <c r="K292" s="113"/>
      <c r="L292" s="114"/>
      <c r="N292" s="114"/>
    </row>
    <row r="293" spans="1:14" x14ac:dyDescent="0.3">
      <c r="A293" s="66" t="s">
        <v>466</v>
      </c>
      <c r="B293" s="81" t="s">
        <v>467</v>
      </c>
      <c r="C293" s="113" t="str">
        <f>ROW('B1. HTT Mortgage Assets'!B130)&amp;" for Mortgage Assets"</f>
        <v>130 for Mortgage Assets</v>
      </c>
      <c r="D293" s="113" t="str">
        <f>ROW('B2. HTT Public Sector Assets'!B129)&amp;" for Public Sector Assets"</f>
        <v>129 for Public Sector Assets</v>
      </c>
      <c r="H293" s="64"/>
      <c r="I293" s="81"/>
      <c r="M293" s="114"/>
    </row>
    <row r="294" spans="1:14" x14ac:dyDescent="0.3">
      <c r="A294" s="66" t="s">
        <v>468</v>
      </c>
      <c r="B294" s="81" t="s">
        <v>469</v>
      </c>
      <c r="C294" s="113">
        <f>ROW(B111)</f>
        <v>111</v>
      </c>
      <c r="F294" s="114"/>
      <c r="H294" s="64"/>
      <c r="I294" s="81"/>
      <c r="J294" s="113"/>
      <c r="M294" s="114"/>
    </row>
    <row r="295" spans="1:14" x14ac:dyDescent="0.3">
      <c r="A295" s="66" t="s">
        <v>470</v>
      </c>
      <c r="B295" s="81" t="s">
        <v>471</v>
      </c>
      <c r="C295" s="113">
        <f>ROW(B163)</f>
        <v>163</v>
      </c>
      <c r="E295" s="114"/>
      <c r="F295" s="114"/>
      <c r="H295" s="64"/>
      <c r="I295" s="81"/>
      <c r="J295" s="113"/>
      <c r="L295" s="114"/>
      <c r="M295" s="114"/>
    </row>
    <row r="296" spans="1:14" x14ac:dyDescent="0.3">
      <c r="A296" s="66" t="s">
        <v>472</v>
      </c>
      <c r="B296" s="81" t="s">
        <v>473</v>
      </c>
      <c r="C296" s="113">
        <f>ROW(B137)</f>
        <v>137</v>
      </c>
      <c r="E296" s="114"/>
      <c r="F296" s="114"/>
      <c r="H296" s="64"/>
      <c r="I296" s="81"/>
      <c r="J296" s="113"/>
      <c r="L296" s="114"/>
      <c r="M296" s="114"/>
    </row>
    <row r="297" spans="1:14" x14ac:dyDescent="0.3">
      <c r="A297" s="66" t="s">
        <v>474</v>
      </c>
      <c r="B297" s="66" t="s">
        <v>475</v>
      </c>
      <c r="C297" s="113" t="str">
        <f>ROW('C. HTT Harmonised Glossary'!B17)&amp;" for Harmonised Glossary"</f>
        <v>17 for Harmonised Glossary</v>
      </c>
      <c r="E297" s="114"/>
      <c r="H297" s="64"/>
      <c r="J297" s="113"/>
      <c r="L297" s="114"/>
    </row>
    <row r="298" spans="1:14" x14ac:dyDescent="0.3">
      <c r="A298" s="66" t="s">
        <v>476</v>
      </c>
      <c r="B298" s="81" t="s">
        <v>477</v>
      </c>
      <c r="C298" s="113">
        <f>ROW(B65)</f>
        <v>65</v>
      </c>
      <c r="E298" s="114"/>
      <c r="H298" s="64"/>
      <c r="I298" s="81"/>
      <c r="J298" s="113"/>
      <c r="L298" s="114"/>
    </row>
    <row r="299" spans="1:14" x14ac:dyDescent="0.3">
      <c r="A299" s="66" t="s">
        <v>478</v>
      </c>
      <c r="B299" s="81" t="s">
        <v>479</v>
      </c>
      <c r="C299" s="113">
        <f>ROW(B88)</f>
        <v>88</v>
      </c>
      <c r="E299" s="114"/>
      <c r="H299" s="64"/>
      <c r="I299" s="81"/>
      <c r="J299" s="113"/>
      <c r="L299" s="114"/>
    </row>
    <row r="300" spans="1:14" x14ac:dyDescent="0.3">
      <c r="A300" s="66" t="s">
        <v>480</v>
      </c>
      <c r="B300" s="81" t="s">
        <v>481</v>
      </c>
      <c r="C300" s="113" t="str">
        <f>ROW('B1. HTT Mortgage Assets'!B160)&amp; " for Mortgage Assets"</f>
        <v>160 for Mortgage Assets</v>
      </c>
      <c r="D300" s="113" t="str">
        <f>ROW('B2. HTT Public Sector Assets'!B166)&amp; " for Public Sector Assets"</f>
        <v>166 for Public Sector Assets</v>
      </c>
      <c r="E300" s="114"/>
      <c r="H300" s="64"/>
      <c r="I300" s="81"/>
      <c r="J300" s="113"/>
      <c r="K300" s="113"/>
      <c r="L300" s="114"/>
    </row>
    <row r="301" spans="1:14" outlineLevel="1" x14ac:dyDescent="0.3">
      <c r="A301" s="66" t="s">
        <v>482</v>
      </c>
      <c r="B301" s="81"/>
      <c r="C301" s="113"/>
      <c r="D301" s="113"/>
      <c r="E301" s="114"/>
      <c r="H301" s="64"/>
      <c r="I301" s="81"/>
      <c r="J301" s="113"/>
      <c r="K301" s="113"/>
      <c r="L301" s="114"/>
    </row>
    <row r="302" spans="1:14" outlineLevel="1" x14ac:dyDescent="0.3">
      <c r="A302" s="66" t="s">
        <v>483</v>
      </c>
      <c r="B302" s="81"/>
      <c r="C302" s="113"/>
      <c r="D302" s="113"/>
      <c r="E302" s="114"/>
      <c r="H302" s="64"/>
      <c r="I302" s="81"/>
      <c r="J302" s="113"/>
      <c r="K302" s="113"/>
      <c r="L302" s="114"/>
    </row>
    <row r="303" spans="1:14" outlineLevel="1" x14ac:dyDescent="0.3">
      <c r="A303" s="66" t="s">
        <v>484</v>
      </c>
      <c r="B303" s="81"/>
      <c r="C303" s="113"/>
      <c r="D303" s="113"/>
      <c r="E303" s="114"/>
      <c r="H303" s="64"/>
      <c r="I303" s="81"/>
      <c r="J303" s="113"/>
      <c r="K303" s="113"/>
      <c r="L303" s="114"/>
    </row>
    <row r="304" spans="1:14" outlineLevel="1" x14ac:dyDescent="0.3">
      <c r="A304" s="66" t="s">
        <v>485</v>
      </c>
      <c r="B304" s="81"/>
      <c r="C304" s="113"/>
      <c r="D304" s="113"/>
      <c r="E304" s="114"/>
      <c r="H304" s="64"/>
      <c r="I304" s="81"/>
      <c r="J304" s="113"/>
      <c r="K304" s="113"/>
      <c r="L304" s="114"/>
    </row>
    <row r="305" spans="1:13" outlineLevel="1" x14ac:dyDescent="0.3">
      <c r="A305" s="66" t="s">
        <v>486</v>
      </c>
      <c r="B305" s="81"/>
      <c r="C305" s="113"/>
      <c r="D305" s="113"/>
      <c r="E305" s="114"/>
      <c r="H305" s="64"/>
      <c r="I305" s="81"/>
      <c r="J305" s="113"/>
      <c r="K305" s="113"/>
      <c r="L305" s="114"/>
    </row>
    <row r="306" spans="1:13" outlineLevel="1" x14ac:dyDescent="0.3">
      <c r="A306" s="66" t="s">
        <v>487</v>
      </c>
      <c r="B306" s="81"/>
      <c r="C306" s="113"/>
      <c r="D306" s="113"/>
      <c r="E306" s="114"/>
      <c r="H306" s="64"/>
      <c r="I306" s="81"/>
      <c r="J306" s="113"/>
      <c r="K306" s="113"/>
      <c r="L306" s="114"/>
    </row>
    <row r="307" spans="1:13" outlineLevel="1" x14ac:dyDescent="0.3">
      <c r="A307" s="66" t="s">
        <v>488</v>
      </c>
      <c r="B307" s="81"/>
      <c r="C307" s="113"/>
      <c r="D307" s="113"/>
      <c r="E307" s="114"/>
      <c r="H307" s="64"/>
      <c r="I307" s="81"/>
      <c r="J307" s="113"/>
      <c r="K307" s="113"/>
      <c r="L307" s="114"/>
    </row>
    <row r="308" spans="1:13" outlineLevel="1" x14ac:dyDescent="0.3">
      <c r="A308" s="66" t="s">
        <v>489</v>
      </c>
      <c r="B308" s="81"/>
      <c r="C308" s="113"/>
      <c r="D308" s="113"/>
      <c r="E308" s="114"/>
      <c r="H308" s="64"/>
      <c r="I308" s="81"/>
      <c r="J308" s="113"/>
      <c r="K308" s="113"/>
      <c r="L308" s="114"/>
    </row>
    <row r="309" spans="1:13" outlineLevel="1" x14ac:dyDescent="0.3">
      <c r="A309" s="66" t="s">
        <v>490</v>
      </c>
      <c r="B309" s="81"/>
      <c r="C309" s="113"/>
      <c r="D309" s="113"/>
      <c r="E309" s="114"/>
      <c r="H309" s="64"/>
      <c r="I309" s="81"/>
      <c r="J309" s="113"/>
      <c r="K309" s="113"/>
      <c r="L309" s="114"/>
    </row>
    <row r="310" spans="1:13" outlineLevel="1" x14ac:dyDescent="0.3">
      <c r="A310" s="66" t="s">
        <v>491</v>
      </c>
      <c r="H310" s="64"/>
    </row>
    <row r="311" spans="1:13" ht="36" x14ac:dyDescent="0.3">
      <c r="A311" s="78"/>
      <c r="B311" s="77" t="s">
        <v>91</v>
      </c>
      <c r="C311" s="78"/>
      <c r="D311" s="78"/>
      <c r="E311" s="78"/>
      <c r="F311" s="78"/>
      <c r="G311" s="79"/>
      <c r="H311" s="64"/>
      <c r="I311" s="70"/>
      <c r="J311" s="72"/>
      <c r="K311" s="72"/>
      <c r="L311" s="72"/>
      <c r="M311" s="72"/>
    </row>
    <row r="312" spans="1:13" x14ac:dyDescent="0.3">
      <c r="A312" s="66" t="s">
        <v>5</v>
      </c>
      <c r="B312" s="89" t="s">
        <v>492</v>
      </c>
      <c r="C312" s="66" t="s">
        <v>95</v>
      </c>
      <c r="H312" s="64"/>
      <c r="I312" s="89"/>
      <c r="J312" s="113"/>
    </row>
    <row r="313" spans="1:13" outlineLevel="1" x14ac:dyDescent="0.3">
      <c r="A313" s="66" t="s">
        <v>493</v>
      </c>
      <c r="B313" s="89"/>
      <c r="C313" s="113"/>
      <c r="H313" s="64"/>
      <c r="I313" s="89"/>
      <c r="J313" s="113"/>
    </row>
    <row r="314" spans="1:13" outlineLevel="1" x14ac:dyDescent="0.3">
      <c r="A314" s="66" t="s">
        <v>494</v>
      </c>
      <c r="B314" s="89"/>
      <c r="C314" s="113"/>
      <c r="H314" s="64"/>
      <c r="I314" s="89"/>
      <c r="J314" s="113"/>
    </row>
    <row r="315" spans="1:13" outlineLevel="1" x14ac:dyDescent="0.3">
      <c r="A315" s="66" t="s">
        <v>495</v>
      </c>
      <c r="B315" s="89"/>
      <c r="C315" s="113"/>
      <c r="H315" s="64"/>
      <c r="I315" s="89"/>
      <c r="J315" s="113"/>
    </row>
    <row r="316" spans="1:13" outlineLevel="1" x14ac:dyDescent="0.3">
      <c r="A316" s="66" t="s">
        <v>496</v>
      </c>
      <c r="B316" s="89"/>
      <c r="C316" s="113"/>
      <c r="H316" s="64"/>
      <c r="I316" s="89"/>
      <c r="J316" s="113"/>
    </row>
    <row r="317" spans="1:13" outlineLevel="1" x14ac:dyDescent="0.3">
      <c r="A317" s="66" t="s">
        <v>497</v>
      </c>
      <c r="B317" s="89"/>
      <c r="C317" s="113"/>
      <c r="H317" s="64"/>
      <c r="I317" s="89"/>
      <c r="J317" s="113"/>
    </row>
    <row r="318" spans="1:13" outlineLevel="1" x14ac:dyDescent="0.3">
      <c r="A318" s="66" t="s">
        <v>498</v>
      </c>
      <c r="B318" s="89"/>
      <c r="C318" s="113"/>
      <c r="H318" s="64"/>
      <c r="I318" s="89"/>
      <c r="J318" s="113"/>
    </row>
    <row r="319" spans="1:13" ht="18" x14ac:dyDescent="0.3">
      <c r="A319" s="78"/>
      <c r="B319" s="77" t="s">
        <v>92</v>
      </c>
      <c r="C319" s="78"/>
      <c r="D319" s="78"/>
      <c r="E319" s="78"/>
      <c r="F319" s="78"/>
      <c r="G319" s="79"/>
      <c r="H319" s="64"/>
      <c r="I319" s="70"/>
      <c r="J319" s="72"/>
      <c r="K319" s="72"/>
      <c r="L319" s="72"/>
      <c r="M319" s="72"/>
    </row>
    <row r="320" spans="1:13" ht="15" customHeight="1" outlineLevel="1" x14ac:dyDescent="0.3">
      <c r="A320" s="85"/>
      <c r="B320" s="86" t="s">
        <v>499</v>
      </c>
      <c r="C320" s="85"/>
      <c r="D320" s="85"/>
      <c r="E320" s="87"/>
      <c r="F320" s="88"/>
      <c r="G320" s="88"/>
      <c r="H320" s="64"/>
      <c r="L320" s="64"/>
      <c r="M320" s="64"/>
    </row>
    <row r="321" spans="1:8" outlineLevel="1" x14ac:dyDescent="0.3">
      <c r="A321" s="66" t="s">
        <v>500</v>
      </c>
      <c r="B321" s="81" t="s">
        <v>501</v>
      </c>
      <c r="C321" s="81"/>
      <c r="H321" s="64"/>
    </row>
    <row r="322" spans="1:8" outlineLevel="1" x14ac:dyDescent="0.3">
      <c r="A322" s="66" t="s">
        <v>502</v>
      </c>
      <c r="B322" s="81" t="s">
        <v>503</v>
      </c>
      <c r="C322" s="81"/>
      <c r="H322" s="64"/>
    </row>
    <row r="323" spans="1:8" outlineLevel="1" x14ac:dyDescent="0.3">
      <c r="A323" s="66" t="s">
        <v>504</v>
      </c>
      <c r="B323" s="81" t="s">
        <v>505</v>
      </c>
      <c r="C323" s="81"/>
      <c r="H323" s="64"/>
    </row>
    <row r="324" spans="1:8" outlineLevel="1" x14ac:dyDescent="0.3">
      <c r="A324" s="66" t="s">
        <v>506</v>
      </c>
      <c r="B324" s="81" t="s">
        <v>507</v>
      </c>
      <c r="H324" s="64"/>
    </row>
    <row r="325" spans="1:8" outlineLevel="1" x14ac:dyDescent="0.3">
      <c r="A325" s="66" t="s">
        <v>508</v>
      </c>
      <c r="B325" s="81" t="s">
        <v>509</v>
      </c>
      <c r="H325" s="64"/>
    </row>
    <row r="326" spans="1:8" outlineLevel="1" x14ac:dyDescent="0.3">
      <c r="A326" s="66" t="s">
        <v>510</v>
      </c>
      <c r="B326" s="81" t="s">
        <v>511</v>
      </c>
      <c r="H326" s="64"/>
    </row>
    <row r="327" spans="1:8" outlineLevel="1" x14ac:dyDescent="0.3">
      <c r="A327" s="66" t="s">
        <v>512</v>
      </c>
      <c r="B327" s="81" t="s">
        <v>513</v>
      </c>
      <c r="H327" s="64"/>
    </row>
    <row r="328" spans="1:8" outlineLevel="1" x14ac:dyDescent="0.3">
      <c r="A328" s="66" t="s">
        <v>514</v>
      </c>
      <c r="B328" s="81" t="s">
        <v>515</v>
      </c>
      <c r="H328" s="64"/>
    </row>
    <row r="329" spans="1:8" outlineLevel="1" x14ac:dyDescent="0.3">
      <c r="A329" s="66" t="s">
        <v>516</v>
      </c>
      <c r="B329" s="81" t="s">
        <v>517</v>
      </c>
      <c r="H329" s="64"/>
    </row>
    <row r="330" spans="1:8" outlineLevel="1" x14ac:dyDescent="0.3">
      <c r="A330" s="66" t="s">
        <v>518</v>
      </c>
      <c r="B330" s="96" t="s">
        <v>519</v>
      </c>
      <c r="H330" s="64"/>
    </row>
    <row r="331" spans="1:8" outlineLevel="1" x14ac:dyDescent="0.3">
      <c r="A331" s="66" t="s">
        <v>520</v>
      </c>
      <c r="B331" s="96" t="s">
        <v>519</v>
      </c>
      <c r="H331" s="64"/>
    </row>
    <row r="332" spans="1:8" outlineLevel="1" x14ac:dyDescent="0.3">
      <c r="A332" s="66" t="s">
        <v>521</v>
      </c>
      <c r="B332" s="96" t="s">
        <v>519</v>
      </c>
      <c r="H332" s="64"/>
    </row>
    <row r="333" spans="1:8" outlineLevel="1" x14ac:dyDescent="0.3">
      <c r="A333" s="66" t="s">
        <v>522</v>
      </c>
      <c r="B333" s="96" t="s">
        <v>519</v>
      </c>
      <c r="H333" s="64"/>
    </row>
    <row r="334" spans="1:8" outlineLevel="1" x14ac:dyDescent="0.3">
      <c r="A334" s="66" t="s">
        <v>523</v>
      </c>
      <c r="B334" s="96" t="s">
        <v>519</v>
      </c>
      <c r="H334" s="64"/>
    </row>
    <row r="335" spans="1:8" outlineLevel="1" x14ac:dyDescent="0.3">
      <c r="A335" s="66" t="s">
        <v>524</v>
      </c>
      <c r="B335" s="96" t="s">
        <v>519</v>
      </c>
      <c r="H335" s="64"/>
    </row>
    <row r="336" spans="1:8" outlineLevel="1" x14ac:dyDescent="0.3">
      <c r="A336" s="66" t="s">
        <v>525</v>
      </c>
      <c r="B336" s="96" t="s">
        <v>519</v>
      </c>
      <c r="H336" s="64"/>
    </row>
    <row r="337" spans="1:8" outlineLevel="1" x14ac:dyDescent="0.3">
      <c r="A337" s="66" t="s">
        <v>526</v>
      </c>
      <c r="B337" s="96" t="s">
        <v>519</v>
      </c>
      <c r="H337" s="64"/>
    </row>
    <row r="338" spans="1:8" outlineLevel="1" x14ac:dyDescent="0.3">
      <c r="A338" s="66" t="s">
        <v>527</v>
      </c>
      <c r="B338" s="96" t="s">
        <v>519</v>
      </c>
      <c r="H338" s="64"/>
    </row>
    <row r="339" spans="1:8" outlineLevel="1" x14ac:dyDescent="0.3">
      <c r="A339" s="66" t="s">
        <v>528</v>
      </c>
      <c r="B339" s="96" t="s">
        <v>519</v>
      </c>
      <c r="H339" s="64"/>
    </row>
    <row r="340" spans="1:8" outlineLevel="1" x14ac:dyDescent="0.3">
      <c r="A340" s="66" t="s">
        <v>529</v>
      </c>
      <c r="B340" s="96" t="s">
        <v>519</v>
      </c>
      <c r="H340" s="64"/>
    </row>
    <row r="341" spans="1:8" outlineLevel="1" x14ac:dyDescent="0.3">
      <c r="A341" s="66" t="s">
        <v>530</v>
      </c>
      <c r="B341" s="96" t="s">
        <v>519</v>
      </c>
      <c r="H341" s="64"/>
    </row>
    <row r="342" spans="1:8" outlineLevel="1" x14ac:dyDescent="0.3">
      <c r="A342" s="66" t="s">
        <v>531</v>
      </c>
      <c r="B342" s="96" t="s">
        <v>519</v>
      </c>
      <c r="H342" s="64"/>
    </row>
    <row r="343" spans="1:8" outlineLevel="1" x14ac:dyDescent="0.3">
      <c r="A343" s="66" t="s">
        <v>532</v>
      </c>
      <c r="B343" s="96" t="s">
        <v>519</v>
      </c>
      <c r="H343" s="64"/>
    </row>
    <row r="344" spans="1:8" outlineLevel="1" x14ac:dyDescent="0.3">
      <c r="A344" s="66" t="s">
        <v>533</v>
      </c>
      <c r="B344" s="96" t="s">
        <v>519</v>
      </c>
      <c r="H344" s="64"/>
    </row>
    <row r="345" spans="1:8" outlineLevel="1" x14ac:dyDescent="0.3">
      <c r="A345" s="66" t="s">
        <v>534</v>
      </c>
      <c r="B345" s="96" t="s">
        <v>519</v>
      </c>
      <c r="H345" s="64"/>
    </row>
    <row r="346" spans="1:8" outlineLevel="1" x14ac:dyDescent="0.3">
      <c r="A346" s="66" t="s">
        <v>535</v>
      </c>
      <c r="B346" s="96" t="s">
        <v>519</v>
      </c>
      <c r="H346" s="64"/>
    </row>
    <row r="347" spans="1:8" outlineLevel="1" x14ac:dyDescent="0.3">
      <c r="A347" s="66" t="s">
        <v>536</v>
      </c>
      <c r="B347" s="96" t="s">
        <v>519</v>
      </c>
      <c r="H347" s="64"/>
    </row>
    <row r="348" spans="1:8" outlineLevel="1" x14ac:dyDescent="0.3">
      <c r="A348" s="66" t="s">
        <v>537</v>
      </c>
      <c r="B348" s="96" t="s">
        <v>519</v>
      </c>
      <c r="H348" s="64"/>
    </row>
    <row r="349" spans="1:8" outlineLevel="1" x14ac:dyDescent="0.3">
      <c r="A349" s="66" t="s">
        <v>538</v>
      </c>
      <c r="B349" s="96" t="s">
        <v>519</v>
      </c>
      <c r="H349" s="64"/>
    </row>
    <row r="350" spans="1:8" outlineLevel="1" x14ac:dyDescent="0.3">
      <c r="A350" s="66" t="s">
        <v>539</v>
      </c>
      <c r="B350" s="96" t="s">
        <v>519</v>
      </c>
      <c r="H350" s="64"/>
    </row>
    <row r="351" spans="1:8" outlineLevel="1" x14ac:dyDescent="0.3">
      <c r="A351" s="66" t="s">
        <v>540</v>
      </c>
      <c r="B351" s="96" t="s">
        <v>519</v>
      </c>
      <c r="H351" s="64"/>
    </row>
    <row r="352" spans="1:8" outlineLevel="1" x14ac:dyDescent="0.3">
      <c r="A352" s="66" t="s">
        <v>541</v>
      </c>
      <c r="B352" s="96" t="s">
        <v>519</v>
      </c>
      <c r="H352" s="64"/>
    </row>
    <row r="353" spans="1:8" outlineLevel="1" x14ac:dyDescent="0.3">
      <c r="A353" s="66" t="s">
        <v>542</v>
      </c>
      <c r="B353" s="96" t="s">
        <v>519</v>
      </c>
      <c r="H353" s="64"/>
    </row>
    <row r="354" spans="1:8" outlineLevel="1" x14ac:dyDescent="0.3">
      <c r="A354" s="66" t="s">
        <v>543</v>
      </c>
      <c r="B354" s="96" t="s">
        <v>519</v>
      </c>
      <c r="H354" s="64"/>
    </row>
    <row r="355" spans="1:8" outlineLevel="1" x14ac:dyDescent="0.3">
      <c r="A355" s="66" t="s">
        <v>544</v>
      </c>
      <c r="B355" s="96" t="s">
        <v>519</v>
      </c>
      <c r="H355" s="64"/>
    </row>
    <row r="356" spans="1:8" outlineLevel="1" x14ac:dyDescent="0.3">
      <c r="A356" s="66" t="s">
        <v>545</v>
      </c>
      <c r="B356" s="96" t="s">
        <v>519</v>
      </c>
      <c r="H356" s="64"/>
    </row>
    <row r="357" spans="1:8" outlineLevel="1" x14ac:dyDescent="0.3">
      <c r="A357" s="66" t="s">
        <v>546</v>
      </c>
      <c r="B357" s="96" t="s">
        <v>519</v>
      </c>
      <c r="H357" s="64"/>
    </row>
    <row r="358" spans="1:8" outlineLevel="1" x14ac:dyDescent="0.3">
      <c r="A358" s="66" t="s">
        <v>547</v>
      </c>
      <c r="B358" s="96" t="s">
        <v>519</v>
      </c>
      <c r="H358" s="64"/>
    </row>
    <row r="359" spans="1:8" outlineLevel="1" x14ac:dyDescent="0.3">
      <c r="A359" s="66" t="s">
        <v>548</v>
      </c>
      <c r="B359" s="96" t="s">
        <v>519</v>
      </c>
      <c r="H359" s="64"/>
    </row>
    <row r="360" spans="1:8" outlineLevel="1" x14ac:dyDescent="0.3">
      <c r="A360" s="66" t="s">
        <v>549</v>
      </c>
      <c r="B360" s="96" t="s">
        <v>519</v>
      </c>
      <c r="H360" s="64"/>
    </row>
    <row r="361" spans="1:8" outlineLevel="1" x14ac:dyDescent="0.3">
      <c r="A361" s="66" t="s">
        <v>550</v>
      </c>
      <c r="B361" s="96" t="s">
        <v>519</v>
      </c>
      <c r="H361" s="64"/>
    </row>
    <row r="362" spans="1:8" outlineLevel="1" x14ac:dyDescent="0.3">
      <c r="A362" s="66" t="s">
        <v>551</v>
      </c>
      <c r="B362" s="96" t="s">
        <v>519</v>
      </c>
      <c r="H362" s="64"/>
    </row>
    <row r="363" spans="1:8" outlineLevel="1" x14ac:dyDescent="0.3">
      <c r="A363" s="66" t="s">
        <v>552</v>
      </c>
      <c r="B363" s="96" t="s">
        <v>519</v>
      </c>
      <c r="H363" s="64"/>
    </row>
    <row r="364" spans="1:8" outlineLevel="1" x14ac:dyDescent="0.3">
      <c r="A364" s="66" t="s">
        <v>553</v>
      </c>
      <c r="B364" s="96" t="s">
        <v>519</v>
      </c>
      <c r="H364" s="64"/>
    </row>
    <row r="365" spans="1:8" outlineLevel="1" x14ac:dyDescent="0.3">
      <c r="A365" s="66" t="s">
        <v>554</v>
      </c>
      <c r="B365" s="96" t="s">
        <v>519</v>
      </c>
      <c r="H365" s="64"/>
    </row>
    <row r="366" spans="1:8" x14ac:dyDescent="0.3">
      <c r="H366" s="64"/>
    </row>
    <row r="367" spans="1:8" x14ac:dyDescent="0.3">
      <c r="H367" s="64"/>
    </row>
    <row r="368" spans="1:8" x14ac:dyDescent="0.3">
      <c r="H368" s="64"/>
    </row>
    <row r="369" spans="8:8" x14ac:dyDescent="0.3">
      <c r="H369" s="64"/>
    </row>
    <row r="370" spans="8:8" x14ac:dyDescent="0.3">
      <c r="H370" s="64"/>
    </row>
    <row r="371" spans="8:8" x14ac:dyDescent="0.3">
      <c r="H371" s="64"/>
    </row>
    <row r="372" spans="8:8" x14ac:dyDescent="0.3">
      <c r="H372" s="64"/>
    </row>
    <row r="373" spans="8:8" x14ac:dyDescent="0.3">
      <c r="H373" s="64"/>
    </row>
    <row r="374" spans="8:8" x14ac:dyDescent="0.3">
      <c r="H374" s="64"/>
    </row>
    <row r="375" spans="8:8" x14ac:dyDescent="0.3">
      <c r="H375" s="64"/>
    </row>
    <row r="376" spans="8:8" x14ac:dyDescent="0.3">
      <c r="H376" s="64"/>
    </row>
    <row r="377" spans="8:8" x14ac:dyDescent="0.3">
      <c r="H377" s="64"/>
    </row>
    <row r="378" spans="8:8" x14ac:dyDescent="0.3">
      <c r="H378" s="64"/>
    </row>
    <row r="379" spans="8:8" x14ac:dyDescent="0.3">
      <c r="H379" s="64"/>
    </row>
    <row r="380" spans="8:8" x14ac:dyDescent="0.3">
      <c r="H380" s="64"/>
    </row>
    <row r="381" spans="8:8" x14ac:dyDescent="0.3">
      <c r="H381" s="64"/>
    </row>
    <row r="382" spans="8:8" x14ac:dyDescent="0.3">
      <c r="H382" s="64"/>
    </row>
    <row r="383" spans="8:8" x14ac:dyDescent="0.3">
      <c r="H383" s="64"/>
    </row>
    <row r="384" spans="8:8" x14ac:dyDescent="0.3">
      <c r="H384" s="64"/>
    </row>
    <row r="385" spans="8:8" x14ac:dyDescent="0.3">
      <c r="H385" s="64"/>
    </row>
    <row r="386" spans="8:8" x14ac:dyDescent="0.3">
      <c r="H386" s="64"/>
    </row>
    <row r="387" spans="8:8" x14ac:dyDescent="0.3">
      <c r="H387" s="64"/>
    </row>
    <row r="388" spans="8:8" x14ac:dyDescent="0.3">
      <c r="H388" s="64"/>
    </row>
    <row r="389" spans="8:8" x14ac:dyDescent="0.3">
      <c r="H389" s="64"/>
    </row>
    <row r="390" spans="8:8" x14ac:dyDescent="0.3">
      <c r="H390" s="64"/>
    </row>
    <row r="391" spans="8:8" x14ac:dyDescent="0.3">
      <c r="H391" s="64"/>
    </row>
    <row r="392" spans="8:8" x14ac:dyDescent="0.3">
      <c r="H392" s="64"/>
    </row>
    <row r="393" spans="8:8" x14ac:dyDescent="0.3">
      <c r="H393" s="64"/>
    </row>
    <row r="394" spans="8:8" x14ac:dyDescent="0.3">
      <c r="H394" s="64"/>
    </row>
    <row r="395" spans="8:8" x14ac:dyDescent="0.3">
      <c r="H395" s="64"/>
    </row>
    <row r="396" spans="8:8" x14ac:dyDescent="0.3">
      <c r="H396" s="64"/>
    </row>
    <row r="397" spans="8:8" x14ac:dyDescent="0.3">
      <c r="H397" s="64"/>
    </row>
    <row r="398" spans="8:8" x14ac:dyDescent="0.3">
      <c r="H398" s="64"/>
    </row>
    <row r="399" spans="8:8" x14ac:dyDescent="0.3">
      <c r="H399" s="64"/>
    </row>
    <row r="400" spans="8:8" x14ac:dyDescent="0.3">
      <c r="H400" s="64"/>
    </row>
    <row r="401" spans="8:8" x14ac:dyDescent="0.3">
      <c r="H401" s="64"/>
    </row>
    <row r="402" spans="8:8" x14ac:dyDescent="0.3">
      <c r="H402" s="64"/>
    </row>
    <row r="403" spans="8:8" x14ac:dyDescent="0.3">
      <c r="H403" s="64"/>
    </row>
    <row r="404" spans="8:8" x14ac:dyDescent="0.3">
      <c r="H404" s="64"/>
    </row>
    <row r="405" spans="8:8" x14ac:dyDescent="0.3">
      <c r="H405" s="64"/>
    </row>
    <row r="406" spans="8:8" x14ac:dyDescent="0.3">
      <c r="H406" s="64"/>
    </row>
    <row r="407" spans="8:8" x14ac:dyDescent="0.3">
      <c r="H407" s="64"/>
    </row>
    <row r="408" spans="8:8" x14ac:dyDescent="0.3">
      <c r="H408" s="64"/>
    </row>
    <row r="409" spans="8:8" x14ac:dyDescent="0.3">
      <c r="H409" s="64"/>
    </row>
    <row r="410" spans="8:8" x14ac:dyDescent="0.3">
      <c r="H410" s="64"/>
    </row>
    <row r="411" spans="8:8" x14ac:dyDescent="0.3">
      <c r="H411" s="64"/>
    </row>
    <row r="412" spans="8:8" x14ac:dyDescent="0.3">
      <c r="H412" s="64"/>
    </row>
    <row r="413" spans="8:8" x14ac:dyDescent="0.3">
      <c r="H413" s="64"/>
    </row>
  </sheetData>
  <conditionalFormatting sqref="C15">
    <cfRule type="containsText" dxfId="26" priority="11" operator="containsText" text="X">
      <formula>NOT(ISERROR(SEARCH("X",C15)))</formula>
    </cfRule>
  </conditionalFormatting>
  <conditionalFormatting sqref="C17">
    <cfRule type="containsText" dxfId="25" priority="10" operator="containsText" text="[DD/MM/YY]">
      <formula>NOT(ISERROR(SEARCH("[DD/MM/YY]",C17)))</formula>
    </cfRule>
  </conditionalFormatting>
  <conditionalFormatting sqref="C38:C39">
    <cfRule type="containsText" dxfId="24" priority="9" operator="containsText" text="[For completion]">
      <formula>NOT(ISERROR(SEARCH("[For completion]",C38)))</formula>
    </cfRule>
  </conditionalFormatting>
  <conditionalFormatting sqref="D45">
    <cfRule type="containsText" dxfId="23" priority="8" operator="containsText" text="[For completion]">
      <formula>NOT(ISERROR(SEARCH("[For completion]",D45)))</formula>
    </cfRule>
  </conditionalFormatting>
  <conditionalFormatting sqref="C53 C56 C66 C70:C76">
    <cfRule type="containsText" dxfId="22" priority="7" operator="containsText" text="[For completion]">
      <formula>NOT(ISERROR(SEARCH("[For completion]",C53)))</formula>
    </cfRule>
  </conditionalFormatting>
  <conditionalFormatting sqref="C89 C93:C99">
    <cfRule type="containsText" dxfId="21" priority="6" operator="containsText" text="[For completion]">
      <formula>NOT(ISERROR(SEARCH("[For completion]",C89)))</formula>
    </cfRule>
  </conditionalFormatting>
  <conditionalFormatting sqref="C112 C121 C138 C147">
    <cfRule type="containsText" dxfId="20" priority="5" operator="containsText" text="[For completion]">
      <formula>NOT(ISERROR(SEARCH("[For completion]",C112)))</formula>
    </cfRule>
  </conditionalFormatting>
  <conditionalFormatting sqref="C164:C165 C174 C176:C177 C193">
    <cfRule type="containsText" dxfId="19" priority="4" operator="containsText" text="[For completion]">
      <formula>NOT(ISERROR(SEARCH("[For completion]",C164)))</formula>
    </cfRule>
  </conditionalFormatting>
  <conditionalFormatting sqref="C186 C183">
    <cfRule type="cellIs" dxfId="18" priority="3" operator="equal">
      <formula>$C$189</formula>
    </cfRule>
  </conditionalFormatting>
  <conditionalFormatting sqref="C217">
    <cfRule type="containsText" dxfId="17" priority="2" operator="containsText" text="[For completion]">
      <formula>NOT(ISERROR(SEARCH("[For completion]",C217)))</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hyperlink ref="C18" r:id="rId5"/>
    <hyperlink ref="C29" r:id="rId6"/>
    <hyperlink ref="C229"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8"/>
  <sheetViews>
    <sheetView topLeftCell="A338" zoomScale="80" zoomScaleNormal="80" workbookViewId="0">
      <selection activeCell="C38" sqref="C38"/>
    </sheetView>
  </sheetViews>
  <sheetFormatPr defaultColWidth="8.88671875" defaultRowHeight="14.4" outlineLevelRow="1" x14ac:dyDescent="0.3"/>
  <cols>
    <col min="1" max="1" width="13.88671875" style="66" customWidth="1"/>
    <col min="2" max="2" width="60.88671875" style="66" customWidth="1"/>
    <col min="3" max="3" width="41" style="66" customWidth="1"/>
    <col min="4" max="4" width="40.88671875" style="66" customWidth="1"/>
    <col min="5" max="5" width="6.6640625" style="66" customWidth="1"/>
    <col min="6" max="6" width="41.5546875" style="66" customWidth="1"/>
    <col min="7" max="7" width="41.5546875" style="64" customWidth="1"/>
    <col min="8" max="16384" width="8.88671875" style="97"/>
  </cols>
  <sheetData>
    <row r="1" spans="1:7" ht="31.2" x14ac:dyDescent="0.3">
      <c r="A1" s="63" t="s">
        <v>555</v>
      </c>
      <c r="B1" s="63"/>
      <c r="C1" s="64"/>
      <c r="D1" s="64"/>
      <c r="E1" s="64"/>
      <c r="F1" s="100"/>
    </row>
    <row r="2" spans="1:7" ht="15" thickBot="1" x14ac:dyDescent="0.35">
      <c r="A2" s="64"/>
      <c r="B2" s="64"/>
      <c r="C2" s="64"/>
      <c r="D2" s="64"/>
      <c r="E2" s="64"/>
      <c r="F2" s="64"/>
    </row>
    <row r="3" spans="1:7" ht="18.600000000000001" thickBot="1" x14ac:dyDescent="0.35">
      <c r="A3" s="67"/>
      <c r="B3" s="68" t="s">
        <v>83</v>
      </c>
      <c r="C3" s="69" t="s">
        <v>252</v>
      </c>
      <c r="D3" s="67"/>
      <c r="E3" s="67"/>
      <c r="F3" s="64"/>
      <c r="G3" s="67"/>
    </row>
    <row r="4" spans="1:7" ht="15" thickBot="1" x14ac:dyDescent="0.35"/>
    <row r="5" spans="1:7" ht="18" x14ac:dyDescent="0.3">
      <c r="A5" s="70"/>
      <c r="B5" s="71" t="s">
        <v>556</v>
      </c>
      <c r="C5" s="70"/>
      <c r="E5" s="72"/>
      <c r="F5" s="72"/>
    </row>
    <row r="6" spans="1:7" x14ac:dyDescent="0.3">
      <c r="B6" s="73" t="s">
        <v>557</v>
      </c>
    </row>
    <row r="7" spans="1:7" x14ac:dyDescent="0.3">
      <c r="B7" s="116" t="s">
        <v>558</v>
      </c>
    </row>
    <row r="8" spans="1:7" ht="15" thickBot="1" x14ac:dyDescent="0.35">
      <c r="B8" s="117" t="s">
        <v>559</v>
      </c>
    </row>
    <row r="9" spans="1:7" x14ac:dyDescent="0.3">
      <c r="B9" s="76"/>
    </row>
    <row r="10" spans="1:7" ht="36" x14ac:dyDescent="0.3">
      <c r="A10" s="77" t="s">
        <v>93</v>
      </c>
      <c r="B10" s="77" t="s">
        <v>557</v>
      </c>
      <c r="C10" s="78"/>
      <c r="D10" s="78"/>
      <c r="E10" s="78"/>
      <c r="F10" s="78"/>
      <c r="G10" s="79"/>
    </row>
    <row r="11" spans="1:7" ht="15" customHeight="1" x14ac:dyDescent="0.3">
      <c r="A11" s="85"/>
      <c r="B11" s="86" t="s">
        <v>560</v>
      </c>
      <c r="C11" s="85" t="s">
        <v>125</v>
      </c>
      <c r="D11" s="85"/>
      <c r="E11" s="85"/>
      <c r="F11" s="88" t="s">
        <v>561</v>
      </c>
      <c r="G11" s="88"/>
    </row>
    <row r="12" spans="1:7" x14ac:dyDescent="0.3">
      <c r="A12" s="66" t="s">
        <v>562</v>
      </c>
      <c r="B12" s="66" t="s">
        <v>563</v>
      </c>
      <c r="C12" s="66">
        <v>4386</v>
      </c>
      <c r="F12" s="93">
        <f>IF($C$15=0,"",IF(C12="[for completion]","",C12/$C$15))</f>
        <v>0.92648922686945501</v>
      </c>
    </row>
    <row r="13" spans="1:7" x14ac:dyDescent="0.3">
      <c r="A13" s="66" t="s">
        <v>564</v>
      </c>
      <c r="B13" s="66" t="s">
        <v>565</v>
      </c>
      <c r="C13" s="66">
        <v>348</v>
      </c>
      <c r="F13" s="93">
        <f>IF($C$15=0,"",IF(C13="[for completion]","",C13/$C$15))</f>
        <v>7.3510773130544993E-2</v>
      </c>
    </row>
    <row r="14" spans="1:7" x14ac:dyDescent="0.3">
      <c r="A14" s="66" t="s">
        <v>566</v>
      </c>
      <c r="B14" s="66" t="s">
        <v>159</v>
      </c>
      <c r="C14" s="66" t="s">
        <v>95</v>
      </c>
      <c r="F14" s="93" t="str">
        <f>IF($C$15=0,"",IF(C14="[for completion]","",C14/$C$15))</f>
        <v/>
      </c>
    </row>
    <row r="15" spans="1:7" x14ac:dyDescent="0.3">
      <c r="A15" s="66" t="s">
        <v>567</v>
      </c>
      <c r="B15" s="118" t="s">
        <v>161</v>
      </c>
      <c r="C15" s="66">
        <f>SUM(C12:C14)</f>
        <v>4734</v>
      </c>
      <c r="F15" s="104">
        <f>SUM(F12:F14)</f>
        <v>1</v>
      </c>
    </row>
    <row r="16" spans="1:7" outlineLevel="1" x14ac:dyDescent="0.3">
      <c r="A16" s="66" t="s">
        <v>568</v>
      </c>
      <c r="B16" s="96" t="s">
        <v>569</v>
      </c>
      <c r="C16" s="66">
        <v>25</v>
      </c>
      <c r="F16" s="93">
        <f t="shared" ref="F16:F26" si="0">IF($C$15=0,"",IF(C16="[for completion]","",C16/$C$15))</f>
        <v>5.280946345585129E-3</v>
      </c>
    </row>
    <row r="17" spans="1:7" outlineLevel="1" x14ac:dyDescent="0.3">
      <c r="A17" s="66" t="s">
        <v>570</v>
      </c>
      <c r="B17" s="96" t="s">
        <v>1609</v>
      </c>
      <c r="C17" s="66">
        <v>209</v>
      </c>
      <c r="F17" s="93">
        <f t="shared" si="0"/>
        <v>4.4148711449091674E-2</v>
      </c>
    </row>
    <row r="18" spans="1:7" outlineLevel="1" x14ac:dyDescent="0.3">
      <c r="A18" s="66" t="s">
        <v>571</v>
      </c>
      <c r="B18" s="96" t="s">
        <v>1756</v>
      </c>
      <c r="C18" s="66">
        <v>3957</v>
      </c>
      <c r="F18" s="93">
        <f t="shared" si="0"/>
        <v>0.83586818757921422</v>
      </c>
    </row>
    <row r="19" spans="1:7" outlineLevel="1" x14ac:dyDescent="0.3">
      <c r="A19" s="66" t="s">
        <v>572</v>
      </c>
      <c r="B19" s="96" t="s">
        <v>1757</v>
      </c>
      <c r="C19" s="66">
        <v>329</v>
      </c>
      <c r="F19" s="93">
        <f t="shared" si="0"/>
        <v>6.9497253907900292E-2</v>
      </c>
    </row>
    <row r="20" spans="1:7" outlineLevel="1" x14ac:dyDescent="0.3">
      <c r="A20" s="66" t="s">
        <v>573</v>
      </c>
      <c r="B20" s="96" t="s">
        <v>1758</v>
      </c>
      <c r="C20" s="66">
        <v>8</v>
      </c>
      <c r="F20" s="93">
        <f t="shared" si="0"/>
        <v>1.6899028305872412E-3</v>
      </c>
    </row>
    <row r="21" spans="1:7" outlineLevel="1" x14ac:dyDescent="0.3">
      <c r="A21" s="66" t="s">
        <v>574</v>
      </c>
      <c r="B21" s="96" t="s">
        <v>1759</v>
      </c>
      <c r="C21" s="66">
        <v>67</v>
      </c>
      <c r="F21" s="93">
        <f t="shared" si="0"/>
        <v>1.4152936206168145E-2</v>
      </c>
    </row>
    <row r="22" spans="1:7" outlineLevel="1" x14ac:dyDescent="0.3">
      <c r="A22" s="66" t="s">
        <v>575</v>
      </c>
      <c r="B22" s="96" t="s">
        <v>1760</v>
      </c>
      <c r="C22" s="66">
        <v>10</v>
      </c>
      <c r="F22" s="93">
        <f t="shared" si="0"/>
        <v>2.1123785382340513E-3</v>
      </c>
    </row>
    <row r="23" spans="1:7" outlineLevel="1" x14ac:dyDescent="0.3">
      <c r="A23" s="66" t="s">
        <v>576</v>
      </c>
      <c r="B23" s="96" t="s">
        <v>1761</v>
      </c>
      <c r="C23" s="66">
        <v>83</v>
      </c>
      <c r="F23" s="93">
        <f t="shared" si="0"/>
        <v>1.7532741867342629E-2</v>
      </c>
    </row>
    <row r="24" spans="1:7" outlineLevel="1" x14ac:dyDescent="0.3">
      <c r="A24" s="66" t="s">
        <v>577</v>
      </c>
      <c r="B24" s="96" t="s">
        <v>1762</v>
      </c>
      <c r="C24" s="66">
        <v>42</v>
      </c>
      <c r="F24" s="93">
        <f t="shared" si="0"/>
        <v>8.8719898605830166E-3</v>
      </c>
    </row>
    <row r="25" spans="1:7" outlineLevel="1" x14ac:dyDescent="0.3">
      <c r="A25" s="66" t="s">
        <v>578</v>
      </c>
      <c r="B25" s="96" t="s">
        <v>1763</v>
      </c>
      <c r="C25" s="66">
        <v>4</v>
      </c>
      <c r="F25" s="93">
        <f t="shared" si="0"/>
        <v>8.449514152936206E-4</v>
      </c>
    </row>
    <row r="26" spans="1:7" outlineLevel="1" x14ac:dyDescent="0.3">
      <c r="A26" s="66" t="s">
        <v>579</v>
      </c>
      <c r="B26" s="96" t="s">
        <v>163</v>
      </c>
      <c r="C26" s="97"/>
      <c r="D26" s="97"/>
      <c r="E26" s="97"/>
      <c r="F26" s="93">
        <f t="shared" si="0"/>
        <v>0</v>
      </c>
    </row>
    <row r="27" spans="1:7" ht="15" customHeight="1" x14ac:dyDescent="0.3">
      <c r="A27" s="85"/>
      <c r="B27" s="86" t="s">
        <v>580</v>
      </c>
      <c r="C27" s="85" t="s">
        <v>581</v>
      </c>
      <c r="D27" s="85" t="s">
        <v>582</v>
      </c>
      <c r="E27" s="87"/>
      <c r="F27" s="85" t="s">
        <v>583</v>
      </c>
      <c r="G27" s="88"/>
    </row>
    <row r="28" spans="1:7" x14ac:dyDescent="0.3">
      <c r="A28" s="66" t="s">
        <v>584</v>
      </c>
      <c r="B28" s="66" t="s">
        <v>585</v>
      </c>
      <c r="C28" s="66">
        <v>8387</v>
      </c>
      <c r="D28" s="66">
        <v>479</v>
      </c>
      <c r="F28" s="66" t="s">
        <v>95</v>
      </c>
    </row>
    <row r="29" spans="1:7" outlineLevel="1" x14ac:dyDescent="0.3">
      <c r="A29" s="66" t="s">
        <v>586</v>
      </c>
      <c r="B29" s="81" t="s">
        <v>587</v>
      </c>
    </row>
    <row r="30" spans="1:7" outlineLevel="1" x14ac:dyDescent="0.3">
      <c r="A30" s="66" t="s">
        <v>588</v>
      </c>
      <c r="B30" s="81" t="s">
        <v>589</v>
      </c>
    </row>
    <row r="31" spans="1:7" outlineLevel="1" x14ac:dyDescent="0.3">
      <c r="A31" s="66" t="s">
        <v>590</v>
      </c>
      <c r="B31" s="81"/>
    </row>
    <row r="32" spans="1:7" outlineLevel="1" x14ac:dyDescent="0.3">
      <c r="A32" s="66" t="s">
        <v>591</v>
      </c>
      <c r="B32" s="81"/>
    </row>
    <row r="33" spans="1:7" outlineLevel="1" x14ac:dyDescent="0.3">
      <c r="A33" s="66" t="s">
        <v>592</v>
      </c>
      <c r="B33" s="81"/>
    </row>
    <row r="34" spans="1:7" outlineLevel="1" x14ac:dyDescent="0.3">
      <c r="A34" s="66" t="s">
        <v>593</v>
      </c>
      <c r="B34" s="81"/>
    </row>
    <row r="35" spans="1:7" ht="15" customHeight="1" x14ac:dyDescent="0.3">
      <c r="A35" s="85"/>
      <c r="B35" s="86" t="s">
        <v>594</v>
      </c>
      <c r="C35" s="85" t="s">
        <v>595</v>
      </c>
      <c r="D35" s="85" t="s">
        <v>596</v>
      </c>
      <c r="E35" s="87"/>
      <c r="F35" s="88" t="s">
        <v>561</v>
      </c>
      <c r="G35" s="88"/>
    </row>
    <row r="36" spans="1:7" x14ac:dyDescent="0.3">
      <c r="A36" s="66" t="s">
        <v>597</v>
      </c>
      <c r="B36" s="66" t="s">
        <v>598</v>
      </c>
      <c r="C36" s="66">
        <v>0.89</v>
      </c>
      <c r="D36" s="66">
        <v>18.82</v>
      </c>
      <c r="E36" s="66" t="s">
        <v>1790</v>
      </c>
      <c r="F36" s="66">
        <v>2.21</v>
      </c>
    </row>
    <row r="37" spans="1:7" outlineLevel="1" x14ac:dyDescent="0.3">
      <c r="A37" s="66" t="s">
        <v>599</v>
      </c>
    </row>
    <row r="38" spans="1:7" outlineLevel="1" x14ac:dyDescent="0.3">
      <c r="A38" s="66" t="s">
        <v>600</v>
      </c>
    </row>
    <row r="39" spans="1:7" outlineLevel="1" x14ac:dyDescent="0.3">
      <c r="A39" s="66" t="s">
        <v>601</v>
      </c>
    </row>
    <row r="40" spans="1:7" outlineLevel="1" x14ac:dyDescent="0.3">
      <c r="A40" s="66" t="s">
        <v>602</v>
      </c>
    </row>
    <row r="41" spans="1:7" outlineLevel="1" x14ac:dyDescent="0.3">
      <c r="A41" s="66" t="s">
        <v>603</v>
      </c>
    </row>
    <row r="42" spans="1:7" outlineLevel="1" x14ac:dyDescent="0.3">
      <c r="A42" s="66" t="s">
        <v>604</v>
      </c>
    </row>
    <row r="43" spans="1:7" ht="15" customHeight="1" x14ac:dyDescent="0.3">
      <c r="A43" s="85"/>
      <c r="B43" s="86" t="s">
        <v>605</v>
      </c>
      <c r="C43" s="85" t="s">
        <v>595</v>
      </c>
      <c r="D43" s="85" t="s">
        <v>596</v>
      </c>
      <c r="E43" s="87"/>
      <c r="F43" s="88" t="s">
        <v>561</v>
      </c>
      <c r="G43" s="88"/>
    </row>
    <row r="44" spans="1:7" x14ac:dyDescent="0.3">
      <c r="A44" s="66" t="s">
        <v>606</v>
      </c>
      <c r="B44" s="119" t="s">
        <v>607</v>
      </c>
      <c r="C44" s="119">
        <f>SUM(C45:C72)</f>
        <v>100</v>
      </c>
      <c r="D44" s="119">
        <f>SUM(D45:D72)</f>
        <v>100</v>
      </c>
      <c r="F44" s="119">
        <f>SUM(F45:F72)</f>
        <v>100</v>
      </c>
      <c r="G44" s="66"/>
    </row>
    <row r="45" spans="1:7" x14ac:dyDescent="0.3">
      <c r="A45" s="66" t="s">
        <v>608</v>
      </c>
      <c r="B45" s="66" t="s">
        <v>609</v>
      </c>
      <c r="C45" s="66" t="s">
        <v>95</v>
      </c>
      <c r="D45" s="66" t="s">
        <v>95</v>
      </c>
      <c r="F45" s="66" t="s">
        <v>95</v>
      </c>
      <c r="G45" s="66"/>
    </row>
    <row r="46" spans="1:7" x14ac:dyDescent="0.3">
      <c r="A46" s="66" t="s">
        <v>610</v>
      </c>
      <c r="B46" s="66" t="s">
        <v>611</v>
      </c>
      <c r="C46" s="66" t="s">
        <v>95</v>
      </c>
      <c r="D46" s="66" t="s">
        <v>95</v>
      </c>
      <c r="F46" s="66" t="s">
        <v>95</v>
      </c>
      <c r="G46" s="66"/>
    </row>
    <row r="47" spans="1:7" x14ac:dyDescent="0.3">
      <c r="A47" s="66" t="s">
        <v>612</v>
      </c>
      <c r="B47" s="66" t="s">
        <v>613</v>
      </c>
      <c r="C47" s="66" t="s">
        <v>95</v>
      </c>
      <c r="D47" s="66" t="s">
        <v>95</v>
      </c>
      <c r="F47" s="66" t="s">
        <v>95</v>
      </c>
      <c r="G47" s="66"/>
    </row>
    <row r="48" spans="1:7" x14ac:dyDescent="0.3">
      <c r="A48" s="66" t="s">
        <v>614</v>
      </c>
      <c r="B48" s="66" t="s">
        <v>615</v>
      </c>
      <c r="C48" s="66" t="s">
        <v>95</v>
      </c>
      <c r="D48" s="66" t="s">
        <v>95</v>
      </c>
      <c r="F48" s="66" t="s">
        <v>95</v>
      </c>
      <c r="G48" s="66"/>
    </row>
    <row r="49" spans="1:7" x14ac:dyDescent="0.3">
      <c r="A49" s="66" t="s">
        <v>616</v>
      </c>
      <c r="B49" s="66" t="s">
        <v>617</v>
      </c>
      <c r="C49" s="66" t="s">
        <v>95</v>
      </c>
      <c r="D49" s="66" t="s">
        <v>95</v>
      </c>
      <c r="F49" s="66" t="s">
        <v>95</v>
      </c>
      <c r="G49" s="66"/>
    </row>
    <row r="50" spans="1:7" x14ac:dyDescent="0.3">
      <c r="A50" s="66" t="s">
        <v>618</v>
      </c>
      <c r="B50" s="66" t="s">
        <v>619</v>
      </c>
      <c r="C50" s="66" t="s">
        <v>95</v>
      </c>
      <c r="D50" s="66" t="s">
        <v>95</v>
      </c>
      <c r="F50" s="66" t="s">
        <v>95</v>
      </c>
      <c r="G50" s="66"/>
    </row>
    <row r="51" spans="1:7" x14ac:dyDescent="0.3">
      <c r="A51" s="66" t="s">
        <v>620</v>
      </c>
      <c r="B51" s="66" t="s">
        <v>621</v>
      </c>
      <c r="C51" s="66">
        <v>100</v>
      </c>
      <c r="D51" s="66">
        <v>100</v>
      </c>
      <c r="F51" s="66">
        <v>100</v>
      </c>
      <c r="G51" s="66"/>
    </row>
    <row r="52" spans="1:7" x14ac:dyDescent="0.3">
      <c r="A52" s="66" t="s">
        <v>622</v>
      </c>
      <c r="B52" s="66" t="s">
        <v>623</v>
      </c>
      <c r="C52" s="66" t="s">
        <v>95</v>
      </c>
      <c r="D52" s="66" t="s">
        <v>95</v>
      </c>
      <c r="F52" s="66" t="s">
        <v>95</v>
      </c>
      <c r="G52" s="66"/>
    </row>
    <row r="53" spans="1:7" x14ac:dyDescent="0.3">
      <c r="A53" s="66" t="s">
        <v>624</v>
      </c>
      <c r="B53" s="66" t="s">
        <v>625</v>
      </c>
      <c r="C53" s="66" t="s">
        <v>95</v>
      </c>
      <c r="D53" s="66" t="s">
        <v>95</v>
      </c>
      <c r="F53" s="66" t="s">
        <v>95</v>
      </c>
      <c r="G53" s="66"/>
    </row>
    <row r="54" spans="1:7" x14ac:dyDescent="0.3">
      <c r="A54" s="66" t="s">
        <v>626</v>
      </c>
      <c r="B54" s="66" t="s">
        <v>627</v>
      </c>
      <c r="C54" s="66" t="s">
        <v>95</v>
      </c>
      <c r="D54" s="66" t="s">
        <v>95</v>
      </c>
      <c r="F54" s="66" t="s">
        <v>95</v>
      </c>
      <c r="G54" s="66"/>
    </row>
    <row r="55" spans="1:7" x14ac:dyDescent="0.3">
      <c r="A55" s="66" t="s">
        <v>628</v>
      </c>
      <c r="B55" s="66" t="s">
        <v>629</v>
      </c>
      <c r="C55" s="66" t="s">
        <v>95</v>
      </c>
      <c r="D55" s="66" t="s">
        <v>95</v>
      </c>
      <c r="F55" s="66" t="s">
        <v>95</v>
      </c>
      <c r="G55" s="66"/>
    </row>
    <row r="56" spans="1:7" x14ac:dyDescent="0.3">
      <c r="A56" s="66" t="s">
        <v>630</v>
      </c>
      <c r="B56" s="66" t="s">
        <v>631</v>
      </c>
      <c r="C56" s="66" t="s">
        <v>95</v>
      </c>
      <c r="D56" s="66" t="s">
        <v>95</v>
      </c>
      <c r="F56" s="66" t="s">
        <v>95</v>
      </c>
      <c r="G56" s="66"/>
    </row>
    <row r="57" spans="1:7" x14ac:dyDescent="0.3">
      <c r="A57" s="66" t="s">
        <v>632</v>
      </c>
      <c r="B57" s="66" t="s">
        <v>633</v>
      </c>
      <c r="C57" s="66" t="s">
        <v>95</v>
      </c>
      <c r="D57" s="66" t="s">
        <v>95</v>
      </c>
      <c r="F57" s="66" t="s">
        <v>95</v>
      </c>
      <c r="G57" s="66"/>
    </row>
    <row r="58" spans="1:7" x14ac:dyDescent="0.3">
      <c r="A58" s="66" t="s">
        <v>634</v>
      </c>
      <c r="B58" s="66" t="s">
        <v>635</v>
      </c>
      <c r="C58" s="66" t="s">
        <v>95</v>
      </c>
      <c r="D58" s="66" t="s">
        <v>95</v>
      </c>
      <c r="F58" s="66" t="s">
        <v>95</v>
      </c>
      <c r="G58" s="66"/>
    </row>
    <row r="59" spans="1:7" x14ac:dyDescent="0.3">
      <c r="A59" s="66" t="s">
        <v>636</v>
      </c>
      <c r="B59" s="66" t="s">
        <v>637</v>
      </c>
      <c r="C59" s="66" t="s">
        <v>95</v>
      </c>
      <c r="D59" s="66" t="s">
        <v>95</v>
      </c>
      <c r="F59" s="66" t="s">
        <v>95</v>
      </c>
      <c r="G59" s="66"/>
    </row>
    <row r="60" spans="1:7" x14ac:dyDescent="0.3">
      <c r="A60" s="66" t="s">
        <v>638</v>
      </c>
      <c r="B60" s="66" t="s">
        <v>3</v>
      </c>
      <c r="C60" s="66" t="s">
        <v>95</v>
      </c>
      <c r="D60" s="66" t="s">
        <v>95</v>
      </c>
      <c r="F60" s="66" t="s">
        <v>95</v>
      </c>
      <c r="G60" s="66"/>
    </row>
    <row r="61" spans="1:7" x14ac:dyDescent="0.3">
      <c r="A61" s="66" t="s">
        <v>639</v>
      </c>
      <c r="B61" s="66" t="s">
        <v>640</v>
      </c>
      <c r="C61" s="66" t="s">
        <v>95</v>
      </c>
      <c r="D61" s="66" t="s">
        <v>95</v>
      </c>
      <c r="F61" s="66" t="s">
        <v>95</v>
      </c>
      <c r="G61" s="66"/>
    </row>
    <row r="62" spans="1:7" x14ac:dyDescent="0.3">
      <c r="A62" s="66" t="s">
        <v>641</v>
      </c>
      <c r="B62" s="66" t="s">
        <v>642</v>
      </c>
      <c r="C62" s="66" t="s">
        <v>95</v>
      </c>
      <c r="D62" s="66" t="s">
        <v>95</v>
      </c>
      <c r="F62" s="66" t="s">
        <v>95</v>
      </c>
      <c r="G62" s="66"/>
    </row>
    <row r="63" spans="1:7" x14ac:dyDescent="0.3">
      <c r="A63" s="66" t="s">
        <v>643</v>
      </c>
      <c r="B63" s="66" t="s">
        <v>644</v>
      </c>
      <c r="C63" s="66" t="s">
        <v>95</v>
      </c>
      <c r="D63" s="66" t="s">
        <v>95</v>
      </c>
      <c r="F63" s="66" t="s">
        <v>95</v>
      </c>
      <c r="G63" s="66"/>
    </row>
    <row r="64" spans="1:7" x14ac:dyDescent="0.3">
      <c r="A64" s="66" t="s">
        <v>645</v>
      </c>
      <c r="B64" s="66" t="s">
        <v>646</v>
      </c>
      <c r="C64" s="66" t="s">
        <v>95</v>
      </c>
      <c r="D64" s="66" t="s">
        <v>95</v>
      </c>
      <c r="F64" s="66" t="s">
        <v>95</v>
      </c>
      <c r="G64" s="66"/>
    </row>
    <row r="65" spans="1:7" x14ac:dyDescent="0.3">
      <c r="A65" s="66" t="s">
        <v>647</v>
      </c>
      <c r="B65" s="66" t="s">
        <v>648</v>
      </c>
      <c r="C65" s="66" t="s">
        <v>95</v>
      </c>
      <c r="D65" s="66" t="s">
        <v>95</v>
      </c>
      <c r="F65" s="66" t="s">
        <v>95</v>
      </c>
      <c r="G65" s="66"/>
    </row>
    <row r="66" spans="1:7" x14ac:dyDescent="0.3">
      <c r="A66" s="66" t="s">
        <v>649</v>
      </c>
      <c r="B66" s="66" t="s">
        <v>650</v>
      </c>
      <c r="C66" s="66" t="s">
        <v>95</v>
      </c>
      <c r="D66" s="66" t="s">
        <v>95</v>
      </c>
      <c r="F66" s="66" t="s">
        <v>95</v>
      </c>
      <c r="G66" s="66"/>
    </row>
    <row r="67" spans="1:7" x14ac:dyDescent="0.3">
      <c r="A67" s="66" t="s">
        <v>651</v>
      </c>
      <c r="B67" s="66" t="s">
        <v>652</v>
      </c>
      <c r="C67" s="66" t="s">
        <v>95</v>
      </c>
      <c r="D67" s="66" t="s">
        <v>95</v>
      </c>
      <c r="F67" s="66" t="s">
        <v>95</v>
      </c>
      <c r="G67" s="66"/>
    </row>
    <row r="68" spans="1:7" x14ac:dyDescent="0.3">
      <c r="A68" s="66" t="s">
        <v>653</v>
      </c>
      <c r="B68" s="66" t="s">
        <v>654</v>
      </c>
      <c r="C68" s="66" t="s">
        <v>95</v>
      </c>
      <c r="D68" s="66" t="s">
        <v>95</v>
      </c>
      <c r="F68" s="66" t="s">
        <v>95</v>
      </c>
      <c r="G68" s="66"/>
    </row>
    <row r="69" spans="1:7" x14ac:dyDescent="0.3">
      <c r="A69" s="66" t="s">
        <v>655</v>
      </c>
      <c r="B69" s="66" t="s">
        <v>656</v>
      </c>
      <c r="C69" s="66" t="s">
        <v>95</v>
      </c>
      <c r="D69" s="66" t="s">
        <v>95</v>
      </c>
      <c r="F69" s="66" t="s">
        <v>95</v>
      </c>
      <c r="G69" s="66"/>
    </row>
    <row r="70" spans="1:7" x14ac:dyDescent="0.3">
      <c r="A70" s="66" t="s">
        <v>657</v>
      </c>
      <c r="B70" s="66" t="s">
        <v>658</v>
      </c>
      <c r="C70" s="66" t="s">
        <v>95</v>
      </c>
      <c r="D70" s="66" t="s">
        <v>95</v>
      </c>
      <c r="F70" s="66" t="s">
        <v>95</v>
      </c>
      <c r="G70" s="66"/>
    </row>
    <row r="71" spans="1:7" x14ac:dyDescent="0.3">
      <c r="A71" s="66" t="s">
        <v>659</v>
      </c>
      <c r="B71" s="66" t="s">
        <v>6</v>
      </c>
      <c r="C71" s="66" t="s">
        <v>95</v>
      </c>
      <c r="D71" s="66" t="s">
        <v>95</v>
      </c>
      <c r="F71" s="66" t="s">
        <v>95</v>
      </c>
      <c r="G71" s="66"/>
    </row>
    <row r="72" spans="1:7" x14ac:dyDescent="0.3">
      <c r="A72" s="66" t="s">
        <v>660</v>
      </c>
      <c r="B72" s="66" t="s">
        <v>661</v>
      </c>
      <c r="C72" s="66" t="s">
        <v>95</v>
      </c>
      <c r="D72" s="66" t="s">
        <v>95</v>
      </c>
      <c r="F72" s="66" t="s">
        <v>95</v>
      </c>
      <c r="G72" s="66"/>
    </row>
    <row r="73" spans="1:7" x14ac:dyDescent="0.3">
      <c r="A73" s="66" t="s">
        <v>662</v>
      </c>
      <c r="B73" s="119" t="s">
        <v>348</v>
      </c>
      <c r="C73" s="119">
        <f>SUM(C74:C76)</f>
        <v>0</v>
      </c>
      <c r="D73" s="119">
        <f>SUM(D74:D76)</f>
        <v>0</v>
      </c>
      <c r="F73" s="119">
        <f>SUM(F74:F76)</f>
        <v>0</v>
      </c>
      <c r="G73" s="66"/>
    </row>
    <row r="74" spans="1:7" x14ac:dyDescent="0.3">
      <c r="A74" s="66" t="s">
        <v>663</v>
      </c>
      <c r="B74" s="66" t="s">
        <v>664</v>
      </c>
      <c r="C74" s="66" t="s">
        <v>95</v>
      </c>
      <c r="D74" s="66" t="s">
        <v>95</v>
      </c>
      <c r="F74" s="66" t="s">
        <v>95</v>
      </c>
      <c r="G74" s="66"/>
    </row>
    <row r="75" spans="1:7" x14ac:dyDescent="0.3">
      <c r="A75" s="66" t="s">
        <v>665</v>
      </c>
      <c r="B75" s="66" t="s">
        <v>666</v>
      </c>
      <c r="C75" s="66" t="s">
        <v>95</v>
      </c>
      <c r="D75" s="66" t="s">
        <v>95</v>
      </c>
      <c r="F75" s="66" t="s">
        <v>95</v>
      </c>
      <c r="G75" s="66"/>
    </row>
    <row r="76" spans="1:7" x14ac:dyDescent="0.3">
      <c r="A76" s="66" t="s">
        <v>667</v>
      </c>
      <c r="B76" s="66" t="s">
        <v>2</v>
      </c>
      <c r="C76" s="66" t="s">
        <v>95</v>
      </c>
      <c r="D76" s="66" t="s">
        <v>95</v>
      </c>
      <c r="F76" s="66" t="s">
        <v>95</v>
      </c>
      <c r="G76" s="66"/>
    </row>
    <row r="77" spans="1:7" x14ac:dyDescent="0.3">
      <c r="A77" s="66" t="s">
        <v>668</v>
      </c>
      <c r="B77" s="119" t="s">
        <v>159</v>
      </c>
      <c r="C77" s="119">
        <f>SUM(C78:C87)</f>
        <v>0</v>
      </c>
      <c r="D77" s="119">
        <f>SUM(D78:D87)</f>
        <v>0</v>
      </c>
      <c r="F77" s="119">
        <f>SUM(F78:F87)</f>
        <v>0</v>
      </c>
      <c r="G77" s="66"/>
    </row>
    <row r="78" spans="1:7" x14ac:dyDescent="0.3">
      <c r="A78" s="66" t="s">
        <v>669</v>
      </c>
      <c r="B78" s="83" t="s">
        <v>350</v>
      </c>
      <c r="C78" s="66" t="s">
        <v>95</v>
      </c>
      <c r="D78" s="66" t="s">
        <v>95</v>
      </c>
      <c r="F78" s="66" t="s">
        <v>95</v>
      </c>
      <c r="G78" s="66"/>
    </row>
    <row r="79" spans="1:7" x14ac:dyDescent="0.3">
      <c r="A79" s="66" t="s">
        <v>670</v>
      </c>
      <c r="B79" s="83" t="s">
        <v>352</v>
      </c>
      <c r="C79" s="66" t="s">
        <v>95</v>
      </c>
      <c r="D79" s="66" t="s">
        <v>95</v>
      </c>
      <c r="F79" s="66" t="s">
        <v>95</v>
      </c>
      <c r="G79" s="66"/>
    </row>
    <row r="80" spans="1:7" x14ac:dyDescent="0.3">
      <c r="A80" s="66" t="s">
        <v>671</v>
      </c>
      <c r="B80" s="83" t="s">
        <v>354</v>
      </c>
      <c r="C80" s="66" t="s">
        <v>95</v>
      </c>
      <c r="D80" s="66" t="s">
        <v>95</v>
      </c>
      <c r="F80" s="66" t="s">
        <v>95</v>
      </c>
      <c r="G80" s="66"/>
    </row>
    <row r="81" spans="1:7" x14ac:dyDescent="0.3">
      <c r="A81" s="66" t="s">
        <v>672</v>
      </c>
      <c r="B81" s="83" t="s">
        <v>12</v>
      </c>
      <c r="C81" s="66" t="s">
        <v>95</v>
      </c>
      <c r="D81" s="66" t="s">
        <v>95</v>
      </c>
      <c r="F81" s="66" t="s">
        <v>95</v>
      </c>
      <c r="G81" s="66"/>
    </row>
    <row r="82" spans="1:7" x14ac:dyDescent="0.3">
      <c r="A82" s="66" t="s">
        <v>673</v>
      </c>
      <c r="B82" s="83" t="s">
        <v>357</v>
      </c>
      <c r="C82" s="66" t="s">
        <v>95</v>
      </c>
      <c r="D82" s="66" t="s">
        <v>95</v>
      </c>
      <c r="F82" s="66" t="s">
        <v>95</v>
      </c>
      <c r="G82" s="66"/>
    </row>
    <row r="83" spans="1:7" x14ac:dyDescent="0.3">
      <c r="A83" s="66" t="s">
        <v>674</v>
      </c>
      <c r="B83" s="83" t="s">
        <v>359</v>
      </c>
      <c r="C83" s="66" t="s">
        <v>95</v>
      </c>
      <c r="D83" s="66" t="s">
        <v>95</v>
      </c>
      <c r="F83" s="66" t="s">
        <v>95</v>
      </c>
      <c r="G83" s="66"/>
    </row>
    <row r="84" spans="1:7" x14ac:dyDescent="0.3">
      <c r="A84" s="66" t="s">
        <v>675</v>
      </c>
      <c r="B84" s="83" t="s">
        <v>361</v>
      </c>
      <c r="C84" s="66" t="s">
        <v>95</v>
      </c>
      <c r="D84" s="66" t="s">
        <v>95</v>
      </c>
      <c r="F84" s="66" t="s">
        <v>95</v>
      </c>
      <c r="G84" s="66"/>
    </row>
    <row r="85" spans="1:7" x14ac:dyDescent="0.3">
      <c r="A85" s="66" t="s">
        <v>676</v>
      </c>
      <c r="B85" s="83" t="s">
        <v>363</v>
      </c>
      <c r="C85" s="66" t="s">
        <v>95</v>
      </c>
      <c r="D85" s="66" t="s">
        <v>95</v>
      </c>
      <c r="F85" s="66" t="s">
        <v>95</v>
      </c>
      <c r="G85" s="66"/>
    </row>
    <row r="86" spans="1:7" x14ac:dyDescent="0.3">
      <c r="A86" s="66" t="s">
        <v>677</v>
      </c>
      <c r="B86" s="83" t="s">
        <v>365</v>
      </c>
      <c r="C86" s="66" t="s">
        <v>95</v>
      </c>
      <c r="D86" s="66" t="s">
        <v>95</v>
      </c>
      <c r="F86" s="66" t="s">
        <v>95</v>
      </c>
      <c r="G86" s="66"/>
    </row>
    <row r="87" spans="1:7" x14ac:dyDescent="0.3">
      <c r="A87" s="66" t="s">
        <v>678</v>
      </c>
      <c r="B87" s="83" t="s">
        <v>159</v>
      </c>
      <c r="C87" s="66" t="s">
        <v>95</v>
      </c>
      <c r="D87" s="66" t="s">
        <v>95</v>
      </c>
      <c r="F87" s="66" t="s">
        <v>95</v>
      </c>
      <c r="G87" s="66"/>
    </row>
    <row r="88" spans="1:7" outlineLevel="1" x14ac:dyDescent="0.3">
      <c r="A88" s="66" t="s">
        <v>679</v>
      </c>
      <c r="B88" s="96" t="s">
        <v>163</v>
      </c>
      <c r="G88" s="66"/>
    </row>
    <row r="89" spans="1:7" outlineLevel="1" x14ac:dyDescent="0.3">
      <c r="A89" s="66" t="s">
        <v>680</v>
      </c>
      <c r="B89" s="96" t="s">
        <v>163</v>
      </c>
      <c r="G89" s="66"/>
    </row>
    <row r="90" spans="1:7" outlineLevel="1" x14ac:dyDescent="0.3">
      <c r="A90" s="66" t="s">
        <v>681</v>
      </c>
      <c r="B90" s="96" t="s">
        <v>163</v>
      </c>
      <c r="G90" s="66"/>
    </row>
    <row r="91" spans="1:7" outlineLevel="1" x14ac:dyDescent="0.3">
      <c r="A91" s="66" t="s">
        <v>682</v>
      </c>
      <c r="B91" s="96" t="s">
        <v>163</v>
      </c>
      <c r="G91" s="66"/>
    </row>
    <row r="92" spans="1:7" outlineLevel="1" x14ac:dyDescent="0.3">
      <c r="A92" s="66" t="s">
        <v>683</v>
      </c>
      <c r="B92" s="96" t="s">
        <v>163</v>
      </c>
      <c r="G92" s="66"/>
    </row>
    <row r="93" spans="1:7" outlineLevel="1" x14ac:dyDescent="0.3">
      <c r="A93" s="66" t="s">
        <v>684</v>
      </c>
      <c r="B93" s="96" t="s">
        <v>163</v>
      </c>
      <c r="G93" s="66"/>
    </row>
    <row r="94" spans="1:7" outlineLevel="1" x14ac:dyDescent="0.3">
      <c r="A94" s="66" t="s">
        <v>685</v>
      </c>
      <c r="B94" s="96" t="s">
        <v>163</v>
      </c>
      <c r="G94" s="66"/>
    </row>
    <row r="95" spans="1:7" outlineLevel="1" x14ac:dyDescent="0.3">
      <c r="A95" s="66" t="s">
        <v>686</v>
      </c>
      <c r="B95" s="96" t="s">
        <v>163</v>
      </c>
      <c r="G95" s="66"/>
    </row>
    <row r="96" spans="1:7" outlineLevel="1" x14ac:dyDescent="0.3">
      <c r="A96" s="66" t="s">
        <v>687</v>
      </c>
      <c r="B96" s="96" t="s">
        <v>163</v>
      </c>
      <c r="G96" s="66"/>
    </row>
    <row r="97" spans="1:7" outlineLevel="1" x14ac:dyDescent="0.3">
      <c r="A97" s="66" t="s">
        <v>688</v>
      </c>
      <c r="B97" s="96" t="s">
        <v>163</v>
      </c>
      <c r="G97" s="66"/>
    </row>
    <row r="98" spans="1:7" ht="15" customHeight="1" x14ac:dyDescent="0.3">
      <c r="A98" s="85"/>
      <c r="B98" s="86" t="s">
        <v>689</v>
      </c>
      <c r="C98" s="85" t="s">
        <v>595</v>
      </c>
      <c r="D98" s="85" t="s">
        <v>596</v>
      </c>
      <c r="E98" s="87"/>
      <c r="F98" s="88" t="s">
        <v>561</v>
      </c>
      <c r="G98" s="88"/>
    </row>
    <row r="99" spans="1:7" x14ac:dyDescent="0.3">
      <c r="A99" s="66" t="s">
        <v>690</v>
      </c>
      <c r="B99" s="83" t="s">
        <v>1781</v>
      </c>
      <c r="C99" s="66">
        <v>32.04</v>
      </c>
      <c r="D99" s="66">
        <v>22.76</v>
      </c>
      <c r="E99" s="66" t="s">
        <v>1790</v>
      </c>
      <c r="F99" s="66">
        <v>31.36</v>
      </c>
      <c r="G99" s="66"/>
    </row>
    <row r="100" spans="1:7" x14ac:dyDescent="0.3">
      <c r="A100" s="66" t="s">
        <v>692</v>
      </c>
      <c r="B100" s="83" t="s">
        <v>1782</v>
      </c>
      <c r="C100" s="66">
        <v>37.39</v>
      </c>
      <c r="D100" s="66">
        <v>31.35</v>
      </c>
      <c r="E100" s="66" t="s">
        <v>1790</v>
      </c>
      <c r="F100" s="66">
        <v>36.950000000000003</v>
      </c>
      <c r="G100" s="66"/>
    </row>
    <row r="101" spans="1:7" x14ac:dyDescent="0.3">
      <c r="A101" s="66" t="s">
        <v>693</v>
      </c>
      <c r="B101" s="83" t="s">
        <v>1783</v>
      </c>
      <c r="C101" s="66">
        <v>3.66</v>
      </c>
      <c r="D101" s="66">
        <v>6.99</v>
      </c>
      <c r="E101" s="66" t="s">
        <v>1790</v>
      </c>
      <c r="F101" s="66">
        <v>3.91</v>
      </c>
      <c r="G101" s="66"/>
    </row>
    <row r="102" spans="1:7" x14ac:dyDescent="0.3">
      <c r="A102" s="66" t="s">
        <v>694</v>
      </c>
      <c r="B102" s="83" t="s">
        <v>1784</v>
      </c>
      <c r="C102" s="66">
        <v>16.84</v>
      </c>
      <c r="D102" s="66">
        <v>26.39</v>
      </c>
      <c r="E102" s="66" t="s">
        <v>1790</v>
      </c>
      <c r="F102" s="66">
        <v>17.54</v>
      </c>
      <c r="G102" s="66"/>
    </row>
    <row r="103" spans="1:7" x14ac:dyDescent="0.3">
      <c r="A103" s="66" t="s">
        <v>695</v>
      </c>
      <c r="B103" s="83" t="s">
        <v>1785</v>
      </c>
      <c r="C103" s="66">
        <v>10.07</v>
      </c>
      <c r="D103" s="66">
        <v>12.51</v>
      </c>
      <c r="E103" s="66" t="s">
        <v>1790</v>
      </c>
      <c r="F103" s="66">
        <v>10.25</v>
      </c>
      <c r="G103" s="66"/>
    </row>
    <row r="104" spans="1:7" x14ac:dyDescent="0.3">
      <c r="A104" s="66" t="s">
        <v>696</v>
      </c>
      <c r="B104" s="83" t="s">
        <v>691</v>
      </c>
      <c r="C104" s="66" t="s">
        <v>95</v>
      </c>
      <c r="D104" s="66" t="s">
        <v>95</v>
      </c>
      <c r="F104" s="66" t="s">
        <v>95</v>
      </c>
      <c r="G104" s="66"/>
    </row>
    <row r="105" spans="1:7" x14ac:dyDescent="0.3">
      <c r="A105" s="66" t="s">
        <v>697</v>
      </c>
      <c r="B105" s="83" t="s">
        <v>691</v>
      </c>
      <c r="C105" s="66" t="s">
        <v>95</v>
      </c>
      <c r="D105" s="66" t="s">
        <v>95</v>
      </c>
      <c r="F105" s="66" t="s">
        <v>95</v>
      </c>
      <c r="G105" s="66"/>
    </row>
    <row r="106" spans="1:7" x14ac:dyDescent="0.3">
      <c r="A106" s="66" t="s">
        <v>698</v>
      </c>
      <c r="B106" s="83" t="s">
        <v>691</v>
      </c>
      <c r="C106" s="66" t="s">
        <v>95</v>
      </c>
      <c r="D106" s="66" t="s">
        <v>95</v>
      </c>
      <c r="F106" s="66" t="s">
        <v>95</v>
      </c>
      <c r="G106" s="66"/>
    </row>
    <row r="107" spans="1:7" x14ac:dyDescent="0.3">
      <c r="A107" s="66" t="s">
        <v>699</v>
      </c>
      <c r="B107" s="83" t="s">
        <v>691</v>
      </c>
      <c r="C107" s="66" t="s">
        <v>95</v>
      </c>
      <c r="D107" s="66" t="s">
        <v>95</v>
      </c>
      <c r="F107" s="66" t="s">
        <v>95</v>
      </c>
      <c r="G107" s="66"/>
    </row>
    <row r="108" spans="1:7" x14ac:dyDescent="0.3">
      <c r="A108" s="66" t="s">
        <v>700</v>
      </c>
      <c r="B108" s="83" t="s">
        <v>691</v>
      </c>
      <c r="C108" s="66" t="s">
        <v>95</v>
      </c>
      <c r="D108" s="66" t="s">
        <v>95</v>
      </c>
      <c r="F108" s="66" t="s">
        <v>95</v>
      </c>
      <c r="G108" s="66"/>
    </row>
    <row r="109" spans="1:7" x14ac:dyDescent="0.3">
      <c r="A109" s="66" t="s">
        <v>701</v>
      </c>
      <c r="B109" s="83" t="s">
        <v>691</v>
      </c>
      <c r="C109" s="66" t="s">
        <v>95</v>
      </c>
      <c r="D109" s="66" t="s">
        <v>95</v>
      </c>
      <c r="F109" s="66" t="s">
        <v>95</v>
      </c>
      <c r="G109" s="66"/>
    </row>
    <row r="110" spans="1:7" x14ac:dyDescent="0.3">
      <c r="A110" s="66" t="s">
        <v>702</v>
      </c>
      <c r="B110" s="83" t="s">
        <v>691</v>
      </c>
      <c r="C110" s="66" t="s">
        <v>95</v>
      </c>
      <c r="D110" s="66" t="s">
        <v>95</v>
      </c>
      <c r="F110" s="66" t="s">
        <v>95</v>
      </c>
      <c r="G110" s="66"/>
    </row>
    <row r="111" spans="1:7" x14ac:dyDescent="0.3">
      <c r="A111" s="66" t="s">
        <v>703</v>
      </c>
      <c r="B111" s="83" t="s">
        <v>691</v>
      </c>
      <c r="C111" s="66" t="s">
        <v>95</v>
      </c>
      <c r="D111" s="66" t="s">
        <v>95</v>
      </c>
      <c r="F111" s="66" t="s">
        <v>95</v>
      </c>
      <c r="G111" s="66"/>
    </row>
    <row r="112" spans="1:7" x14ac:dyDescent="0.3">
      <c r="A112" s="66" t="s">
        <v>704</v>
      </c>
      <c r="B112" s="83" t="s">
        <v>691</v>
      </c>
      <c r="C112" s="66" t="s">
        <v>95</v>
      </c>
      <c r="D112" s="66" t="s">
        <v>95</v>
      </c>
      <c r="F112" s="66" t="s">
        <v>95</v>
      </c>
      <c r="G112" s="66"/>
    </row>
    <row r="113" spans="1:7" x14ac:dyDescent="0.3">
      <c r="A113" s="66" t="s">
        <v>705</v>
      </c>
      <c r="B113" s="83" t="s">
        <v>691</v>
      </c>
      <c r="C113" s="66" t="s">
        <v>95</v>
      </c>
      <c r="D113" s="66" t="s">
        <v>95</v>
      </c>
      <c r="F113" s="66" t="s">
        <v>95</v>
      </c>
      <c r="G113" s="66"/>
    </row>
    <row r="114" spans="1:7" x14ac:dyDescent="0.3">
      <c r="A114" s="66" t="s">
        <v>706</v>
      </c>
      <c r="B114" s="83" t="s">
        <v>691</v>
      </c>
      <c r="C114" s="66" t="s">
        <v>95</v>
      </c>
      <c r="D114" s="66" t="s">
        <v>95</v>
      </c>
      <c r="F114" s="66" t="s">
        <v>95</v>
      </c>
      <c r="G114" s="66"/>
    </row>
    <row r="115" spans="1:7" x14ac:dyDescent="0.3">
      <c r="A115" s="66" t="s">
        <v>707</v>
      </c>
      <c r="B115" s="83" t="s">
        <v>691</v>
      </c>
      <c r="C115" s="66" t="s">
        <v>95</v>
      </c>
      <c r="D115" s="66" t="s">
        <v>95</v>
      </c>
      <c r="F115" s="66" t="s">
        <v>95</v>
      </c>
      <c r="G115" s="66"/>
    </row>
    <row r="116" spans="1:7" x14ac:dyDescent="0.3">
      <c r="A116" s="66" t="s">
        <v>708</v>
      </c>
      <c r="B116" s="83" t="s">
        <v>691</v>
      </c>
      <c r="C116" s="66" t="s">
        <v>95</v>
      </c>
      <c r="D116" s="66" t="s">
        <v>95</v>
      </c>
      <c r="F116" s="66" t="s">
        <v>95</v>
      </c>
      <c r="G116" s="66"/>
    </row>
    <row r="117" spans="1:7" x14ac:dyDescent="0.3">
      <c r="A117" s="66" t="s">
        <v>709</v>
      </c>
      <c r="B117" s="83" t="s">
        <v>691</v>
      </c>
      <c r="C117" s="66" t="s">
        <v>95</v>
      </c>
      <c r="D117" s="66" t="s">
        <v>95</v>
      </c>
      <c r="F117" s="66" t="s">
        <v>95</v>
      </c>
      <c r="G117" s="66"/>
    </row>
    <row r="118" spans="1:7" x14ac:dyDescent="0.3">
      <c r="A118" s="66" t="s">
        <v>710</v>
      </c>
      <c r="B118" s="83" t="s">
        <v>691</v>
      </c>
      <c r="C118" s="66" t="s">
        <v>95</v>
      </c>
      <c r="D118" s="66" t="s">
        <v>95</v>
      </c>
      <c r="F118" s="66" t="s">
        <v>95</v>
      </c>
      <c r="G118" s="66"/>
    </row>
    <row r="119" spans="1:7" x14ac:dyDescent="0.3">
      <c r="A119" s="66" t="s">
        <v>711</v>
      </c>
      <c r="B119" s="83" t="s">
        <v>691</v>
      </c>
      <c r="C119" s="66" t="s">
        <v>95</v>
      </c>
      <c r="D119" s="66" t="s">
        <v>95</v>
      </c>
      <c r="F119" s="66" t="s">
        <v>95</v>
      </c>
      <c r="G119" s="66"/>
    </row>
    <row r="120" spans="1:7" x14ac:dyDescent="0.3">
      <c r="A120" s="66" t="s">
        <v>712</v>
      </c>
      <c r="B120" s="83" t="s">
        <v>691</v>
      </c>
      <c r="C120" s="66" t="s">
        <v>95</v>
      </c>
      <c r="D120" s="66" t="s">
        <v>95</v>
      </c>
      <c r="F120" s="66" t="s">
        <v>95</v>
      </c>
      <c r="G120" s="66"/>
    </row>
    <row r="121" spans="1:7" x14ac:dyDescent="0.3">
      <c r="A121" s="66" t="s">
        <v>713</v>
      </c>
      <c r="B121" s="83" t="s">
        <v>691</v>
      </c>
      <c r="C121" s="66" t="s">
        <v>95</v>
      </c>
      <c r="D121" s="66" t="s">
        <v>95</v>
      </c>
      <c r="F121" s="66" t="s">
        <v>95</v>
      </c>
      <c r="G121" s="66"/>
    </row>
    <row r="122" spans="1:7" x14ac:dyDescent="0.3">
      <c r="A122" s="66" t="s">
        <v>714</v>
      </c>
      <c r="B122" s="83" t="s">
        <v>691</v>
      </c>
      <c r="C122" s="66" t="s">
        <v>95</v>
      </c>
      <c r="D122" s="66" t="s">
        <v>95</v>
      </c>
      <c r="F122" s="66" t="s">
        <v>95</v>
      </c>
      <c r="G122" s="66"/>
    </row>
    <row r="123" spans="1:7" x14ac:dyDescent="0.3">
      <c r="A123" s="66" t="s">
        <v>715</v>
      </c>
      <c r="B123" s="83" t="s">
        <v>691</v>
      </c>
      <c r="C123" s="66" t="s">
        <v>95</v>
      </c>
      <c r="D123" s="66" t="s">
        <v>95</v>
      </c>
      <c r="F123" s="66" t="s">
        <v>95</v>
      </c>
      <c r="G123" s="66"/>
    </row>
    <row r="124" spans="1:7" x14ac:dyDescent="0.3">
      <c r="A124" s="66" t="s">
        <v>716</v>
      </c>
      <c r="B124" s="83" t="s">
        <v>691</v>
      </c>
      <c r="C124" s="66" t="s">
        <v>95</v>
      </c>
      <c r="D124" s="66" t="s">
        <v>95</v>
      </c>
      <c r="F124" s="66" t="s">
        <v>95</v>
      </c>
      <c r="G124" s="66"/>
    </row>
    <row r="125" spans="1:7" x14ac:dyDescent="0.3">
      <c r="A125" s="66" t="s">
        <v>717</v>
      </c>
      <c r="B125" s="83" t="s">
        <v>691</v>
      </c>
      <c r="C125" s="66" t="s">
        <v>95</v>
      </c>
      <c r="D125" s="66" t="s">
        <v>95</v>
      </c>
      <c r="F125" s="66" t="s">
        <v>95</v>
      </c>
      <c r="G125" s="66"/>
    </row>
    <row r="126" spans="1:7" x14ac:dyDescent="0.3">
      <c r="A126" s="66" t="s">
        <v>718</v>
      </c>
      <c r="B126" s="83" t="s">
        <v>691</v>
      </c>
      <c r="C126" s="66" t="s">
        <v>95</v>
      </c>
      <c r="D126" s="66" t="s">
        <v>95</v>
      </c>
      <c r="F126" s="66" t="s">
        <v>95</v>
      </c>
      <c r="G126" s="66"/>
    </row>
    <row r="127" spans="1:7" x14ac:dyDescent="0.3">
      <c r="A127" s="66" t="s">
        <v>719</v>
      </c>
      <c r="B127" s="83" t="s">
        <v>691</v>
      </c>
      <c r="C127" s="66" t="s">
        <v>95</v>
      </c>
      <c r="D127" s="66" t="s">
        <v>95</v>
      </c>
      <c r="F127" s="66" t="s">
        <v>95</v>
      </c>
      <c r="G127" s="66"/>
    </row>
    <row r="128" spans="1:7" x14ac:dyDescent="0.3">
      <c r="A128" s="66" t="s">
        <v>720</v>
      </c>
      <c r="B128" s="83" t="s">
        <v>691</v>
      </c>
      <c r="C128" s="66" t="s">
        <v>95</v>
      </c>
      <c r="D128" s="66" t="s">
        <v>95</v>
      </c>
      <c r="F128" s="66" t="s">
        <v>95</v>
      </c>
      <c r="G128" s="66"/>
    </row>
    <row r="129" spans="1:7" x14ac:dyDescent="0.3">
      <c r="A129" s="66" t="s">
        <v>721</v>
      </c>
      <c r="B129" s="83" t="s">
        <v>691</v>
      </c>
      <c r="C129" s="66" t="s">
        <v>95</v>
      </c>
      <c r="D129" s="66" t="s">
        <v>95</v>
      </c>
      <c r="F129" s="66" t="s">
        <v>95</v>
      </c>
      <c r="G129" s="66"/>
    </row>
    <row r="130" spans="1:7" ht="15" customHeight="1" x14ac:dyDescent="0.3">
      <c r="A130" s="85"/>
      <c r="B130" s="86" t="s">
        <v>722</v>
      </c>
      <c r="C130" s="85" t="s">
        <v>595</v>
      </c>
      <c r="D130" s="85" t="s">
        <v>596</v>
      </c>
      <c r="E130" s="87"/>
      <c r="F130" s="88" t="s">
        <v>561</v>
      </c>
      <c r="G130" s="88"/>
    </row>
    <row r="131" spans="1:7" x14ac:dyDescent="0.3">
      <c r="A131" s="66" t="s">
        <v>723</v>
      </c>
      <c r="B131" s="66" t="s">
        <v>724</v>
      </c>
      <c r="C131" s="66">
        <v>73.05</v>
      </c>
      <c r="D131" s="66">
        <v>67.849999999999994</v>
      </c>
      <c r="E131" s="64" t="s">
        <v>1790</v>
      </c>
      <c r="F131" s="66">
        <v>72.67</v>
      </c>
    </row>
    <row r="132" spans="1:7" x14ac:dyDescent="0.3">
      <c r="A132" s="66" t="s">
        <v>725</v>
      </c>
      <c r="B132" s="66" t="s">
        <v>726</v>
      </c>
      <c r="C132" s="66">
        <v>26.95</v>
      </c>
      <c r="D132" s="66">
        <v>32.15</v>
      </c>
      <c r="E132" s="64" t="s">
        <v>1790</v>
      </c>
      <c r="F132" s="66">
        <v>27.33</v>
      </c>
    </row>
    <row r="133" spans="1:7" x14ac:dyDescent="0.3">
      <c r="A133" s="66" t="s">
        <v>727</v>
      </c>
      <c r="B133" s="66" t="s">
        <v>159</v>
      </c>
      <c r="C133" s="66" t="s">
        <v>95</v>
      </c>
      <c r="D133" s="66" t="s">
        <v>95</v>
      </c>
      <c r="E133" s="64"/>
      <c r="F133" s="66" t="s">
        <v>95</v>
      </c>
    </row>
    <row r="134" spans="1:7" outlineLevel="1" x14ac:dyDescent="0.3">
      <c r="A134" s="66" t="s">
        <v>728</v>
      </c>
      <c r="B134" s="66" t="s">
        <v>1777</v>
      </c>
      <c r="E134" s="64"/>
    </row>
    <row r="135" spans="1:7" outlineLevel="1" x14ac:dyDescent="0.3">
      <c r="A135" s="66" t="s">
        <v>729</v>
      </c>
      <c r="B135" s="66" t="s">
        <v>1778</v>
      </c>
      <c r="E135" s="64"/>
    </row>
    <row r="136" spans="1:7" outlineLevel="1" x14ac:dyDescent="0.3">
      <c r="A136" s="66" t="s">
        <v>730</v>
      </c>
      <c r="B136" s="66" t="s">
        <v>1779</v>
      </c>
      <c r="C136" s="66">
        <v>26.95</v>
      </c>
      <c r="D136" s="66">
        <v>32.15</v>
      </c>
      <c r="E136" s="64" t="s">
        <v>1790</v>
      </c>
      <c r="F136" s="66">
        <v>27.33</v>
      </c>
    </row>
    <row r="137" spans="1:7" outlineLevel="1" x14ac:dyDescent="0.3">
      <c r="A137" s="66" t="s">
        <v>731</v>
      </c>
      <c r="B137" s="66" t="s">
        <v>1780</v>
      </c>
      <c r="E137" s="64"/>
    </row>
    <row r="138" spans="1:7" outlineLevel="1" x14ac:dyDescent="0.3">
      <c r="A138" s="66" t="s">
        <v>732</v>
      </c>
      <c r="E138" s="64"/>
    </row>
    <row r="139" spans="1:7" outlineLevel="1" x14ac:dyDescent="0.3">
      <c r="A139" s="66" t="s">
        <v>733</v>
      </c>
      <c r="E139" s="64"/>
    </row>
    <row r="140" spans="1:7" ht="15" customHeight="1" x14ac:dyDescent="0.3">
      <c r="A140" s="85"/>
      <c r="B140" s="86" t="s">
        <v>734</v>
      </c>
      <c r="C140" s="85" t="s">
        <v>595</v>
      </c>
      <c r="D140" s="85" t="s">
        <v>596</v>
      </c>
      <c r="E140" s="87"/>
      <c r="F140" s="88" t="s">
        <v>561</v>
      </c>
      <c r="G140" s="88"/>
    </row>
    <row r="141" spans="1:7" x14ac:dyDescent="0.3">
      <c r="A141" s="66" t="s">
        <v>735</v>
      </c>
      <c r="B141" s="66" t="s">
        <v>736</v>
      </c>
      <c r="C141" s="66">
        <v>7.0000000000000007E-2</v>
      </c>
      <c r="D141" s="66" t="s">
        <v>1790</v>
      </c>
      <c r="E141" s="64" t="s">
        <v>1790</v>
      </c>
      <c r="F141" s="66">
        <v>7.0000000000000007E-2</v>
      </c>
    </row>
    <row r="142" spans="1:7" x14ac:dyDescent="0.3">
      <c r="A142" s="66" t="s">
        <v>737</v>
      </c>
      <c r="B142" s="66" t="s">
        <v>738</v>
      </c>
      <c r="C142" s="66">
        <v>99.93</v>
      </c>
      <c r="D142" s="66">
        <v>100</v>
      </c>
      <c r="E142" s="64" t="s">
        <v>1790</v>
      </c>
      <c r="F142" s="66">
        <v>99.93</v>
      </c>
    </row>
    <row r="143" spans="1:7" x14ac:dyDescent="0.3">
      <c r="A143" s="66" t="s">
        <v>739</v>
      </c>
      <c r="B143" s="66" t="s">
        <v>159</v>
      </c>
      <c r="C143" s="66" t="s">
        <v>95</v>
      </c>
      <c r="D143" s="66" t="s">
        <v>95</v>
      </c>
      <c r="E143" s="64"/>
      <c r="F143" s="66" t="s">
        <v>95</v>
      </c>
    </row>
    <row r="144" spans="1:7" outlineLevel="1" x14ac:dyDescent="0.3">
      <c r="A144" s="66" t="s">
        <v>740</v>
      </c>
      <c r="C144" s="66" t="s">
        <v>95</v>
      </c>
      <c r="D144" s="66" t="s">
        <v>95</v>
      </c>
      <c r="E144" s="64"/>
      <c r="F144" s="66" t="s">
        <v>95</v>
      </c>
    </row>
    <row r="145" spans="1:7" outlineLevel="1" x14ac:dyDescent="0.3">
      <c r="A145" s="66" t="s">
        <v>741</v>
      </c>
      <c r="E145" s="64"/>
    </row>
    <row r="146" spans="1:7" outlineLevel="1" x14ac:dyDescent="0.3">
      <c r="A146" s="66" t="s">
        <v>742</v>
      </c>
      <c r="E146" s="64"/>
    </row>
    <row r="147" spans="1:7" outlineLevel="1" x14ac:dyDescent="0.3">
      <c r="A147" s="66" t="s">
        <v>743</v>
      </c>
      <c r="E147" s="64"/>
    </row>
    <row r="148" spans="1:7" outlineLevel="1" x14ac:dyDescent="0.3">
      <c r="A148" s="66" t="s">
        <v>744</v>
      </c>
      <c r="E148" s="64"/>
    </row>
    <row r="149" spans="1:7" outlineLevel="1" x14ac:dyDescent="0.3">
      <c r="A149" s="66" t="s">
        <v>745</v>
      </c>
      <c r="E149" s="64"/>
    </row>
    <row r="150" spans="1:7" ht="15" customHeight="1" x14ac:dyDescent="0.3">
      <c r="A150" s="85"/>
      <c r="B150" s="86" t="s">
        <v>746</v>
      </c>
      <c r="C150" s="85" t="s">
        <v>595</v>
      </c>
      <c r="D150" s="85" t="s">
        <v>596</v>
      </c>
      <c r="E150" s="87"/>
      <c r="F150" s="88" t="s">
        <v>561</v>
      </c>
      <c r="G150" s="88"/>
    </row>
    <row r="151" spans="1:7" x14ac:dyDescent="0.3">
      <c r="A151" s="66" t="s">
        <v>747</v>
      </c>
      <c r="B151" s="62" t="s">
        <v>748</v>
      </c>
      <c r="C151" s="66">
        <v>0</v>
      </c>
      <c r="D151" s="66">
        <v>0</v>
      </c>
      <c r="E151" s="64"/>
      <c r="F151" s="66">
        <v>0</v>
      </c>
    </row>
    <row r="152" spans="1:7" x14ac:dyDescent="0.3">
      <c r="A152" s="66" t="s">
        <v>749</v>
      </c>
      <c r="B152" s="62" t="s">
        <v>750</v>
      </c>
      <c r="C152" s="66">
        <v>0</v>
      </c>
      <c r="D152" s="66">
        <v>0</v>
      </c>
      <c r="E152" s="64"/>
      <c r="F152" s="66">
        <v>0</v>
      </c>
    </row>
    <row r="153" spans="1:7" x14ac:dyDescent="0.3">
      <c r="A153" s="66" t="s">
        <v>751</v>
      </c>
      <c r="B153" s="62" t="s">
        <v>752</v>
      </c>
      <c r="C153" s="66">
        <v>0</v>
      </c>
      <c r="D153" s="66">
        <v>0</v>
      </c>
      <c r="F153" s="66">
        <v>0</v>
      </c>
    </row>
    <row r="154" spans="1:7" x14ac:dyDescent="0.3">
      <c r="A154" s="66" t="s">
        <v>753</v>
      </c>
      <c r="B154" s="62" t="s">
        <v>754</v>
      </c>
      <c r="C154" s="66">
        <v>0</v>
      </c>
      <c r="D154" s="66">
        <v>0</v>
      </c>
      <c r="F154" s="66">
        <v>0</v>
      </c>
    </row>
    <row r="155" spans="1:7" x14ac:dyDescent="0.3">
      <c r="A155" s="66" t="s">
        <v>755</v>
      </c>
      <c r="B155" s="62" t="s">
        <v>756</v>
      </c>
      <c r="C155" s="66">
        <v>100</v>
      </c>
      <c r="D155" s="66">
        <v>100</v>
      </c>
      <c r="E155" s="66" t="s">
        <v>1790</v>
      </c>
      <c r="F155" s="66">
        <v>100</v>
      </c>
    </row>
    <row r="156" spans="1:7" outlineLevel="1" x14ac:dyDescent="0.3">
      <c r="A156" s="66" t="s">
        <v>757</v>
      </c>
      <c r="B156" s="81"/>
    </row>
    <row r="157" spans="1:7" outlineLevel="1" x14ac:dyDescent="0.3">
      <c r="A157" s="66" t="s">
        <v>758</v>
      </c>
      <c r="B157" s="81"/>
    </row>
    <row r="158" spans="1:7" outlineLevel="1" x14ac:dyDescent="0.3">
      <c r="A158" s="66" t="s">
        <v>759</v>
      </c>
      <c r="B158" s="62"/>
    </row>
    <row r="159" spans="1:7" outlineLevel="1" x14ac:dyDescent="0.3">
      <c r="A159" s="66" t="s">
        <v>760</v>
      </c>
      <c r="B159" s="62"/>
    </row>
    <row r="160" spans="1:7" ht="15" customHeight="1" x14ac:dyDescent="0.3">
      <c r="A160" s="85"/>
      <c r="B160" s="86" t="s">
        <v>761</v>
      </c>
      <c r="C160" s="85" t="s">
        <v>595</v>
      </c>
      <c r="D160" s="85" t="s">
        <v>596</v>
      </c>
      <c r="E160" s="87"/>
      <c r="F160" s="88" t="s">
        <v>561</v>
      </c>
      <c r="G160" s="88"/>
    </row>
    <row r="161" spans="1:7" x14ac:dyDescent="0.3">
      <c r="A161" s="66" t="s">
        <v>762</v>
      </c>
      <c r="B161" s="66" t="s">
        <v>763</v>
      </c>
      <c r="C161" s="66">
        <v>1.71</v>
      </c>
      <c r="D161" s="66">
        <v>0.56999999999999995</v>
      </c>
      <c r="E161" s="64" t="s">
        <v>1790</v>
      </c>
      <c r="F161" s="66">
        <v>1.63</v>
      </c>
    </row>
    <row r="162" spans="1:7" outlineLevel="1" x14ac:dyDescent="0.3">
      <c r="A162" s="66" t="s">
        <v>764</v>
      </c>
      <c r="B162" s="148"/>
      <c r="E162" s="64"/>
    </row>
    <row r="163" spans="1:7" outlineLevel="1" x14ac:dyDescent="0.3">
      <c r="A163" s="66" t="s">
        <v>765</v>
      </c>
      <c r="B163" s="148"/>
      <c r="E163" s="64"/>
    </row>
    <row r="164" spans="1:7" outlineLevel="1" x14ac:dyDescent="0.3">
      <c r="A164" s="66" t="s">
        <v>766</v>
      </c>
      <c r="B164" s="148"/>
      <c r="E164" s="64"/>
    </row>
    <row r="165" spans="1:7" outlineLevel="1" x14ac:dyDescent="0.3">
      <c r="A165" s="66" t="s">
        <v>767</v>
      </c>
      <c r="B165" s="148"/>
      <c r="E165" s="64"/>
    </row>
    <row r="166" spans="1:7" ht="18" x14ac:dyDescent="0.3">
      <c r="A166" s="120"/>
      <c r="B166" s="121" t="s">
        <v>558</v>
      </c>
      <c r="C166" s="120"/>
      <c r="D166" s="120"/>
      <c r="E166" s="120"/>
      <c r="F166" s="122"/>
      <c r="G166" s="122"/>
    </row>
    <row r="167" spans="1:7" ht="15" customHeight="1" x14ac:dyDescent="0.3">
      <c r="A167" s="85"/>
      <c r="B167" s="86" t="s">
        <v>768</v>
      </c>
      <c r="C167" s="85" t="s">
        <v>769</v>
      </c>
      <c r="D167" s="85" t="s">
        <v>770</v>
      </c>
      <c r="E167" s="87"/>
      <c r="F167" s="85" t="s">
        <v>595</v>
      </c>
      <c r="G167" s="85" t="s">
        <v>771</v>
      </c>
    </row>
    <row r="168" spans="1:7" x14ac:dyDescent="0.3">
      <c r="A168" s="66" t="s">
        <v>772</v>
      </c>
      <c r="B168" s="83" t="s">
        <v>773</v>
      </c>
      <c r="C168" s="66">
        <v>523</v>
      </c>
      <c r="D168" s="80">
        <v>8387</v>
      </c>
      <c r="E168" s="80"/>
      <c r="F168" s="100"/>
      <c r="G168" s="100"/>
    </row>
    <row r="169" spans="1:7" x14ac:dyDescent="0.3">
      <c r="A169" s="80"/>
      <c r="B169" s="123"/>
      <c r="C169" s="80"/>
      <c r="D169" s="80"/>
      <c r="E169" s="80"/>
      <c r="F169" s="100"/>
      <c r="G169" s="100"/>
    </row>
    <row r="170" spans="1:7" x14ac:dyDescent="0.3">
      <c r="B170" s="83" t="s">
        <v>774</v>
      </c>
      <c r="C170" s="80"/>
      <c r="D170" s="80"/>
      <c r="E170" s="80"/>
      <c r="F170" s="100"/>
      <c r="G170" s="100"/>
    </row>
    <row r="171" spans="1:7" x14ac:dyDescent="0.3">
      <c r="A171" s="66" t="s">
        <v>775</v>
      </c>
      <c r="B171" s="83" t="s">
        <v>1764</v>
      </c>
      <c r="C171" s="66">
        <v>4202</v>
      </c>
      <c r="D171" s="66">
        <v>8314</v>
      </c>
      <c r="E171" s="80"/>
      <c r="F171" s="93">
        <f t="shared" ref="F171:F194" si="1">IF($C$195=0,"",IF(C171="[for completion]","",C171/$C$195))</f>
        <v>0.95804833561331504</v>
      </c>
      <c r="G171" s="93">
        <f t="shared" ref="G171:G194" si="2">IF($D$195=0,"",IF(D171="[for completion]","",D171/$D$195))</f>
        <v>0.99129605341600091</v>
      </c>
    </row>
    <row r="172" spans="1:7" x14ac:dyDescent="0.3">
      <c r="A172" s="66" t="s">
        <v>776</v>
      </c>
      <c r="B172" s="83" t="s">
        <v>1765</v>
      </c>
      <c r="C172" s="66">
        <v>176</v>
      </c>
      <c r="D172" s="66">
        <v>72</v>
      </c>
      <c r="E172" s="80"/>
      <c r="F172" s="93">
        <f t="shared" si="1"/>
        <v>4.0127678978568171E-2</v>
      </c>
      <c r="G172" s="93">
        <f t="shared" si="2"/>
        <v>8.5847144390127587E-3</v>
      </c>
    </row>
    <row r="173" spans="1:7" x14ac:dyDescent="0.3">
      <c r="A173" s="66" t="s">
        <v>777</v>
      </c>
      <c r="B173" s="83" t="s">
        <v>1766</v>
      </c>
      <c r="C173" s="66">
        <v>8</v>
      </c>
      <c r="D173" s="66">
        <v>1</v>
      </c>
      <c r="E173" s="80"/>
      <c r="F173" s="93">
        <f t="shared" si="1"/>
        <v>1.823985408116735E-3</v>
      </c>
      <c r="G173" s="93">
        <f t="shared" si="2"/>
        <v>1.192321449862883E-4</v>
      </c>
    </row>
    <row r="174" spans="1:7" x14ac:dyDescent="0.3">
      <c r="A174" s="66" t="s">
        <v>778</v>
      </c>
      <c r="B174" s="83" t="s">
        <v>1767</v>
      </c>
      <c r="C174" s="66">
        <v>0</v>
      </c>
      <c r="D174" s="66">
        <v>0</v>
      </c>
      <c r="E174" s="80"/>
      <c r="F174" s="93">
        <f t="shared" si="1"/>
        <v>0</v>
      </c>
      <c r="G174" s="93">
        <f t="shared" si="2"/>
        <v>0</v>
      </c>
    </row>
    <row r="175" spans="1:7" x14ac:dyDescent="0.3">
      <c r="A175" s="66" t="s">
        <v>779</v>
      </c>
      <c r="B175" s="83" t="s">
        <v>1775</v>
      </c>
      <c r="C175" s="66">
        <v>0</v>
      </c>
      <c r="D175" s="66">
        <v>0</v>
      </c>
      <c r="E175" s="80"/>
      <c r="F175" s="93">
        <f t="shared" si="1"/>
        <v>0</v>
      </c>
      <c r="G175" s="93">
        <f t="shared" si="2"/>
        <v>0</v>
      </c>
    </row>
    <row r="176" spans="1:7" x14ac:dyDescent="0.3">
      <c r="A176" s="66" t="s">
        <v>780</v>
      </c>
      <c r="B176" s="83" t="s">
        <v>1776</v>
      </c>
      <c r="C176" s="66">
        <v>0</v>
      </c>
      <c r="D176" s="66">
        <v>0</v>
      </c>
      <c r="E176" s="80"/>
      <c r="F176" s="93">
        <f t="shared" si="1"/>
        <v>0</v>
      </c>
      <c r="G176" s="93">
        <f t="shared" si="2"/>
        <v>0</v>
      </c>
    </row>
    <row r="177" spans="1:7" x14ac:dyDescent="0.3">
      <c r="A177" s="66" t="s">
        <v>781</v>
      </c>
      <c r="B177" s="83" t="s">
        <v>691</v>
      </c>
      <c r="C177" s="66" t="s">
        <v>95</v>
      </c>
      <c r="D177" s="66" t="s">
        <v>95</v>
      </c>
      <c r="E177" s="80"/>
      <c r="F177" s="93" t="str">
        <f t="shared" si="1"/>
        <v/>
      </c>
      <c r="G177" s="93" t="str">
        <f t="shared" si="2"/>
        <v/>
      </c>
    </row>
    <row r="178" spans="1:7" x14ac:dyDescent="0.3">
      <c r="A178" s="66" t="s">
        <v>782</v>
      </c>
      <c r="B178" s="83" t="s">
        <v>691</v>
      </c>
      <c r="C178" s="66" t="s">
        <v>95</v>
      </c>
      <c r="D178" s="66" t="s">
        <v>95</v>
      </c>
      <c r="E178" s="80"/>
      <c r="F178" s="93" t="str">
        <f t="shared" si="1"/>
        <v/>
      </c>
      <c r="G178" s="93" t="str">
        <f t="shared" si="2"/>
        <v/>
      </c>
    </row>
    <row r="179" spans="1:7" x14ac:dyDescent="0.3">
      <c r="A179" s="66" t="s">
        <v>783</v>
      </c>
      <c r="B179" s="83" t="s">
        <v>691</v>
      </c>
      <c r="C179" s="66" t="s">
        <v>95</v>
      </c>
      <c r="D179" s="66" t="s">
        <v>95</v>
      </c>
      <c r="E179" s="80"/>
      <c r="F179" s="93" t="str">
        <f t="shared" si="1"/>
        <v/>
      </c>
      <c r="G179" s="93" t="str">
        <f t="shared" si="2"/>
        <v/>
      </c>
    </row>
    <row r="180" spans="1:7" x14ac:dyDescent="0.3">
      <c r="A180" s="66" t="s">
        <v>784</v>
      </c>
      <c r="B180" s="83" t="s">
        <v>691</v>
      </c>
      <c r="C180" s="66" t="s">
        <v>95</v>
      </c>
      <c r="D180" s="66" t="s">
        <v>95</v>
      </c>
      <c r="E180" s="83"/>
      <c r="F180" s="93" t="str">
        <f t="shared" si="1"/>
        <v/>
      </c>
      <c r="G180" s="93" t="str">
        <f t="shared" si="2"/>
        <v/>
      </c>
    </row>
    <row r="181" spans="1:7" x14ac:dyDescent="0.3">
      <c r="A181" s="66" t="s">
        <v>785</v>
      </c>
      <c r="B181" s="83" t="s">
        <v>691</v>
      </c>
      <c r="C181" s="66" t="s">
        <v>95</v>
      </c>
      <c r="D181" s="66" t="s">
        <v>95</v>
      </c>
      <c r="E181" s="83"/>
      <c r="F181" s="93" t="str">
        <f t="shared" si="1"/>
        <v/>
      </c>
      <c r="G181" s="93" t="str">
        <f t="shared" si="2"/>
        <v/>
      </c>
    </row>
    <row r="182" spans="1:7" x14ac:dyDescent="0.3">
      <c r="A182" s="66" t="s">
        <v>786</v>
      </c>
      <c r="B182" s="83" t="s">
        <v>691</v>
      </c>
      <c r="C182" s="66" t="s">
        <v>95</v>
      </c>
      <c r="D182" s="66" t="s">
        <v>95</v>
      </c>
      <c r="E182" s="83"/>
      <c r="F182" s="93" t="str">
        <f t="shared" si="1"/>
        <v/>
      </c>
      <c r="G182" s="93" t="str">
        <f t="shared" si="2"/>
        <v/>
      </c>
    </row>
    <row r="183" spans="1:7" x14ac:dyDescent="0.3">
      <c r="A183" s="66" t="s">
        <v>787</v>
      </c>
      <c r="B183" s="83" t="s">
        <v>691</v>
      </c>
      <c r="C183" s="66" t="s">
        <v>95</v>
      </c>
      <c r="D183" s="66" t="s">
        <v>95</v>
      </c>
      <c r="E183" s="83"/>
      <c r="F183" s="93" t="str">
        <f t="shared" si="1"/>
        <v/>
      </c>
      <c r="G183" s="93" t="str">
        <f t="shared" si="2"/>
        <v/>
      </c>
    </row>
    <row r="184" spans="1:7" x14ac:dyDescent="0.3">
      <c r="A184" s="66" t="s">
        <v>788</v>
      </c>
      <c r="B184" s="83" t="s">
        <v>691</v>
      </c>
      <c r="C184" s="66" t="s">
        <v>95</v>
      </c>
      <c r="D184" s="66" t="s">
        <v>95</v>
      </c>
      <c r="E184" s="83"/>
      <c r="F184" s="93" t="str">
        <f t="shared" si="1"/>
        <v/>
      </c>
      <c r="G184" s="93" t="str">
        <f t="shared" si="2"/>
        <v/>
      </c>
    </row>
    <row r="185" spans="1:7" x14ac:dyDescent="0.3">
      <c r="A185" s="66" t="s">
        <v>789</v>
      </c>
      <c r="B185" s="83" t="s">
        <v>691</v>
      </c>
      <c r="C185" s="66" t="s">
        <v>95</v>
      </c>
      <c r="D185" s="66" t="s">
        <v>95</v>
      </c>
      <c r="E185" s="83"/>
      <c r="F185" s="93" t="str">
        <f t="shared" si="1"/>
        <v/>
      </c>
      <c r="G185" s="93" t="str">
        <f t="shared" si="2"/>
        <v/>
      </c>
    </row>
    <row r="186" spans="1:7" x14ac:dyDescent="0.3">
      <c r="A186" s="66" t="s">
        <v>790</v>
      </c>
      <c r="B186" s="83" t="s">
        <v>691</v>
      </c>
      <c r="C186" s="66" t="s">
        <v>95</v>
      </c>
      <c r="D186" s="66" t="s">
        <v>95</v>
      </c>
      <c r="F186" s="93" t="str">
        <f t="shared" si="1"/>
        <v/>
      </c>
      <c r="G186" s="93" t="str">
        <f t="shared" si="2"/>
        <v/>
      </c>
    </row>
    <row r="187" spans="1:7" x14ac:dyDescent="0.3">
      <c r="A187" s="66" t="s">
        <v>791</v>
      </c>
      <c r="B187" s="83" t="s">
        <v>691</v>
      </c>
      <c r="C187" s="66" t="s">
        <v>95</v>
      </c>
      <c r="D187" s="66" t="s">
        <v>95</v>
      </c>
      <c r="E187" s="104"/>
      <c r="F187" s="93" t="str">
        <f t="shared" si="1"/>
        <v/>
      </c>
      <c r="G187" s="93" t="str">
        <f t="shared" si="2"/>
        <v/>
      </c>
    </row>
    <row r="188" spans="1:7" x14ac:dyDescent="0.3">
      <c r="A188" s="66" t="s">
        <v>792</v>
      </c>
      <c r="B188" s="83" t="s">
        <v>691</v>
      </c>
      <c r="C188" s="66" t="s">
        <v>95</v>
      </c>
      <c r="D188" s="66" t="s">
        <v>95</v>
      </c>
      <c r="E188" s="104"/>
      <c r="F188" s="93" t="str">
        <f t="shared" si="1"/>
        <v/>
      </c>
      <c r="G188" s="93" t="str">
        <f t="shared" si="2"/>
        <v/>
      </c>
    </row>
    <row r="189" spans="1:7" x14ac:dyDescent="0.3">
      <c r="A189" s="66" t="s">
        <v>793</v>
      </c>
      <c r="B189" s="83" t="s">
        <v>691</v>
      </c>
      <c r="C189" s="66" t="s">
        <v>95</v>
      </c>
      <c r="D189" s="66" t="s">
        <v>95</v>
      </c>
      <c r="E189" s="104"/>
      <c r="F189" s="93" t="str">
        <f t="shared" si="1"/>
        <v/>
      </c>
      <c r="G189" s="93" t="str">
        <f t="shared" si="2"/>
        <v/>
      </c>
    </row>
    <row r="190" spans="1:7" x14ac:dyDescent="0.3">
      <c r="A190" s="66" t="s">
        <v>794</v>
      </c>
      <c r="B190" s="83" t="s">
        <v>691</v>
      </c>
      <c r="C190" s="66" t="s">
        <v>95</v>
      </c>
      <c r="D190" s="66" t="s">
        <v>95</v>
      </c>
      <c r="E190" s="104"/>
      <c r="F190" s="93" t="str">
        <f t="shared" si="1"/>
        <v/>
      </c>
      <c r="G190" s="93" t="str">
        <f t="shared" si="2"/>
        <v/>
      </c>
    </row>
    <row r="191" spans="1:7" x14ac:dyDescent="0.3">
      <c r="A191" s="66" t="s">
        <v>795</v>
      </c>
      <c r="B191" s="83" t="s">
        <v>691</v>
      </c>
      <c r="C191" s="66" t="s">
        <v>95</v>
      </c>
      <c r="D191" s="66" t="s">
        <v>95</v>
      </c>
      <c r="E191" s="104"/>
      <c r="F191" s="93" t="str">
        <f t="shared" si="1"/>
        <v/>
      </c>
      <c r="G191" s="93" t="str">
        <f t="shared" si="2"/>
        <v/>
      </c>
    </row>
    <row r="192" spans="1:7" x14ac:dyDescent="0.3">
      <c r="A192" s="66" t="s">
        <v>796</v>
      </c>
      <c r="B192" s="83" t="s">
        <v>691</v>
      </c>
      <c r="C192" s="66" t="s">
        <v>95</v>
      </c>
      <c r="D192" s="66" t="s">
        <v>95</v>
      </c>
      <c r="E192" s="104"/>
      <c r="F192" s="93" t="str">
        <f t="shared" si="1"/>
        <v/>
      </c>
      <c r="G192" s="93" t="str">
        <f t="shared" si="2"/>
        <v/>
      </c>
    </row>
    <row r="193" spans="1:7" x14ac:dyDescent="0.3">
      <c r="A193" s="66" t="s">
        <v>797</v>
      </c>
      <c r="B193" s="83" t="s">
        <v>691</v>
      </c>
      <c r="C193" s="66" t="s">
        <v>95</v>
      </c>
      <c r="D193" s="66" t="s">
        <v>95</v>
      </c>
      <c r="E193" s="104"/>
      <c r="F193" s="93" t="str">
        <f t="shared" si="1"/>
        <v/>
      </c>
      <c r="G193" s="93" t="str">
        <f t="shared" si="2"/>
        <v/>
      </c>
    </row>
    <row r="194" spans="1:7" x14ac:dyDescent="0.3">
      <c r="A194" s="66" t="s">
        <v>798</v>
      </c>
      <c r="B194" s="83" t="s">
        <v>691</v>
      </c>
      <c r="C194" s="66" t="s">
        <v>95</v>
      </c>
      <c r="D194" s="66" t="s">
        <v>95</v>
      </c>
      <c r="E194" s="104"/>
      <c r="F194" s="93" t="str">
        <f t="shared" si="1"/>
        <v/>
      </c>
      <c r="G194" s="93" t="str">
        <f t="shared" si="2"/>
        <v/>
      </c>
    </row>
    <row r="195" spans="1:7" x14ac:dyDescent="0.3">
      <c r="A195" s="66" t="s">
        <v>799</v>
      </c>
      <c r="B195" s="94" t="s">
        <v>161</v>
      </c>
      <c r="C195" s="83">
        <f>SUM(C171:C194)</f>
        <v>4386</v>
      </c>
      <c r="D195" s="83">
        <f>SUM(D171:D194)</f>
        <v>8387</v>
      </c>
      <c r="E195" s="104"/>
      <c r="F195" s="95">
        <f>SUM(F171:F194)</f>
        <v>1</v>
      </c>
      <c r="G195" s="95">
        <f>SUM(G171:G194)</f>
        <v>1</v>
      </c>
    </row>
    <row r="196" spans="1:7" ht="15" customHeight="1" x14ac:dyDescent="0.3">
      <c r="A196" s="85"/>
      <c r="B196" s="86" t="s">
        <v>800</v>
      </c>
      <c r="C196" s="85" t="s">
        <v>769</v>
      </c>
      <c r="D196" s="85" t="s">
        <v>770</v>
      </c>
      <c r="E196" s="87"/>
      <c r="F196" s="85" t="s">
        <v>595</v>
      </c>
      <c r="G196" s="85" t="s">
        <v>771</v>
      </c>
    </row>
    <row r="197" spans="1:7" x14ac:dyDescent="0.3">
      <c r="A197" s="66" t="s">
        <v>801</v>
      </c>
      <c r="B197" s="66" t="s">
        <v>802</v>
      </c>
      <c r="C197" s="124" t="s">
        <v>95</v>
      </c>
      <c r="G197" s="66"/>
    </row>
    <row r="198" spans="1:7" x14ac:dyDescent="0.3">
      <c r="G198" s="66"/>
    </row>
    <row r="199" spans="1:7" x14ac:dyDescent="0.3">
      <c r="B199" s="83" t="s">
        <v>803</v>
      </c>
      <c r="G199" s="66"/>
    </row>
    <row r="200" spans="1:7" x14ac:dyDescent="0.3">
      <c r="A200" s="66" t="s">
        <v>804</v>
      </c>
      <c r="B200" s="66" t="s">
        <v>805</v>
      </c>
      <c r="C200" s="66" t="s">
        <v>95</v>
      </c>
      <c r="D200" s="66" t="s">
        <v>95</v>
      </c>
      <c r="F200" s="93" t="str">
        <f t="shared" ref="F200:F214" si="3">IF($C$208=0,"",IF(C200="[for completion]","",C200/$C$208))</f>
        <v/>
      </c>
      <c r="G200" s="93" t="str">
        <f t="shared" ref="G200:G214" si="4">IF($D$208=0,"",IF(D200="[for completion]","",D200/$D$208))</f>
        <v/>
      </c>
    </row>
    <row r="201" spans="1:7" x14ac:dyDescent="0.3">
      <c r="A201" s="66" t="s">
        <v>806</v>
      </c>
      <c r="B201" s="66" t="s">
        <v>807</v>
      </c>
      <c r="C201" s="66" t="s">
        <v>95</v>
      </c>
      <c r="D201" s="66" t="s">
        <v>95</v>
      </c>
      <c r="F201" s="93" t="str">
        <f t="shared" si="3"/>
        <v/>
      </c>
      <c r="G201" s="93" t="str">
        <f t="shared" si="4"/>
        <v/>
      </c>
    </row>
    <row r="202" spans="1:7" x14ac:dyDescent="0.3">
      <c r="A202" s="66" t="s">
        <v>808</v>
      </c>
      <c r="B202" s="66" t="s">
        <v>809</v>
      </c>
      <c r="C202" s="66" t="s">
        <v>95</v>
      </c>
      <c r="D202" s="66" t="s">
        <v>95</v>
      </c>
      <c r="F202" s="93" t="str">
        <f t="shared" si="3"/>
        <v/>
      </c>
      <c r="G202" s="93" t="str">
        <f t="shared" si="4"/>
        <v/>
      </c>
    </row>
    <row r="203" spans="1:7" x14ac:dyDescent="0.3">
      <c r="A203" s="66" t="s">
        <v>810</v>
      </c>
      <c r="B203" s="66" t="s">
        <v>811</v>
      </c>
      <c r="C203" s="66" t="s">
        <v>95</v>
      </c>
      <c r="D203" s="66" t="s">
        <v>95</v>
      </c>
      <c r="F203" s="93" t="str">
        <f t="shared" si="3"/>
        <v/>
      </c>
      <c r="G203" s="93" t="str">
        <f t="shared" si="4"/>
        <v/>
      </c>
    </row>
    <row r="204" spans="1:7" x14ac:dyDescent="0.3">
      <c r="A204" s="66" t="s">
        <v>812</v>
      </c>
      <c r="B204" s="66" t="s">
        <v>813</v>
      </c>
      <c r="C204" s="66" t="s">
        <v>95</v>
      </c>
      <c r="D204" s="66" t="s">
        <v>95</v>
      </c>
      <c r="F204" s="93" t="str">
        <f t="shared" si="3"/>
        <v/>
      </c>
      <c r="G204" s="93" t="str">
        <f t="shared" si="4"/>
        <v/>
      </c>
    </row>
    <row r="205" spans="1:7" x14ac:dyDescent="0.3">
      <c r="A205" s="66" t="s">
        <v>814</v>
      </c>
      <c r="B205" s="66" t="s">
        <v>815</v>
      </c>
      <c r="C205" s="66" t="s">
        <v>95</v>
      </c>
      <c r="D205" s="66" t="s">
        <v>95</v>
      </c>
      <c r="F205" s="93" t="str">
        <f t="shared" si="3"/>
        <v/>
      </c>
      <c r="G205" s="93" t="str">
        <f t="shared" si="4"/>
        <v/>
      </c>
    </row>
    <row r="206" spans="1:7" x14ac:dyDescent="0.3">
      <c r="A206" s="66" t="s">
        <v>816</v>
      </c>
      <c r="B206" s="66" t="s">
        <v>817</v>
      </c>
      <c r="C206" s="66" t="s">
        <v>95</v>
      </c>
      <c r="D206" s="66" t="s">
        <v>95</v>
      </c>
      <c r="F206" s="93" t="str">
        <f t="shared" si="3"/>
        <v/>
      </c>
      <c r="G206" s="93" t="str">
        <f t="shared" si="4"/>
        <v/>
      </c>
    </row>
    <row r="207" spans="1:7" x14ac:dyDescent="0.3">
      <c r="A207" s="66" t="s">
        <v>818</v>
      </c>
      <c r="B207" s="66" t="s">
        <v>819</v>
      </c>
      <c r="C207" s="66" t="s">
        <v>95</v>
      </c>
      <c r="D207" s="66" t="s">
        <v>95</v>
      </c>
      <c r="F207" s="93" t="str">
        <f t="shared" si="3"/>
        <v/>
      </c>
      <c r="G207" s="93" t="str">
        <f t="shared" si="4"/>
        <v/>
      </c>
    </row>
    <row r="208" spans="1:7" x14ac:dyDescent="0.3">
      <c r="A208" s="66" t="s">
        <v>820</v>
      </c>
      <c r="B208" s="94" t="s">
        <v>161</v>
      </c>
      <c r="C208" s="66">
        <f>SUM(C200:C207)</f>
        <v>0</v>
      </c>
      <c r="D208" s="66">
        <f>SUM(D200:D207)</f>
        <v>0</v>
      </c>
      <c r="F208" s="104">
        <f>SUM(F200:F207)</f>
        <v>0</v>
      </c>
      <c r="G208" s="104">
        <f>SUM(G200:G207)</f>
        <v>0</v>
      </c>
    </row>
    <row r="209" spans="1:7" outlineLevel="1" x14ac:dyDescent="0.3">
      <c r="A209" s="66" t="s">
        <v>821</v>
      </c>
      <c r="B209" s="96" t="s">
        <v>822</v>
      </c>
      <c r="F209" s="93" t="str">
        <f t="shared" si="3"/>
        <v/>
      </c>
      <c r="G209" s="93" t="str">
        <f t="shared" si="4"/>
        <v/>
      </c>
    </row>
    <row r="210" spans="1:7" outlineLevel="1" x14ac:dyDescent="0.3">
      <c r="A210" s="66" t="s">
        <v>823</v>
      </c>
      <c r="B210" s="96" t="s">
        <v>824</v>
      </c>
      <c r="F210" s="93" t="str">
        <f t="shared" si="3"/>
        <v/>
      </c>
      <c r="G210" s="93" t="str">
        <f t="shared" si="4"/>
        <v/>
      </c>
    </row>
    <row r="211" spans="1:7" outlineLevel="1" x14ac:dyDescent="0.3">
      <c r="A211" s="66" t="s">
        <v>825</v>
      </c>
      <c r="B211" s="96" t="s">
        <v>826</v>
      </c>
      <c r="F211" s="93" t="str">
        <f t="shared" si="3"/>
        <v/>
      </c>
      <c r="G211" s="93" t="str">
        <f t="shared" si="4"/>
        <v/>
      </c>
    </row>
    <row r="212" spans="1:7" outlineLevel="1" x14ac:dyDescent="0.3">
      <c r="A212" s="66" t="s">
        <v>827</v>
      </c>
      <c r="B212" s="96" t="s">
        <v>828</v>
      </c>
      <c r="F212" s="93" t="str">
        <f t="shared" si="3"/>
        <v/>
      </c>
      <c r="G212" s="93" t="str">
        <f t="shared" si="4"/>
        <v/>
      </c>
    </row>
    <row r="213" spans="1:7" outlineLevel="1" x14ac:dyDescent="0.3">
      <c r="A213" s="66" t="s">
        <v>829</v>
      </c>
      <c r="B213" s="96" t="s">
        <v>830</v>
      </c>
      <c r="F213" s="93" t="str">
        <f t="shared" si="3"/>
        <v/>
      </c>
      <c r="G213" s="93" t="str">
        <f t="shared" si="4"/>
        <v/>
      </c>
    </row>
    <row r="214" spans="1:7" outlineLevel="1" x14ac:dyDescent="0.3">
      <c r="A214" s="66" t="s">
        <v>831</v>
      </c>
      <c r="B214" s="96" t="s">
        <v>832</v>
      </c>
      <c r="F214" s="93" t="str">
        <f t="shared" si="3"/>
        <v/>
      </c>
      <c r="G214" s="93" t="str">
        <f t="shared" si="4"/>
        <v/>
      </c>
    </row>
    <row r="215" spans="1:7" outlineLevel="1" x14ac:dyDescent="0.3">
      <c r="A215" s="66" t="s">
        <v>833</v>
      </c>
      <c r="B215" s="96"/>
      <c r="F215" s="93"/>
      <c r="G215" s="93"/>
    </row>
    <row r="216" spans="1:7" outlineLevel="1" x14ac:dyDescent="0.3">
      <c r="A216" s="66" t="s">
        <v>834</v>
      </c>
      <c r="B216" s="96"/>
      <c r="F216" s="93"/>
      <c r="G216" s="93"/>
    </row>
    <row r="217" spans="1:7" outlineLevel="1" x14ac:dyDescent="0.3">
      <c r="A217" s="66" t="s">
        <v>835</v>
      </c>
      <c r="B217" s="96"/>
      <c r="F217" s="93"/>
      <c r="G217" s="93"/>
    </row>
    <row r="218" spans="1:7" ht="15" customHeight="1" x14ac:dyDescent="0.3">
      <c r="A218" s="85"/>
      <c r="B218" s="86" t="s">
        <v>836</v>
      </c>
      <c r="C218" s="85" t="s">
        <v>769</v>
      </c>
      <c r="D218" s="85" t="s">
        <v>770</v>
      </c>
      <c r="E218" s="87"/>
      <c r="F218" s="85" t="s">
        <v>595</v>
      </c>
      <c r="G218" s="85" t="s">
        <v>771</v>
      </c>
    </row>
    <row r="219" spans="1:7" x14ac:dyDescent="0.3">
      <c r="A219" s="66" t="s">
        <v>837</v>
      </c>
      <c r="B219" s="66" t="s">
        <v>802</v>
      </c>
      <c r="C219" s="124">
        <v>0.55030000000000001</v>
      </c>
      <c r="D219" s="66">
        <v>8387</v>
      </c>
      <c r="G219" s="66"/>
    </row>
    <row r="220" spans="1:7" x14ac:dyDescent="0.3">
      <c r="G220" s="66"/>
    </row>
    <row r="221" spans="1:7" x14ac:dyDescent="0.3">
      <c r="B221" s="83" t="s">
        <v>803</v>
      </c>
      <c r="G221" s="66"/>
    </row>
    <row r="222" spans="1:7" x14ac:dyDescent="0.3">
      <c r="A222" s="66" t="s">
        <v>838</v>
      </c>
      <c r="B222" s="66" t="s">
        <v>805</v>
      </c>
      <c r="C222" s="66">
        <v>3152</v>
      </c>
      <c r="D222" s="66" t="s">
        <v>1423</v>
      </c>
      <c r="F222" s="93">
        <f>IF($C$230=0,"",IF(C222="[Mark as ND1 if not relevant]","",C222/$C$230))</f>
        <v>0.71865025079799361</v>
      </c>
      <c r="G222" s="93" t="str">
        <f>IF($D$230=0,"",IF(D222="[Mark as ND1 if not relevant]","",D222/$D$230))</f>
        <v/>
      </c>
    </row>
    <row r="223" spans="1:7" x14ac:dyDescent="0.3">
      <c r="A223" s="66" t="s">
        <v>839</v>
      </c>
      <c r="B223" s="66" t="s">
        <v>807</v>
      </c>
      <c r="C223" s="66">
        <v>472</v>
      </c>
      <c r="D223" s="66" t="s">
        <v>1423</v>
      </c>
      <c r="F223" s="93">
        <f t="shared" ref="F223:F229" si="5">IF($C$230=0,"",IF(C223="[Mark as ND1 if not relevant]","",C223/$C$230))</f>
        <v>0.10761513907888737</v>
      </c>
      <c r="G223" s="93" t="str">
        <f t="shared" ref="G223:G229" si="6">IF($D$230=0,"",IF(D223="[Mark as ND1 if not relevant]","",D223/$D$230))</f>
        <v/>
      </c>
    </row>
    <row r="224" spans="1:7" x14ac:dyDescent="0.3">
      <c r="A224" s="66" t="s">
        <v>840</v>
      </c>
      <c r="B224" s="66" t="s">
        <v>809</v>
      </c>
      <c r="C224" s="66">
        <v>320</v>
      </c>
      <c r="D224" s="66" t="s">
        <v>1423</v>
      </c>
      <c r="F224" s="93">
        <f t="shared" si="5"/>
        <v>7.2959416324669402E-2</v>
      </c>
      <c r="G224" s="93" t="str">
        <f t="shared" si="6"/>
        <v/>
      </c>
    </row>
    <row r="225" spans="1:7" x14ac:dyDescent="0.3">
      <c r="A225" s="66" t="s">
        <v>841</v>
      </c>
      <c r="B225" s="66" t="s">
        <v>811</v>
      </c>
      <c r="C225" s="66">
        <v>202</v>
      </c>
      <c r="D225" s="66" t="s">
        <v>1423</v>
      </c>
      <c r="F225" s="93">
        <f t="shared" si="5"/>
        <v>4.605563155494756E-2</v>
      </c>
      <c r="G225" s="93" t="str">
        <f t="shared" si="6"/>
        <v/>
      </c>
    </row>
    <row r="226" spans="1:7" x14ac:dyDescent="0.3">
      <c r="A226" s="66" t="s">
        <v>842</v>
      </c>
      <c r="B226" s="66" t="s">
        <v>813</v>
      </c>
      <c r="C226" s="66">
        <v>117</v>
      </c>
      <c r="D226" s="66" t="s">
        <v>1423</v>
      </c>
      <c r="F226" s="93">
        <f t="shared" si="5"/>
        <v>2.667578659370725E-2</v>
      </c>
      <c r="G226" s="93" t="str">
        <f t="shared" si="6"/>
        <v/>
      </c>
    </row>
    <row r="227" spans="1:7" x14ac:dyDescent="0.3">
      <c r="A227" s="66" t="s">
        <v>843</v>
      </c>
      <c r="B227" s="66" t="s">
        <v>815</v>
      </c>
      <c r="C227" s="66">
        <v>63</v>
      </c>
      <c r="D227" s="66" t="s">
        <v>1423</v>
      </c>
      <c r="F227" s="93">
        <f t="shared" si="5"/>
        <v>1.4363885088919288E-2</v>
      </c>
      <c r="G227" s="93" t="str">
        <f t="shared" si="6"/>
        <v/>
      </c>
    </row>
    <row r="228" spans="1:7" x14ac:dyDescent="0.3">
      <c r="A228" s="66" t="s">
        <v>844</v>
      </c>
      <c r="B228" s="66" t="s">
        <v>817</v>
      </c>
      <c r="C228" s="66">
        <v>30</v>
      </c>
      <c r="D228" s="66" t="s">
        <v>1423</v>
      </c>
      <c r="F228" s="93">
        <f t="shared" si="5"/>
        <v>6.8399452804377564E-3</v>
      </c>
      <c r="G228" s="93" t="str">
        <f t="shared" si="6"/>
        <v/>
      </c>
    </row>
    <row r="229" spans="1:7" x14ac:dyDescent="0.3">
      <c r="A229" s="66" t="s">
        <v>845</v>
      </c>
      <c r="B229" s="66" t="s">
        <v>819</v>
      </c>
      <c r="C229" s="66">
        <v>30</v>
      </c>
      <c r="D229" s="66" t="s">
        <v>1423</v>
      </c>
      <c r="F229" s="93">
        <f t="shared" si="5"/>
        <v>6.8399452804377564E-3</v>
      </c>
      <c r="G229" s="93" t="str">
        <f t="shared" si="6"/>
        <v/>
      </c>
    </row>
    <row r="230" spans="1:7" x14ac:dyDescent="0.3">
      <c r="A230" s="66" t="s">
        <v>846</v>
      </c>
      <c r="B230" s="94" t="s">
        <v>161</v>
      </c>
      <c r="C230" s="66">
        <f>SUM(C222:C229)</f>
        <v>4386</v>
      </c>
      <c r="D230" s="66">
        <f>SUM(D222:D229)</f>
        <v>0</v>
      </c>
      <c r="F230" s="104">
        <f>SUM(F222:F229)</f>
        <v>1</v>
      </c>
      <c r="G230" s="104">
        <f>SUM(G222:G229)</f>
        <v>0</v>
      </c>
    </row>
    <row r="231" spans="1:7" outlineLevel="1" x14ac:dyDescent="0.3">
      <c r="A231" s="66" t="s">
        <v>847</v>
      </c>
      <c r="B231" s="96" t="s">
        <v>822</v>
      </c>
      <c r="C231" s="66">
        <v>14</v>
      </c>
      <c r="D231" s="66" t="s">
        <v>1423</v>
      </c>
      <c r="F231" s="93">
        <f t="shared" ref="F231:F236" si="7">IF($C$230=0,"",IF(C231="[for completion]","",C231/$C$230))</f>
        <v>3.1919744642042863E-3</v>
      </c>
      <c r="G231" s="93" t="str">
        <f t="shared" ref="G231:G236" si="8">IF($D$230=0,"",IF(D231="[for completion]","",D231/$D$230))</f>
        <v/>
      </c>
    </row>
    <row r="232" spans="1:7" outlineLevel="1" x14ac:dyDescent="0.3">
      <c r="A232" s="66" t="s">
        <v>848</v>
      </c>
      <c r="B232" s="96" t="s">
        <v>824</v>
      </c>
      <c r="C232" s="66">
        <v>7</v>
      </c>
      <c r="D232" s="66" t="s">
        <v>1423</v>
      </c>
      <c r="F232" s="93">
        <f t="shared" si="7"/>
        <v>1.5959872321021432E-3</v>
      </c>
      <c r="G232" s="93" t="str">
        <f t="shared" si="8"/>
        <v/>
      </c>
    </row>
    <row r="233" spans="1:7" outlineLevel="1" x14ac:dyDescent="0.3">
      <c r="A233" s="66" t="s">
        <v>849</v>
      </c>
      <c r="B233" s="96" t="s">
        <v>826</v>
      </c>
      <c r="C233" s="66">
        <v>3</v>
      </c>
      <c r="D233" s="66" t="s">
        <v>1423</v>
      </c>
      <c r="F233" s="93">
        <f t="shared" si="7"/>
        <v>6.8399452804377564E-4</v>
      </c>
      <c r="G233" s="93" t="str">
        <f t="shared" si="8"/>
        <v/>
      </c>
    </row>
    <row r="234" spans="1:7" outlineLevel="1" x14ac:dyDescent="0.3">
      <c r="A234" s="66" t="s">
        <v>850</v>
      </c>
      <c r="B234" s="96" t="s">
        <v>828</v>
      </c>
      <c r="C234" s="66">
        <v>1</v>
      </c>
      <c r="D234" s="66" t="s">
        <v>1423</v>
      </c>
      <c r="F234" s="93">
        <f t="shared" si="7"/>
        <v>2.2799817601459188E-4</v>
      </c>
      <c r="G234" s="93" t="str">
        <f t="shared" si="8"/>
        <v/>
      </c>
    </row>
    <row r="235" spans="1:7" outlineLevel="1" x14ac:dyDescent="0.3">
      <c r="A235" s="66" t="s">
        <v>851</v>
      </c>
      <c r="B235" s="96" t="s">
        <v>830</v>
      </c>
      <c r="C235" s="66">
        <v>1</v>
      </c>
      <c r="D235" s="66" t="s">
        <v>1423</v>
      </c>
      <c r="F235" s="93">
        <f t="shared" si="7"/>
        <v>2.2799817601459188E-4</v>
      </c>
      <c r="G235" s="93" t="str">
        <f t="shared" si="8"/>
        <v/>
      </c>
    </row>
    <row r="236" spans="1:7" outlineLevel="1" x14ac:dyDescent="0.3">
      <c r="A236" s="66" t="s">
        <v>852</v>
      </c>
      <c r="B236" s="96" t="s">
        <v>832</v>
      </c>
      <c r="C236" s="66">
        <v>4</v>
      </c>
      <c r="D236" s="66" t="s">
        <v>1423</v>
      </c>
      <c r="F236" s="93">
        <f t="shared" si="7"/>
        <v>9.1199270405836752E-4</v>
      </c>
      <c r="G236" s="93" t="str">
        <f t="shared" si="8"/>
        <v/>
      </c>
    </row>
    <row r="237" spans="1:7" outlineLevel="1" x14ac:dyDescent="0.3">
      <c r="A237" s="66" t="s">
        <v>853</v>
      </c>
      <c r="B237" s="96"/>
      <c r="F237" s="93"/>
      <c r="G237" s="93"/>
    </row>
    <row r="238" spans="1:7" outlineLevel="1" x14ac:dyDescent="0.3">
      <c r="A238" s="66" t="s">
        <v>854</v>
      </c>
      <c r="B238" s="96"/>
      <c r="F238" s="93"/>
      <c r="G238" s="93"/>
    </row>
    <row r="239" spans="1:7" outlineLevel="1" x14ac:dyDescent="0.3">
      <c r="A239" s="66" t="s">
        <v>855</v>
      </c>
      <c r="B239" s="96"/>
      <c r="F239" s="93"/>
      <c r="G239" s="93"/>
    </row>
    <row r="240" spans="1:7" ht="15" customHeight="1" x14ac:dyDescent="0.3">
      <c r="A240" s="85"/>
      <c r="B240" s="86" t="s">
        <v>856</v>
      </c>
      <c r="C240" s="85" t="s">
        <v>595</v>
      </c>
      <c r="D240" s="85"/>
      <c r="E240" s="87"/>
      <c r="F240" s="85"/>
      <c r="G240" s="85"/>
    </row>
    <row r="241" spans="1:14" x14ac:dyDescent="0.3">
      <c r="A241" s="66" t="s">
        <v>857</v>
      </c>
      <c r="B241" s="66" t="s">
        <v>858</v>
      </c>
      <c r="C241" s="66">
        <v>90.23</v>
      </c>
      <c r="E241" s="104"/>
      <c r="F241" s="104"/>
      <c r="G241" s="104"/>
    </row>
    <row r="242" spans="1:14" x14ac:dyDescent="0.3">
      <c r="A242" s="66" t="s">
        <v>859</v>
      </c>
      <c r="B242" s="66" t="s">
        <v>860</v>
      </c>
      <c r="C242" s="66">
        <v>7.5</v>
      </c>
      <c r="E242" s="104"/>
      <c r="F242" s="104"/>
    </row>
    <row r="243" spans="1:14" x14ac:dyDescent="0.3">
      <c r="A243" s="66" t="s">
        <v>861</v>
      </c>
      <c r="B243" s="66" t="s">
        <v>862</v>
      </c>
      <c r="C243" s="66" t="s">
        <v>95</v>
      </c>
      <c r="E243" s="104"/>
      <c r="F243" s="104"/>
    </row>
    <row r="244" spans="1:14" x14ac:dyDescent="0.3">
      <c r="A244" s="66" t="s">
        <v>863</v>
      </c>
      <c r="B244" s="83" t="s">
        <v>1602</v>
      </c>
      <c r="C244" s="66" t="s">
        <v>95</v>
      </c>
      <c r="D244" s="80"/>
      <c r="E244" s="80"/>
      <c r="F244" s="100"/>
      <c r="G244" s="100"/>
      <c r="H244" s="64"/>
      <c r="I244" s="66"/>
      <c r="J244" s="66"/>
      <c r="K244" s="66"/>
      <c r="L244" s="64"/>
      <c r="M244" s="64"/>
      <c r="N244" s="64"/>
    </row>
    <row r="245" spans="1:14" x14ac:dyDescent="0.3">
      <c r="A245" s="66" t="s">
        <v>1610</v>
      </c>
      <c r="B245" s="66" t="s">
        <v>159</v>
      </c>
      <c r="C245" s="66">
        <v>2.2599999999999998</v>
      </c>
      <c r="E245" s="104"/>
      <c r="F245" s="104"/>
    </row>
    <row r="246" spans="1:14" outlineLevel="1" x14ac:dyDescent="0.3">
      <c r="A246" s="66" t="s">
        <v>864</v>
      </c>
      <c r="B246" s="96" t="s">
        <v>865</v>
      </c>
      <c r="C246" s="66">
        <v>0.17</v>
      </c>
      <c r="E246" s="104"/>
      <c r="F246" s="104"/>
    </row>
    <row r="247" spans="1:14" outlineLevel="1" x14ac:dyDescent="0.3">
      <c r="A247" s="66" t="s">
        <v>866</v>
      </c>
      <c r="B247" s="96" t="s">
        <v>867</v>
      </c>
      <c r="C247" s="97">
        <v>1.52</v>
      </c>
      <c r="E247" s="104"/>
      <c r="F247" s="104"/>
    </row>
    <row r="248" spans="1:14" outlineLevel="1" x14ac:dyDescent="0.3">
      <c r="A248" s="66" t="s">
        <v>868</v>
      </c>
      <c r="B248" s="96" t="s">
        <v>1786</v>
      </c>
      <c r="C248" s="66">
        <v>0.56999999999999995</v>
      </c>
      <c r="E248" s="104"/>
      <c r="F248" s="104"/>
    </row>
    <row r="249" spans="1:14" outlineLevel="1" x14ac:dyDescent="0.3">
      <c r="A249" s="66" t="s">
        <v>869</v>
      </c>
      <c r="B249" s="96" t="s">
        <v>870</v>
      </c>
      <c r="E249" s="104"/>
      <c r="F249" s="104"/>
    </row>
    <row r="250" spans="1:14" outlineLevel="1" x14ac:dyDescent="0.3">
      <c r="A250" s="66" t="s">
        <v>871</v>
      </c>
      <c r="B250" s="96" t="s">
        <v>872</v>
      </c>
      <c r="E250" s="104"/>
      <c r="F250" s="104"/>
    </row>
    <row r="251" spans="1:14" outlineLevel="1" x14ac:dyDescent="0.3">
      <c r="A251" s="66" t="s">
        <v>873</v>
      </c>
      <c r="B251" s="96" t="s">
        <v>163</v>
      </c>
      <c r="E251" s="104"/>
      <c r="F251" s="104"/>
    </row>
    <row r="252" spans="1:14" outlineLevel="1" x14ac:dyDescent="0.3">
      <c r="A252" s="66" t="s">
        <v>874</v>
      </c>
      <c r="B252" s="96" t="s">
        <v>163</v>
      </c>
      <c r="E252" s="104"/>
      <c r="F252" s="104"/>
    </row>
    <row r="253" spans="1:14" outlineLevel="1" x14ac:dyDescent="0.3">
      <c r="A253" s="66" t="s">
        <v>875</v>
      </c>
      <c r="B253" s="96" t="s">
        <v>163</v>
      </c>
      <c r="E253" s="104"/>
      <c r="F253" s="104"/>
    </row>
    <row r="254" spans="1:14" outlineLevel="1" x14ac:dyDescent="0.3">
      <c r="A254" s="66" t="s">
        <v>876</v>
      </c>
      <c r="B254" s="96" t="s">
        <v>163</v>
      </c>
      <c r="E254" s="104"/>
      <c r="F254" s="104"/>
    </row>
    <row r="255" spans="1:14" outlineLevel="1" x14ac:dyDescent="0.3">
      <c r="A255" s="66" t="s">
        <v>877</v>
      </c>
      <c r="B255" s="96" t="s">
        <v>163</v>
      </c>
      <c r="E255" s="104"/>
      <c r="F255" s="104"/>
    </row>
    <row r="256" spans="1:14" outlineLevel="1" x14ac:dyDescent="0.3">
      <c r="A256" s="66" t="s">
        <v>878</v>
      </c>
      <c r="B256" s="96" t="s">
        <v>163</v>
      </c>
      <c r="E256" s="104"/>
      <c r="F256" s="104"/>
    </row>
    <row r="257" spans="1:7" ht="15" customHeight="1" x14ac:dyDescent="0.3">
      <c r="A257" s="85"/>
      <c r="B257" s="86" t="s">
        <v>879</v>
      </c>
      <c r="C257" s="85" t="s">
        <v>595</v>
      </c>
      <c r="D257" s="85"/>
      <c r="E257" s="87"/>
      <c r="F257" s="85"/>
      <c r="G257" s="88"/>
    </row>
    <row r="258" spans="1:7" x14ac:dyDescent="0.3">
      <c r="A258" s="66" t="s">
        <v>7</v>
      </c>
      <c r="B258" s="66" t="s">
        <v>1603</v>
      </c>
      <c r="C258" s="66">
        <v>100</v>
      </c>
      <c r="E258" s="64"/>
      <c r="F258" s="64"/>
    </row>
    <row r="259" spans="1:7" x14ac:dyDescent="0.3">
      <c r="A259" s="66" t="s">
        <v>880</v>
      </c>
      <c r="B259" s="66" t="s">
        <v>881</v>
      </c>
      <c r="C259" s="66" t="s">
        <v>95</v>
      </c>
      <c r="E259" s="64"/>
      <c r="F259" s="64"/>
    </row>
    <row r="260" spans="1:7" x14ac:dyDescent="0.3">
      <c r="A260" s="66" t="s">
        <v>882</v>
      </c>
      <c r="B260" s="66" t="s">
        <v>159</v>
      </c>
      <c r="C260" s="66" t="s">
        <v>95</v>
      </c>
      <c r="E260" s="64"/>
      <c r="F260" s="64"/>
    </row>
    <row r="261" spans="1:7" outlineLevel="1" x14ac:dyDescent="0.3">
      <c r="A261" s="66" t="s">
        <v>883</v>
      </c>
      <c r="E261" s="64"/>
      <c r="F261" s="64"/>
    </row>
    <row r="262" spans="1:7" outlineLevel="1" x14ac:dyDescent="0.3">
      <c r="A262" s="66" t="s">
        <v>884</v>
      </c>
      <c r="E262" s="64"/>
      <c r="F262" s="64"/>
    </row>
    <row r="263" spans="1:7" outlineLevel="1" x14ac:dyDescent="0.3">
      <c r="A263" s="66" t="s">
        <v>885</v>
      </c>
      <c r="E263" s="64"/>
      <c r="F263" s="64"/>
    </row>
    <row r="264" spans="1:7" outlineLevel="1" x14ac:dyDescent="0.3">
      <c r="A264" s="66" t="s">
        <v>886</v>
      </c>
      <c r="E264" s="64"/>
      <c r="F264" s="64"/>
    </row>
    <row r="265" spans="1:7" outlineLevel="1" x14ac:dyDescent="0.3">
      <c r="A265" s="66" t="s">
        <v>887</v>
      </c>
      <c r="E265" s="64"/>
      <c r="F265" s="64"/>
    </row>
    <row r="266" spans="1:7" outlineLevel="1" x14ac:dyDescent="0.3">
      <c r="A266" s="66" t="s">
        <v>888</v>
      </c>
      <c r="E266" s="64"/>
      <c r="F266" s="64"/>
    </row>
    <row r="267" spans="1:7" ht="18" x14ac:dyDescent="0.3">
      <c r="A267" s="120"/>
      <c r="B267" s="121" t="s">
        <v>889</v>
      </c>
      <c r="C267" s="120"/>
      <c r="D267" s="120"/>
      <c r="E267" s="120"/>
      <c r="F267" s="122"/>
      <c r="G267" s="122"/>
    </row>
    <row r="268" spans="1:7" ht="15" customHeight="1" x14ac:dyDescent="0.3">
      <c r="A268" s="85"/>
      <c r="B268" s="86" t="s">
        <v>890</v>
      </c>
      <c r="C268" s="85" t="s">
        <v>769</v>
      </c>
      <c r="D268" s="85" t="s">
        <v>770</v>
      </c>
      <c r="E268" s="85"/>
      <c r="F268" s="85" t="s">
        <v>596</v>
      </c>
      <c r="G268" s="85" t="s">
        <v>771</v>
      </c>
    </row>
    <row r="269" spans="1:7" x14ac:dyDescent="0.3">
      <c r="A269" s="66" t="s">
        <v>891</v>
      </c>
      <c r="B269" s="66" t="s">
        <v>773</v>
      </c>
      <c r="C269" s="66">
        <v>727</v>
      </c>
      <c r="D269" s="80">
        <v>479</v>
      </c>
      <c r="E269" s="80"/>
      <c r="F269" s="100"/>
      <c r="G269" s="100"/>
    </row>
    <row r="270" spans="1:7" x14ac:dyDescent="0.3">
      <c r="A270" s="80"/>
      <c r="D270" s="80"/>
      <c r="E270" s="80"/>
      <c r="F270" s="100"/>
      <c r="G270" s="100"/>
    </row>
    <row r="271" spans="1:7" x14ac:dyDescent="0.3">
      <c r="B271" s="66" t="s">
        <v>774</v>
      </c>
      <c r="D271" s="80"/>
      <c r="E271" s="80"/>
      <c r="F271" s="100"/>
      <c r="G271" s="100"/>
    </row>
    <row r="272" spans="1:7" x14ac:dyDescent="0.3">
      <c r="A272" s="66" t="s">
        <v>892</v>
      </c>
      <c r="B272" s="83" t="s">
        <v>1764</v>
      </c>
      <c r="C272" s="66">
        <v>247</v>
      </c>
      <c r="D272" s="66">
        <v>455</v>
      </c>
      <c r="E272" s="80"/>
      <c r="F272" s="93">
        <f t="shared" ref="F272:F295" si="9">IF($C$296=0,"",IF(C272="[for completion]","",C272/$C$296))</f>
        <v>0.70773638968481378</v>
      </c>
      <c r="G272" s="93">
        <f t="shared" ref="G272:G295" si="10">IF($D$296=0,"",IF(D272="[for completion]","",D272/$D$296))</f>
        <v>0.94989561586638827</v>
      </c>
    </row>
    <row r="273" spans="1:7" x14ac:dyDescent="0.3">
      <c r="A273" s="66" t="s">
        <v>893</v>
      </c>
      <c r="B273" s="83" t="s">
        <v>1765</v>
      </c>
      <c r="C273" s="66">
        <v>61</v>
      </c>
      <c r="D273" s="66">
        <v>20</v>
      </c>
      <c r="E273" s="80"/>
      <c r="F273" s="93">
        <f t="shared" si="9"/>
        <v>0.17478510028653296</v>
      </c>
      <c r="G273" s="93">
        <f t="shared" si="10"/>
        <v>4.1753653444676408E-2</v>
      </c>
    </row>
    <row r="274" spans="1:7" x14ac:dyDescent="0.3">
      <c r="A274" s="66" t="s">
        <v>894</v>
      </c>
      <c r="B274" s="83" t="s">
        <v>1766</v>
      </c>
      <c r="C274" s="66">
        <v>41</v>
      </c>
      <c r="D274" s="66">
        <v>4</v>
      </c>
      <c r="E274" s="80"/>
      <c r="F274" s="93">
        <f t="shared" si="9"/>
        <v>0.1174785100286533</v>
      </c>
      <c r="G274" s="93">
        <f t="shared" si="10"/>
        <v>8.350730688935281E-3</v>
      </c>
    </row>
    <row r="275" spans="1:7" x14ac:dyDescent="0.3">
      <c r="A275" s="66" t="s">
        <v>895</v>
      </c>
      <c r="B275" s="83" t="s">
        <v>1767</v>
      </c>
      <c r="C275" s="66">
        <v>0</v>
      </c>
      <c r="D275" s="66">
        <v>0</v>
      </c>
      <c r="E275" s="80"/>
      <c r="F275" s="93">
        <f t="shared" si="9"/>
        <v>0</v>
      </c>
      <c r="G275" s="93">
        <f t="shared" si="10"/>
        <v>0</v>
      </c>
    </row>
    <row r="276" spans="1:7" x14ac:dyDescent="0.3">
      <c r="A276" s="66" t="s">
        <v>896</v>
      </c>
      <c r="B276" s="83" t="s">
        <v>1775</v>
      </c>
      <c r="C276" s="66">
        <v>0</v>
      </c>
      <c r="D276" s="66">
        <v>0</v>
      </c>
      <c r="E276" s="80"/>
      <c r="F276" s="93">
        <f t="shared" si="9"/>
        <v>0</v>
      </c>
      <c r="G276" s="93">
        <f t="shared" si="10"/>
        <v>0</v>
      </c>
    </row>
    <row r="277" spans="1:7" x14ac:dyDescent="0.3">
      <c r="A277" s="66" t="s">
        <v>897</v>
      </c>
      <c r="B277" s="83" t="s">
        <v>1776</v>
      </c>
      <c r="C277" s="66">
        <v>0</v>
      </c>
      <c r="D277" s="66">
        <v>0</v>
      </c>
      <c r="E277" s="80"/>
      <c r="F277" s="93">
        <f t="shared" si="9"/>
        <v>0</v>
      </c>
      <c r="G277" s="93">
        <f t="shared" si="10"/>
        <v>0</v>
      </c>
    </row>
    <row r="278" spans="1:7" x14ac:dyDescent="0.3">
      <c r="A278" s="66" t="s">
        <v>898</v>
      </c>
      <c r="B278" s="83" t="s">
        <v>691</v>
      </c>
      <c r="C278" s="66" t="s">
        <v>95</v>
      </c>
      <c r="D278" s="66" t="s">
        <v>95</v>
      </c>
      <c r="E278" s="80"/>
      <c r="F278" s="93" t="str">
        <f t="shared" si="9"/>
        <v/>
      </c>
      <c r="G278" s="93" t="str">
        <f t="shared" si="10"/>
        <v/>
      </c>
    </row>
    <row r="279" spans="1:7" x14ac:dyDescent="0.3">
      <c r="A279" s="66" t="s">
        <v>899</v>
      </c>
      <c r="B279" s="83" t="s">
        <v>691</v>
      </c>
      <c r="C279" s="66" t="s">
        <v>95</v>
      </c>
      <c r="D279" s="66" t="s">
        <v>95</v>
      </c>
      <c r="E279" s="80"/>
      <c r="F279" s="93" t="str">
        <f t="shared" si="9"/>
        <v/>
      </c>
      <c r="G279" s="93" t="str">
        <f t="shared" si="10"/>
        <v/>
      </c>
    </row>
    <row r="280" spans="1:7" x14ac:dyDescent="0.3">
      <c r="A280" s="66" t="s">
        <v>900</v>
      </c>
      <c r="B280" s="83" t="s">
        <v>691</v>
      </c>
      <c r="C280" s="66" t="s">
        <v>95</v>
      </c>
      <c r="D280" s="66" t="s">
        <v>95</v>
      </c>
      <c r="E280" s="80"/>
      <c r="F280" s="93" t="str">
        <f t="shared" si="9"/>
        <v/>
      </c>
      <c r="G280" s="93" t="str">
        <f t="shared" si="10"/>
        <v/>
      </c>
    </row>
    <row r="281" spans="1:7" x14ac:dyDescent="0.3">
      <c r="A281" s="66" t="s">
        <v>901</v>
      </c>
      <c r="B281" s="83" t="s">
        <v>691</v>
      </c>
      <c r="C281" s="66" t="s">
        <v>95</v>
      </c>
      <c r="D281" s="66" t="s">
        <v>95</v>
      </c>
      <c r="E281" s="83"/>
      <c r="F281" s="93" t="str">
        <f t="shared" si="9"/>
        <v/>
      </c>
      <c r="G281" s="93" t="str">
        <f t="shared" si="10"/>
        <v/>
      </c>
    </row>
    <row r="282" spans="1:7" x14ac:dyDescent="0.3">
      <c r="A282" s="66" t="s">
        <v>902</v>
      </c>
      <c r="B282" s="83" t="s">
        <v>691</v>
      </c>
      <c r="C282" s="66" t="s">
        <v>95</v>
      </c>
      <c r="D282" s="66" t="s">
        <v>95</v>
      </c>
      <c r="E282" s="83"/>
      <c r="F282" s="93" t="str">
        <f t="shared" si="9"/>
        <v/>
      </c>
      <c r="G282" s="93" t="str">
        <f t="shared" si="10"/>
        <v/>
      </c>
    </row>
    <row r="283" spans="1:7" x14ac:dyDescent="0.3">
      <c r="A283" s="66" t="s">
        <v>903</v>
      </c>
      <c r="B283" s="83" t="s">
        <v>691</v>
      </c>
      <c r="C283" s="66" t="s">
        <v>95</v>
      </c>
      <c r="D283" s="66" t="s">
        <v>95</v>
      </c>
      <c r="E283" s="83"/>
      <c r="F283" s="93" t="str">
        <f t="shared" si="9"/>
        <v/>
      </c>
      <c r="G283" s="93" t="str">
        <f t="shared" si="10"/>
        <v/>
      </c>
    </row>
    <row r="284" spans="1:7" x14ac:dyDescent="0.3">
      <c r="A284" s="66" t="s">
        <v>904</v>
      </c>
      <c r="B284" s="83" t="s">
        <v>691</v>
      </c>
      <c r="C284" s="66" t="s">
        <v>95</v>
      </c>
      <c r="D284" s="66" t="s">
        <v>95</v>
      </c>
      <c r="E284" s="83"/>
      <c r="F284" s="93" t="str">
        <f t="shared" si="9"/>
        <v/>
      </c>
      <c r="G284" s="93" t="str">
        <f t="shared" si="10"/>
        <v/>
      </c>
    </row>
    <row r="285" spans="1:7" x14ac:dyDescent="0.3">
      <c r="A285" s="66" t="s">
        <v>905</v>
      </c>
      <c r="B285" s="83" t="s">
        <v>691</v>
      </c>
      <c r="C285" s="66" t="s">
        <v>95</v>
      </c>
      <c r="D285" s="66" t="s">
        <v>95</v>
      </c>
      <c r="E285" s="83"/>
      <c r="F285" s="93" t="str">
        <f t="shared" si="9"/>
        <v/>
      </c>
      <c r="G285" s="93" t="str">
        <f t="shared" si="10"/>
        <v/>
      </c>
    </row>
    <row r="286" spans="1:7" x14ac:dyDescent="0.3">
      <c r="A286" s="66" t="s">
        <v>906</v>
      </c>
      <c r="B286" s="83" t="s">
        <v>691</v>
      </c>
      <c r="C286" s="66" t="s">
        <v>95</v>
      </c>
      <c r="D286" s="66" t="s">
        <v>95</v>
      </c>
      <c r="E286" s="83"/>
      <c r="F286" s="93" t="str">
        <f t="shared" si="9"/>
        <v/>
      </c>
      <c r="G286" s="93" t="str">
        <f t="shared" si="10"/>
        <v/>
      </c>
    </row>
    <row r="287" spans="1:7" x14ac:dyDescent="0.3">
      <c r="A287" s="66" t="s">
        <v>907</v>
      </c>
      <c r="B287" s="83" t="s">
        <v>691</v>
      </c>
      <c r="C287" s="66" t="s">
        <v>95</v>
      </c>
      <c r="D287" s="66" t="s">
        <v>95</v>
      </c>
      <c r="F287" s="93" t="str">
        <f t="shared" si="9"/>
        <v/>
      </c>
      <c r="G287" s="93" t="str">
        <f t="shared" si="10"/>
        <v/>
      </c>
    </row>
    <row r="288" spans="1:7" x14ac:dyDescent="0.3">
      <c r="A288" s="66" t="s">
        <v>908</v>
      </c>
      <c r="B288" s="83" t="s">
        <v>691</v>
      </c>
      <c r="C288" s="66" t="s">
        <v>95</v>
      </c>
      <c r="D288" s="66" t="s">
        <v>95</v>
      </c>
      <c r="E288" s="104"/>
      <c r="F288" s="93" t="str">
        <f t="shared" si="9"/>
        <v/>
      </c>
      <c r="G288" s="93" t="str">
        <f t="shared" si="10"/>
        <v/>
      </c>
    </row>
    <row r="289" spans="1:7" x14ac:dyDescent="0.3">
      <c r="A289" s="66" t="s">
        <v>909</v>
      </c>
      <c r="B289" s="83" t="s">
        <v>691</v>
      </c>
      <c r="C289" s="66" t="s">
        <v>95</v>
      </c>
      <c r="D289" s="66" t="s">
        <v>95</v>
      </c>
      <c r="E289" s="104"/>
      <c r="F289" s="93" t="str">
        <f t="shared" si="9"/>
        <v/>
      </c>
      <c r="G289" s="93" t="str">
        <f t="shared" si="10"/>
        <v/>
      </c>
    </row>
    <row r="290" spans="1:7" x14ac:dyDescent="0.3">
      <c r="A290" s="66" t="s">
        <v>910</v>
      </c>
      <c r="B290" s="83" t="s">
        <v>691</v>
      </c>
      <c r="C290" s="66" t="s">
        <v>95</v>
      </c>
      <c r="D290" s="66" t="s">
        <v>95</v>
      </c>
      <c r="E290" s="104"/>
      <c r="F290" s="93" t="str">
        <f t="shared" si="9"/>
        <v/>
      </c>
      <c r="G290" s="93" t="str">
        <f t="shared" si="10"/>
        <v/>
      </c>
    </row>
    <row r="291" spans="1:7" x14ac:dyDescent="0.3">
      <c r="A291" s="66" t="s">
        <v>911</v>
      </c>
      <c r="B291" s="83" t="s">
        <v>691</v>
      </c>
      <c r="C291" s="66" t="s">
        <v>95</v>
      </c>
      <c r="D291" s="66" t="s">
        <v>95</v>
      </c>
      <c r="E291" s="104"/>
      <c r="F291" s="93" t="str">
        <f t="shared" si="9"/>
        <v/>
      </c>
      <c r="G291" s="93" t="str">
        <f t="shared" si="10"/>
        <v/>
      </c>
    </row>
    <row r="292" spans="1:7" x14ac:dyDescent="0.3">
      <c r="A292" s="66" t="s">
        <v>912</v>
      </c>
      <c r="B292" s="83" t="s">
        <v>691</v>
      </c>
      <c r="C292" s="66" t="s">
        <v>95</v>
      </c>
      <c r="D292" s="66" t="s">
        <v>95</v>
      </c>
      <c r="E292" s="104"/>
      <c r="F292" s="93" t="str">
        <f t="shared" si="9"/>
        <v/>
      </c>
      <c r="G292" s="93" t="str">
        <f t="shared" si="10"/>
        <v/>
      </c>
    </row>
    <row r="293" spans="1:7" x14ac:dyDescent="0.3">
      <c r="A293" s="66" t="s">
        <v>913</v>
      </c>
      <c r="B293" s="83" t="s">
        <v>691</v>
      </c>
      <c r="C293" s="66" t="s">
        <v>95</v>
      </c>
      <c r="D293" s="66" t="s">
        <v>95</v>
      </c>
      <c r="E293" s="104"/>
      <c r="F293" s="93" t="str">
        <f t="shared" si="9"/>
        <v/>
      </c>
      <c r="G293" s="93" t="str">
        <f t="shared" si="10"/>
        <v/>
      </c>
    </row>
    <row r="294" spans="1:7" x14ac:dyDescent="0.3">
      <c r="A294" s="66" t="s">
        <v>914</v>
      </c>
      <c r="B294" s="83" t="s">
        <v>691</v>
      </c>
      <c r="C294" s="66" t="s">
        <v>95</v>
      </c>
      <c r="D294" s="66" t="s">
        <v>95</v>
      </c>
      <c r="E294" s="104"/>
      <c r="F294" s="93" t="str">
        <f t="shared" si="9"/>
        <v/>
      </c>
      <c r="G294" s="93" t="str">
        <f t="shared" si="10"/>
        <v/>
      </c>
    </row>
    <row r="295" spans="1:7" x14ac:dyDescent="0.3">
      <c r="A295" s="66" t="s">
        <v>915</v>
      </c>
      <c r="B295" s="83" t="s">
        <v>691</v>
      </c>
      <c r="C295" s="66" t="s">
        <v>95</v>
      </c>
      <c r="D295" s="66" t="s">
        <v>95</v>
      </c>
      <c r="E295" s="104"/>
      <c r="F295" s="93" t="str">
        <f t="shared" si="9"/>
        <v/>
      </c>
      <c r="G295" s="93" t="str">
        <f t="shared" si="10"/>
        <v/>
      </c>
    </row>
    <row r="296" spans="1:7" x14ac:dyDescent="0.3">
      <c r="A296" s="66" t="s">
        <v>916</v>
      </c>
      <c r="B296" s="94" t="s">
        <v>161</v>
      </c>
      <c r="C296" s="83">
        <f>SUM(C272:C295)</f>
        <v>349</v>
      </c>
      <c r="D296" s="83">
        <f>SUM(D272:D295)</f>
        <v>479</v>
      </c>
      <c r="E296" s="104"/>
      <c r="F296" s="95">
        <f>SUM(F272:F295)</f>
        <v>1</v>
      </c>
      <c r="G296" s="95">
        <f>SUM(G272:G295)</f>
        <v>1</v>
      </c>
    </row>
    <row r="297" spans="1:7" ht="15" customHeight="1" x14ac:dyDescent="0.3">
      <c r="A297" s="85"/>
      <c r="B297" s="86" t="s">
        <v>917</v>
      </c>
      <c r="C297" s="85" t="s">
        <v>769</v>
      </c>
      <c r="D297" s="85" t="s">
        <v>770</v>
      </c>
      <c r="E297" s="85"/>
      <c r="F297" s="85" t="s">
        <v>596</v>
      </c>
      <c r="G297" s="85" t="s">
        <v>771</v>
      </c>
    </row>
    <row r="298" spans="1:7" x14ac:dyDescent="0.3">
      <c r="A298" s="66" t="s">
        <v>918</v>
      </c>
      <c r="B298" s="66" t="s">
        <v>802</v>
      </c>
      <c r="C298" s="124" t="s">
        <v>95</v>
      </c>
      <c r="G298" s="66"/>
    </row>
    <row r="299" spans="1:7" x14ac:dyDescent="0.3">
      <c r="G299" s="66"/>
    </row>
    <row r="300" spans="1:7" x14ac:dyDescent="0.3">
      <c r="B300" s="83" t="s">
        <v>803</v>
      </c>
      <c r="G300" s="66"/>
    </row>
    <row r="301" spans="1:7" x14ac:dyDescent="0.3">
      <c r="A301" s="66" t="s">
        <v>919</v>
      </c>
      <c r="B301" s="66" t="s">
        <v>805</v>
      </c>
      <c r="C301" s="66" t="s">
        <v>95</v>
      </c>
      <c r="D301" s="66" t="s">
        <v>95</v>
      </c>
      <c r="F301" s="93" t="str">
        <f>IF($C$309=0,"",IF(C301="[for completion]","",C301/$C$309))</f>
        <v/>
      </c>
      <c r="G301" s="93" t="str">
        <f>IF($D$309=0,"",IF(D301="[for completion]","",D301/$D$309))</f>
        <v/>
      </c>
    </row>
    <row r="302" spans="1:7" x14ac:dyDescent="0.3">
      <c r="A302" s="66" t="s">
        <v>920</v>
      </c>
      <c r="B302" s="66" t="s">
        <v>807</v>
      </c>
      <c r="C302" s="66" t="s">
        <v>95</v>
      </c>
      <c r="D302" s="66" t="s">
        <v>95</v>
      </c>
      <c r="F302" s="93" t="str">
        <f t="shared" ref="F302:F315" si="11">IF($C$309=0,"",IF(C302="[for completion]","",C302/$C$309))</f>
        <v/>
      </c>
      <c r="G302" s="93" t="str">
        <f t="shared" ref="G302:G315" si="12">IF($D$309=0,"",IF(D302="[for completion]","",D302/$D$309))</f>
        <v/>
      </c>
    </row>
    <row r="303" spans="1:7" x14ac:dyDescent="0.3">
      <c r="A303" s="66" t="s">
        <v>921</v>
      </c>
      <c r="B303" s="66" t="s">
        <v>809</v>
      </c>
      <c r="C303" s="66" t="s">
        <v>95</v>
      </c>
      <c r="D303" s="66" t="s">
        <v>95</v>
      </c>
      <c r="F303" s="93" t="str">
        <f t="shared" si="11"/>
        <v/>
      </c>
      <c r="G303" s="93" t="str">
        <f t="shared" si="12"/>
        <v/>
      </c>
    </row>
    <row r="304" spans="1:7" x14ac:dyDescent="0.3">
      <c r="A304" s="66" t="s">
        <v>922</v>
      </c>
      <c r="B304" s="66" t="s">
        <v>811</v>
      </c>
      <c r="C304" s="66" t="s">
        <v>95</v>
      </c>
      <c r="D304" s="66" t="s">
        <v>95</v>
      </c>
      <c r="F304" s="93" t="str">
        <f t="shared" si="11"/>
        <v/>
      </c>
      <c r="G304" s="93" t="str">
        <f t="shared" si="12"/>
        <v/>
      </c>
    </row>
    <row r="305" spans="1:7" x14ac:dyDescent="0.3">
      <c r="A305" s="66" t="s">
        <v>923</v>
      </c>
      <c r="B305" s="66" t="s">
        <v>813</v>
      </c>
      <c r="C305" s="66" t="s">
        <v>95</v>
      </c>
      <c r="D305" s="66" t="s">
        <v>95</v>
      </c>
      <c r="F305" s="93" t="str">
        <f t="shared" si="11"/>
        <v/>
      </c>
      <c r="G305" s="93" t="str">
        <f t="shared" si="12"/>
        <v/>
      </c>
    </row>
    <row r="306" spans="1:7" x14ac:dyDescent="0.3">
      <c r="A306" s="66" t="s">
        <v>924</v>
      </c>
      <c r="B306" s="66" t="s">
        <v>815</v>
      </c>
      <c r="C306" s="66" t="s">
        <v>95</v>
      </c>
      <c r="D306" s="66" t="s">
        <v>95</v>
      </c>
      <c r="F306" s="93" t="str">
        <f t="shared" si="11"/>
        <v/>
      </c>
      <c r="G306" s="93" t="str">
        <f t="shared" si="12"/>
        <v/>
      </c>
    </row>
    <row r="307" spans="1:7" x14ac:dyDescent="0.3">
      <c r="A307" s="66" t="s">
        <v>925</v>
      </c>
      <c r="B307" s="66" t="s">
        <v>817</v>
      </c>
      <c r="C307" s="66" t="s">
        <v>95</v>
      </c>
      <c r="D307" s="66" t="s">
        <v>95</v>
      </c>
      <c r="F307" s="93" t="str">
        <f t="shared" si="11"/>
        <v/>
      </c>
      <c r="G307" s="93" t="str">
        <f t="shared" si="12"/>
        <v/>
      </c>
    </row>
    <row r="308" spans="1:7" x14ac:dyDescent="0.3">
      <c r="A308" s="66" t="s">
        <v>926</v>
      </c>
      <c r="B308" s="66" t="s">
        <v>819</v>
      </c>
      <c r="C308" s="66" t="s">
        <v>95</v>
      </c>
      <c r="D308" s="66" t="s">
        <v>95</v>
      </c>
      <c r="F308" s="93" t="str">
        <f t="shared" si="11"/>
        <v/>
      </c>
      <c r="G308" s="93" t="str">
        <f t="shared" si="12"/>
        <v/>
      </c>
    </row>
    <row r="309" spans="1:7" x14ac:dyDescent="0.3">
      <c r="A309" s="66" t="s">
        <v>927</v>
      </c>
      <c r="B309" s="94" t="s">
        <v>161</v>
      </c>
      <c r="C309" s="66">
        <f>SUM(C301:C308)</f>
        <v>0</v>
      </c>
      <c r="D309" s="66">
        <f>SUM(D301:D308)</f>
        <v>0</v>
      </c>
      <c r="F309" s="104">
        <f>SUM(F301:F308)</f>
        <v>0</v>
      </c>
      <c r="G309" s="104">
        <f>SUM(G301:G308)</f>
        <v>0</v>
      </c>
    </row>
    <row r="310" spans="1:7" outlineLevel="1" x14ac:dyDescent="0.3">
      <c r="A310" s="66" t="s">
        <v>928</v>
      </c>
      <c r="B310" s="96" t="s">
        <v>822</v>
      </c>
      <c r="F310" s="93" t="str">
        <f t="shared" si="11"/>
        <v/>
      </c>
      <c r="G310" s="93" t="str">
        <f t="shared" si="12"/>
        <v/>
      </c>
    </row>
    <row r="311" spans="1:7" outlineLevel="1" x14ac:dyDescent="0.3">
      <c r="A311" s="66" t="s">
        <v>929</v>
      </c>
      <c r="B311" s="96" t="s">
        <v>824</v>
      </c>
      <c r="F311" s="93" t="str">
        <f t="shared" si="11"/>
        <v/>
      </c>
      <c r="G311" s="93" t="str">
        <f t="shared" si="12"/>
        <v/>
      </c>
    </row>
    <row r="312" spans="1:7" outlineLevel="1" x14ac:dyDescent="0.3">
      <c r="A312" s="66" t="s">
        <v>930</v>
      </c>
      <c r="B312" s="96" t="s">
        <v>826</v>
      </c>
      <c r="F312" s="93" t="str">
        <f t="shared" si="11"/>
        <v/>
      </c>
      <c r="G312" s="93" t="str">
        <f t="shared" si="12"/>
        <v/>
      </c>
    </row>
    <row r="313" spans="1:7" outlineLevel="1" x14ac:dyDescent="0.3">
      <c r="A313" s="66" t="s">
        <v>931</v>
      </c>
      <c r="B313" s="96" t="s">
        <v>828</v>
      </c>
      <c r="F313" s="93" t="str">
        <f t="shared" si="11"/>
        <v/>
      </c>
      <c r="G313" s="93" t="str">
        <f t="shared" si="12"/>
        <v/>
      </c>
    </row>
    <row r="314" spans="1:7" outlineLevel="1" x14ac:dyDescent="0.3">
      <c r="A314" s="66" t="s">
        <v>932</v>
      </c>
      <c r="B314" s="96" t="s">
        <v>830</v>
      </c>
      <c r="F314" s="93" t="str">
        <f t="shared" si="11"/>
        <v/>
      </c>
      <c r="G314" s="93" t="str">
        <f t="shared" si="12"/>
        <v/>
      </c>
    </row>
    <row r="315" spans="1:7" outlineLevel="1" x14ac:dyDescent="0.3">
      <c r="A315" s="66" t="s">
        <v>933</v>
      </c>
      <c r="B315" s="96" t="s">
        <v>832</v>
      </c>
      <c r="F315" s="93" t="str">
        <f t="shared" si="11"/>
        <v/>
      </c>
      <c r="G315" s="93" t="str">
        <f t="shared" si="12"/>
        <v/>
      </c>
    </row>
    <row r="316" spans="1:7" outlineLevel="1" x14ac:dyDescent="0.3">
      <c r="A316" s="66" t="s">
        <v>934</v>
      </c>
      <c r="B316" s="96"/>
      <c r="F316" s="93"/>
      <c r="G316" s="93"/>
    </row>
    <row r="317" spans="1:7" outlineLevel="1" x14ac:dyDescent="0.3">
      <c r="A317" s="66" t="s">
        <v>935</v>
      </c>
      <c r="B317" s="96"/>
      <c r="F317" s="93"/>
      <c r="G317" s="93"/>
    </row>
    <row r="318" spans="1:7" outlineLevel="1" x14ac:dyDescent="0.3">
      <c r="A318" s="66" t="s">
        <v>936</v>
      </c>
      <c r="B318" s="96"/>
      <c r="F318" s="104"/>
      <c r="G318" s="104"/>
    </row>
    <row r="319" spans="1:7" ht="15" customHeight="1" x14ac:dyDescent="0.3">
      <c r="A319" s="85"/>
      <c r="B319" s="86" t="s">
        <v>937</v>
      </c>
      <c r="C319" s="85" t="s">
        <v>769</v>
      </c>
      <c r="D319" s="85" t="s">
        <v>770</v>
      </c>
      <c r="E319" s="85"/>
      <c r="F319" s="85" t="s">
        <v>596</v>
      </c>
      <c r="G319" s="85" t="s">
        <v>771</v>
      </c>
    </row>
    <row r="320" spans="1:7" x14ac:dyDescent="0.3">
      <c r="A320" s="66" t="s">
        <v>938</v>
      </c>
      <c r="B320" s="66" t="s">
        <v>802</v>
      </c>
      <c r="C320" s="124">
        <v>0.31</v>
      </c>
      <c r="D320" s="66">
        <v>479</v>
      </c>
      <c r="G320" s="66"/>
    </row>
    <row r="321" spans="1:7" x14ac:dyDescent="0.3">
      <c r="G321" s="66"/>
    </row>
    <row r="322" spans="1:7" x14ac:dyDescent="0.3">
      <c r="B322" s="83" t="s">
        <v>803</v>
      </c>
      <c r="G322" s="66"/>
    </row>
    <row r="323" spans="1:7" x14ac:dyDescent="0.3">
      <c r="A323" s="66" t="s">
        <v>939</v>
      </c>
      <c r="B323" s="66" t="s">
        <v>805</v>
      </c>
      <c r="C323" s="66">
        <v>325</v>
      </c>
      <c r="D323" s="66" t="s">
        <v>1423</v>
      </c>
      <c r="F323" s="93">
        <f>IF($C$331=0,"",IF(C323="[Mark as ND1 if not relevant]","",C323/$C$331))</f>
        <v>0.93659942363112392</v>
      </c>
      <c r="G323" s="93" t="str">
        <f>IF($D$331=0,"",IF(D323="[Mark as ND1 if not relevant]","",D323/$D$331))</f>
        <v/>
      </c>
    </row>
    <row r="324" spans="1:7" x14ac:dyDescent="0.3">
      <c r="A324" s="66" t="s">
        <v>940</v>
      </c>
      <c r="B324" s="66" t="s">
        <v>807</v>
      </c>
      <c r="C324" s="66">
        <v>11</v>
      </c>
      <c r="D324" s="66" t="s">
        <v>1423</v>
      </c>
      <c r="F324" s="93">
        <f t="shared" ref="F324:F330" si="13">IF($C$331=0,"",IF(C324="[Mark as ND1 if not relevant]","",C324/$C$331))</f>
        <v>3.1700288184438041E-2</v>
      </c>
      <c r="G324" s="93" t="str">
        <f t="shared" ref="G324:G330" si="14">IF($D$331=0,"",IF(D324="[Mark as ND1 if not relevant]","",D324/$D$331))</f>
        <v/>
      </c>
    </row>
    <row r="325" spans="1:7" x14ac:dyDescent="0.3">
      <c r="A325" s="66" t="s">
        <v>941</v>
      </c>
      <c r="B325" s="66" t="s">
        <v>809</v>
      </c>
      <c r="C325" s="66">
        <v>6</v>
      </c>
      <c r="D325" s="66" t="s">
        <v>1423</v>
      </c>
      <c r="F325" s="93">
        <f t="shared" si="13"/>
        <v>1.7291066282420751E-2</v>
      </c>
      <c r="G325" s="93" t="str">
        <f t="shared" si="14"/>
        <v/>
      </c>
    </row>
    <row r="326" spans="1:7" x14ac:dyDescent="0.3">
      <c r="A326" s="66" t="s">
        <v>942</v>
      </c>
      <c r="B326" s="66" t="s">
        <v>811</v>
      </c>
      <c r="C326" s="66">
        <v>2</v>
      </c>
      <c r="D326" s="66" t="s">
        <v>1423</v>
      </c>
      <c r="F326" s="93">
        <f t="shared" si="13"/>
        <v>5.763688760806916E-3</v>
      </c>
      <c r="G326" s="93" t="str">
        <f t="shared" si="14"/>
        <v/>
      </c>
    </row>
    <row r="327" spans="1:7" x14ac:dyDescent="0.3">
      <c r="A327" s="66" t="s">
        <v>943</v>
      </c>
      <c r="B327" s="66" t="s">
        <v>813</v>
      </c>
      <c r="C327" s="66">
        <v>2</v>
      </c>
      <c r="D327" s="66" t="s">
        <v>1423</v>
      </c>
      <c r="F327" s="93">
        <f t="shared" si="13"/>
        <v>5.763688760806916E-3</v>
      </c>
      <c r="G327" s="93" t="str">
        <f t="shared" si="14"/>
        <v/>
      </c>
    </row>
    <row r="328" spans="1:7" x14ac:dyDescent="0.3">
      <c r="A328" s="66" t="s">
        <v>944</v>
      </c>
      <c r="B328" s="66" t="s">
        <v>815</v>
      </c>
      <c r="C328" s="66">
        <v>0</v>
      </c>
      <c r="D328" s="66" t="s">
        <v>1423</v>
      </c>
      <c r="F328" s="93">
        <f t="shared" si="13"/>
        <v>0</v>
      </c>
      <c r="G328" s="93" t="str">
        <f t="shared" si="14"/>
        <v/>
      </c>
    </row>
    <row r="329" spans="1:7" x14ac:dyDescent="0.3">
      <c r="A329" s="66" t="s">
        <v>945</v>
      </c>
      <c r="B329" s="66" t="s">
        <v>817</v>
      </c>
      <c r="C329" s="66">
        <v>0</v>
      </c>
      <c r="D329" s="66" t="s">
        <v>1423</v>
      </c>
      <c r="F329" s="93">
        <f t="shared" si="13"/>
        <v>0</v>
      </c>
      <c r="G329" s="93" t="str">
        <f t="shared" si="14"/>
        <v/>
      </c>
    </row>
    <row r="330" spans="1:7" x14ac:dyDescent="0.3">
      <c r="A330" s="66" t="s">
        <v>946</v>
      </c>
      <c r="B330" s="66" t="s">
        <v>819</v>
      </c>
      <c r="C330" s="66">
        <v>1</v>
      </c>
      <c r="D330" s="66" t="s">
        <v>1423</v>
      </c>
      <c r="F330" s="93">
        <f t="shared" si="13"/>
        <v>2.881844380403458E-3</v>
      </c>
      <c r="G330" s="93" t="str">
        <f t="shared" si="14"/>
        <v/>
      </c>
    </row>
    <row r="331" spans="1:7" x14ac:dyDescent="0.3">
      <c r="A331" s="66" t="s">
        <v>947</v>
      </c>
      <c r="B331" s="94" t="s">
        <v>161</v>
      </c>
      <c r="C331" s="66">
        <f>SUM(C323:C330)</f>
        <v>347</v>
      </c>
      <c r="D331" s="66">
        <f>SUM(D323:D330)</f>
        <v>0</v>
      </c>
      <c r="F331" s="104">
        <f>SUM(F323:F330)</f>
        <v>1</v>
      </c>
      <c r="G331" s="104">
        <f>SUM(G323:G330)</f>
        <v>0</v>
      </c>
    </row>
    <row r="332" spans="1:7" outlineLevel="1" x14ac:dyDescent="0.3">
      <c r="A332" s="66" t="s">
        <v>948</v>
      </c>
      <c r="B332" s="96" t="s">
        <v>822</v>
      </c>
      <c r="C332" s="66">
        <v>0</v>
      </c>
      <c r="F332" s="93">
        <f t="shared" ref="F332:F337" si="15">IF($C$331=0,"",IF(C332="[for completion]","",C332/$C$331))</f>
        <v>0</v>
      </c>
      <c r="G332" s="93" t="str">
        <f t="shared" ref="G332:G337" si="16">IF($D$331=0,"",IF(D332="[for completion]","",D332/$D$331))</f>
        <v/>
      </c>
    </row>
    <row r="333" spans="1:7" outlineLevel="1" x14ac:dyDescent="0.3">
      <c r="A333" s="66" t="s">
        <v>949</v>
      </c>
      <c r="B333" s="96" t="s">
        <v>824</v>
      </c>
      <c r="C333" s="66">
        <v>0</v>
      </c>
      <c r="F333" s="93">
        <f t="shared" si="15"/>
        <v>0</v>
      </c>
      <c r="G333" s="93" t="str">
        <f t="shared" si="16"/>
        <v/>
      </c>
    </row>
    <row r="334" spans="1:7" outlineLevel="1" x14ac:dyDescent="0.3">
      <c r="A334" s="66" t="s">
        <v>950</v>
      </c>
      <c r="B334" s="96" t="s">
        <v>826</v>
      </c>
      <c r="C334" s="66">
        <v>0</v>
      </c>
      <c r="F334" s="93">
        <f t="shared" si="15"/>
        <v>0</v>
      </c>
      <c r="G334" s="93" t="str">
        <f t="shared" si="16"/>
        <v/>
      </c>
    </row>
    <row r="335" spans="1:7" outlineLevel="1" x14ac:dyDescent="0.3">
      <c r="A335" s="66" t="s">
        <v>951</v>
      </c>
      <c r="B335" s="96" t="s">
        <v>828</v>
      </c>
      <c r="C335" s="66">
        <v>0</v>
      </c>
      <c r="F335" s="93">
        <f t="shared" si="15"/>
        <v>0</v>
      </c>
      <c r="G335" s="93" t="str">
        <f t="shared" si="16"/>
        <v/>
      </c>
    </row>
    <row r="336" spans="1:7" outlineLevel="1" x14ac:dyDescent="0.3">
      <c r="A336" s="66" t="s">
        <v>952</v>
      </c>
      <c r="B336" s="96" t="s">
        <v>830</v>
      </c>
      <c r="C336" s="66">
        <v>0</v>
      </c>
      <c r="F336" s="93">
        <f t="shared" si="15"/>
        <v>0</v>
      </c>
      <c r="G336" s="93" t="str">
        <f t="shared" si="16"/>
        <v/>
      </c>
    </row>
    <row r="337" spans="1:7" outlineLevel="1" x14ac:dyDescent="0.3">
      <c r="A337" s="66" t="s">
        <v>953</v>
      </c>
      <c r="B337" s="96" t="s">
        <v>832</v>
      </c>
      <c r="C337" s="66">
        <v>0</v>
      </c>
      <c r="F337" s="93">
        <f t="shared" si="15"/>
        <v>0</v>
      </c>
      <c r="G337" s="93" t="str">
        <f t="shared" si="16"/>
        <v/>
      </c>
    </row>
    <row r="338" spans="1:7" outlineLevel="1" x14ac:dyDescent="0.3">
      <c r="A338" s="66" t="s">
        <v>954</v>
      </c>
      <c r="B338" s="96"/>
      <c r="F338" s="93"/>
      <c r="G338" s="93"/>
    </row>
    <row r="339" spans="1:7" outlineLevel="1" x14ac:dyDescent="0.3">
      <c r="A339" s="66" t="s">
        <v>955</v>
      </c>
      <c r="B339" s="96"/>
      <c r="F339" s="93"/>
      <c r="G339" s="93"/>
    </row>
    <row r="340" spans="1:7" outlineLevel="1" x14ac:dyDescent="0.3">
      <c r="A340" s="66" t="s">
        <v>956</v>
      </c>
      <c r="B340" s="96"/>
      <c r="F340" s="93"/>
      <c r="G340" s="104"/>
    </row>
    <row r="341" spans="1:7" ht="15" customHeight="1" x14ac:dyDescent="0.3">
      <c r="A341" s="85"/>
      <c r="B341" s="86" t="s">
        <v>957</v>
      </c>
      <c r="C341" s="85" t="s">
        <v>958</v>
      </c>
      <c r="D341" s="85"/>
      <c r="E341" s="85"/>
      <c r="F341" s="85"/>
      <c r="G341" s="88"/>
    </row>
    <row r="342" spans="1:7" x14ac:dyDescent="0.3">
      <c r="A342" s="66" t="s">
        <v>959</v>
      </c>
      <c r="B342" s="83" t="s">
        <v>960</v>
      </c>
      <c r="C342" s="66" t="s">
        <v>95</v>
      </c>
      <c r="G342" s="66"/>
    </row>
    <row r="343" spans="1:7" x14ac:dyDescent="0.3">
      <c r="A343" s="66" t="s">
        <v>961</v>
      </c>
      <c r="B343" s="83" t="s">
        <v>962</v>
      </c>
      <c r="C343" s="66" t="s">
        <v>95</v>
      </c>
      <c r="G343" s="66"/>
    </row>
    <row r="344" spans="1:7" x14ac:dyDescent="0.3">
      <c r="A344" s="66" t="s">
        <v>963</v>
      </c>
      <c r="B344" s="83" t="s">
        <v>964</v>
      </c>
      <c r="C344" s="66" t="s">
        <v>95</v>
      </c>
      <c r="G344" s="66"/>
    </row>
    <row r="345" spans="1:7" x14ac:dyDescent="0.3">
      <c r="A345" s="66" t="s">
        <v>965</v>
      </c>
      <c r="B345" s="83" t="s">
        <v>966</v>
      </c>
      <c r="C345" s="66" t="s">
        <v>95</v>
      </c>
      <c r="G345" s="66"/>
    </row>
    <row r="346" spans="1:7" x14ac:dyDescent="0.3">
      <c r="A346" s="66" t="s">
        <v>967</v>
      </c>
      <c r="B346" s="83" t="s">
        <v>968</v>
      </c>
      <c r="C346" s="66" t="s">
        <v>95</v>
      </c>
      <c r="G346" s="66"/>
    </row>
    <row r="347" spans="1:7" x14ac:dyDescent="0.3">
      <c r="A347" s="66" t="s">
        <v>969</v>
      </c>
      <c r="B347" s="83" t="s">
        <v>970</v>
      </c>
      <c r="C347" s="66" t="s">
        <v>95</v>
      </c>
      <c r="G347" s="66"/>
    </row>
    <row r="348" spans="1:7" x14ac:dyDescent="0.3">
      <c r="A348" s="66" t="s">
        <v>971</v>
      </c>
      <c r="B348" s="83" t="s">
        <v>972</v>
      </c>
      <c r="C348" s="66" t="s">
        <v>95</v>
      </c>
      <c r="G348" s="66"/>
    </row>
    <row r="349" spans="1:7" x14ac:dyDescent="0.3">
      <c r="A349" s="66" t="s">
        <v>973</v>
      </c>
      <c r="B349" s="83" t="s">
        <v>974</v>
      </c>
      <c r="C349" s="66" t="s">
        <v>95</v>
      </c>
      <c r="G349" s="66"/>
    </row>
    <row r="350" spans="1:7" x14ac:dyDescent="0.3">
      <c r="A350" s="66" t="s">
        <v>975</v>
      </c>
      <c r="B350" s="83" t="s">
        <v>976</v>
      </c>
      <c r="C350" s="66" t="s">
        <v>95</v>
      </c>
      <c r="G350" s="66"/>
    </row>
    <row r="351" spans="1:7" x14ac:dyDescent="0.3">
      <c r="A351" s="66" t="s">
        <v>977</v>
      </c>
      <c r="B351" s="83" t="s">
        <v>159</v>
      </c>
      <c r="C351" s="66">
        <v>100</v>
      </c>
      <c r="G351" s="66"/>
    </row>
    <row r="352" spans="1:7" outlineLevel="1" x14ac:dyDescent="0.3">
      <c r="A352" s="66" t="s">
        <v>978</v>
      </c>
      <c r="B352" s="96" t="s">
        <v>1787</v>
      </c>
      <c r="C352" s="66">
        <v>11.99</v>
      </c>
      <c r="G352" s="66"/>
    </row>
    <row r="353" spans="1:7" outlineLevel="1" x14ac:dyDescent="0.3">
      <c r="A353" s="66" t="s">
        <v>979</v>
      </c>
      <c r="B353" s="96" t="s">
        <v>1768</v>
      </c>
      <c r="C353" s="66">
        <v>2.93</v>
      </c>
      <c r="G353" s="66"/>
    </row>
    <row r="354" spans="1:7" outlineLevel="1" x14ac:dyDescent="0.3">
      <c r="A354" s="66" t="s">
        <v>980</v>
      </c>
      <c r="B354" s="96" t="s">
        <v>1761</v>
      </c>
      <c r="C354" s="66">
        <v>23.9</v>
      </c>
      <c r="G354" s="66"/>
    </row>
    <row r="355" spans="1:7" outlineLevel="1" x14ac:dyDescent="0.3">
      <c r="A355" s="66" t="s">
        <v>981</v>
      </c>
      <c r="B355" s="96" t="s">
        <v>1788</v>
      </c>
      <c r="C355" s="66">
        <v>60.15</v>
      </c>
      <c r="G355" s="66"/>
    </row>
    <row r="356" spans="1:7" outlineLevel="1" x14ac:dyDescent="0.3">
      <c r="A356" s="66" t="s">
        <v>982</v>
      </c>
      <c r="B356" s="96" t="s">
        <v>1769</v>
      </c>
      <c r="C356" s="66">
        <v>1.03</v>
      </c>
      <c r="G356" s="66"/>
    </row>
    <row r="357" spans="1:7" outlineLevel="1" x14ac:dyDescent="0.3">
      <c r="A357" s="66" t="s">
        <v>983</v>
      </c>
      <c r="B357" s="96" t="s">
        <v>163</v>
      </c>
      <c r="G357" s="66"/>
    </row>
    <row r="358" spans="1:7" outlineLevel="1" x14ac:dyDescent="0.3">
      <c r="A358" s="66" t="s">
        <v>984</v>
      </c>
      <c r="B358" s="96" t="s">
        <v>163</v>
      </c>
      <c r="G358" s="66"/>
    </row>
    <row r="359" spans="1:7" outlineLevel="1" x14ac:dyDescent="0.3">
      <c r="A359" s="66" t="s">
        <v>985</v>
      </c>
      <c r="B359" s="96" t="s">
        <v>163</v>
      </c>
      <c r="G359" s="66"/>
    </row>
    <row r="360" spans="1:7" outlineLevel="1" x14ac:dyDescent="0.3">
      <c r="A360" s="66" t="s">
        <v>986</v>
      </c>
      <c r="B360" s="96" t="s">
        <v>163</v>
      </c>
      <c r="G360" s="66"/>
    </row>
    <row r="361" spans="1:7" outlineLevel="1" x14ac:dyDescent="0.3">
      <c r="A361" s="66" t="s">
        <v>987</v>
      </c>
      <c r="B361" s="96" t="s">
        <v>163</v>
      </c>
      <c r="G361" s="66"/>
    </row>
    <row r="362" spans="1:7" outlineLevel="1" x14ac:dyDescent="0.3">
      <c r="A362" s="66" t="s">
        <v>988</v>
      </c>
      <c r="B362" s="96" t="s">
        <v>163</v>
      </c>
      <c r="G362" s="66"/>
    </row>
    <row r="363" spans="1:7" outlineLevel="1" x14ac:dyDescent="0.3">
      <c r="A363" s="66" t="s">
        <v>989</v>
      </c>
      <c r="B363" s="96" t="s">
        <v>163</v>
      </c>
    </row>
    <row r="364" spans="1:7" outlineLevel="1" x14ac:dyDescent="0.3">
      <c r="A364" s="66" t="s">
        <v>990</v>
      </c>
      <c r="B364" s="96" t="s">
        <v>163</v>
      </c>
    </row>
    <row r="365" spans="1:7" outlineLevel="1" x14ac:dyDescent="0.3">
      <c r="A365" s="66" t="s">
        <v>991</v>
      </c>
      <c r="B365" s="96" t="s">
        <v>163</v>
      </c>
    </row>
    <row r="366" spans="1:7" outlineLevel="1" x14ac:dyDescent="0.3">
      <c r="A366" s="66" t="s">
        <v>992</v>
      </c>
      <c r="B366" s="96" t="s">
        <v>163</v>
      </c>
    </row>
    <row r="367" spans="1:7" outlineLevel="1" x14ac:dyDescent="0.3">
      <c r="A367" s="66" t="s">
        <v>993</v>
      </c>
      <c r="B367" s="96" t="s">
        <v>163</v>
      </c>
    </row>
    <row r="368" spans="1:7" outlineLevel="1" x14ac:dyDescent="0.3">
      <c r="A368" s="66" t="s">
        <v>994</v>
      </c>
      <c r="B368" s="96" t="s">
        <v>163</v>
      </c>
    </row>
  </sheetData>
  <conditionalFormatting sqref="C12:C13">
    <cfRule type="containsText" dxfId="16" priority="18" operator="containsText" text="[For completion]">
      <formula>NOT(ISERROR(SEARCH("[For completion]",C12)))</formula>
    </cfRule>
  </conditionalFormatting>
  <conditionalFormatting sqref="C16:C25">
    <cfRule type="cellIs" dxfId="15" priority="17" operator="equal">
      <formula>$D$4</formula>
    </cfRule>
  </conditionalFormatting>
  <conditionalFormatting sqref="C28:D28 C36:D36">
    <cfRule type="containsText" dxfId="14" priority="16" operator="containsText" text="[For completion]">
      <formula>NOT(ISERROR(SEARCH("[For completion]",C28)))</formula>
    </cfRule>
  </conditionalFormatting>
  <conditionalFormatting sqref="C99:D103 F99:F103 C131:D132 F131:F132">
    <cfRule type="containsText" dxfId="13" priority="15" operator="containsText" text="[For completion]">
      <formula>NOT(ISERROR(SEARCH("[For completion]",C99)))</formula>
    </cfRule>
  </conditionalFormatting>
  <conditionalFormatting sqref="C141:F142 C151:F155">
    <cfRule type="containsText" dxfId="12" priority="14" operator="containsText" text="[For completion]">
      <formula>NOT(ISERROR(SEARCH("[For completion]",C141)))</formula>
    </cfRule>
  </conditionalFormatting>
  <conditionalFormatting sqref="C161:F161">
    <cfRule type="containsText" dxfId="11" priority="13" operator="containsText" text="[For completion]">
      <formula>NOT(ISERROR(SEARCH("[For completion]",C161)))</formula>
    </cfRule>
  </conditionalFormatting>
  <conditionalFormatting sqref="C168 C171:D176">
    <cfRule type="containsText" dxfId="10" priority="12" operator="containsText" text="[For completion]">
      <formula>NOT(ISERROR(SEARCH("[For completion]",C168)))</formula>
    </cfRule>
  </conditionalFormatting>
  <conditionalFormatting sqref="C219 C222:D229">
    <cfRule type="containsText" dxfId="9" priority="11" operator="containsText" text="[Mark as ND1 if not relevant]">
      <formula>NOT(ISERROR(SEARCH("[Mark as ND1 if not relevant]",C219)))</formula>
    </cfRule>
  </conditionalFormatting>
  <conditionalFormatting sqref="C231:C236">
    <cfRule type="cellIs" dxfId="8" priority="10" operator="equal">
      <formula>$D$220</formula>
    </cfRule>
  </conditionalFormatting>
  <conditionalFormatting sqref="C241:C242 C245">
    <cfRule type="containsText" dxfId="7" priority="9" operator="containsText" text="[For completion]">
      <formula>NOT(ISERROR(SEARCH("[For completion]",C241)))</formula>
    </cfRule>
  </conditionalFormatting>
  <conditionalFormatting sqref="C246:C248">
    <cfRule type="cellIs" dxfId="6" priority="8" operator="equal">
      <formula>$E$246</formula>
    </cfRule>
  </conditionalFormatting>
  <conditionalFormatting sqref="C269 C272:D277">
    <cfRule type="containsText" dxfId="5" priority="7" operator="containsText" text="[For completion]">
      <formula>NOT(ISERROR(SEARCH("[For completion]",C269)))</formula>
    </cfRule>
  </conditionalFormatting>
  <conditionalFormatting sqref="C320 C323:D330">
    <cfRule type="containsText" dxfId="4" priority="6" operator="containsText" text="[Mark as ND1 if not relevant]">
      <formula>NOT(ISERROR(SEARCH("[Mark as ND1 if not relevant]",C320)))</formula>
    </cfRule>
  </conditionalFormatting>
  <conditionalFormatting sqref="C352:C356">
    <cfRule type="cellIs" dxfId="3" priority="4" operator="equal">
      <formula>$E$352</formula>
    </cfRule>
  </conditionalFormatting>
  <conditionalFormatting sqref="D168">
    <cfRule type="cellIs" dxfId="2" priority="3" operator="equal">
      <formula>$E$168</formula>
    </cfRule>
  </conditionalFormatting>
  <conditionalFormatting sqref="D269">
    <cfRule type="cellIs" dxfId="1" priority="2" operator="equal">
      <formula>$E$269</formula>
    </cfRule>
  </conditionalFormatting>
  <conditionalFormatting sqref="D231:D236">
    <cfRule type="containsText" dxfId="0" priority="1" operator="containsText" text="[Mark as ND1 if not relevant]">
      <formula>NOT(ISERROR(SEARCH("[Mark as ND1 if not relevant]",D231)))</formula>
    </cfRule>
  </conditionalFormatting>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7"/>
  </cols>
  <sheetData>
    <row r="1" spans="1:14" ht="31.2" x14ac:dyDescent="0.3">
      <c r="A1" s="63" t="s">
        <v>995</v>
      </c>
      <c r="B1" s="63"/>
      <c r="C1" s="64"/>
      <c r="D1" s="64"/>
      <c r="E1" s="64"/>
      <c r="F1" s="64"/>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83</v>
      </c>
      <c r="C3" s="69" t="s">
        <v>84</v>
      </c>
      <c r="D3" s="67"/>
      <c r="E3" s="67"/>
      <c r="F3" s="67"/>
      <c r="G3" s="67"/>
      <c r="H3"/>
      <c r="L3" s="64"/>
      <c r="M3" s="64"/>
    </row>
    <row r="4" spans="1:14" ht="15" thickBot="1" x14ac:dyDescent="0.35">
      <c r="H4"/>
      <c r="L4" s="64"/>
      <c r="M4" s="64"/>
    </row>
    <row r="5" spans="1:14" ht="18" x14ac:dyDescent="0.3">
      <c r="B5" s="71" t="s">
        <v>996</v>
      </c>
      <c r="C5" s="70"/>
      <c r="E5" s="72"/>
      <c r="F5" s="72"/>
      <c r="H5"/>
      <c r="L5" s="64"/>
      <c r="M5" s="64"/>
    </row>
    <row r="6" spans="1:14" ht="15" thickBot="1" x14ac:dyDescent="0.35">
      <c r="B6" s="75" t="s">
        <v>997</v>
      </c>
      <c r="H6"/>
      <c r="L6" s="64"/>
      <c r="M6" s="64"/>
    </row>
    <row r="7" spans="1:14" s="125" customFormat="1" x14ac:dyDescent="0.3">
      <c r="A7" s="66"/>
      <c r="B7" s="91"/>
      <c r="C7" s="66"/>
      <c r="D7" s="66"/>
      <c r="E7" s="66"/>
      <c r="F7" s="66"/>
      <c r="G7" s="64"/>
      <c r="H7"/>
      <c r="I7" s="66"/>
      <c r="J7" s="66"/>
      <c r="K7" s="66"/>
      <c r="L7" s="64"/>
      <c r="M7" s="64"/>
      <c r="N7" s="64"/>
    </row>
    <row r="8" spans="1:14" ht="36" x14ac:dyDescent="0.3">
      <c r="A8" s="77" t="s">
        <v>93</v>
      </c>
      <c r="B8" s="77" t="s">
        <v>997</v>
      </c>
      <c r="C8" s="78"/>
      <c r="D8" s="78"/>
      <c r="E8" s="78"/>
      <c r="F8" s="78"/>
      <c r="G8" s="79"/>
      <c r="H8"/>
      <c r="I8" s="83"/>
      <c r="J8" s="72"/>
      <c r="K8" s="72"/>
      <c r="L8" s="72"/>
      <c r="M8" s="72"/>
    </row>
    <row r="9" spans="1:14" ht="15" customHeight="1" x14ac:dyDescent="0.3">
      <c r="A9" s="85"/>
      <c r="B9" s="86" t="s">
        <v>998</v>
      </c>
      <c r="C9" s="85"/>
      <c r="D9" s="85"/>
      <c r="E9" s="85"/>
      <c r="F9" s="88"/>
      <c r="G9" s="88"/>
      <c r="H9"/>
      <c r="I9" s="83"/>
      <c r="J9" s="80"/>
      <c r="K9" s="80"/>
      <c r="L9" s="80"/>
      <c r="M9" s="100"/>
      <c r="N9" s="100"/>
    </row>
    <row r="10" spans="1:14" x14ac:dyDescent="0.3">
      <c r="A10" s="66" t="s">
        <v>999</v>
      </c>
      <c r="B10" s="66" t="s">
        <v>1000</v>
      </c>
      <c r="C10" s="66" t="s">
        <v>95</v>
      </c>
      <c r="E10" s="83"/>
      <c r="F10" s="83"/>
      <c r="H10"/>
      <c r="I10" s="83"/>
      <c r="L10" s="83"/>
      <c r="M10" s="83"/>
    </row>
    <row r="11" spans="1:14" outlineLevel="1" x14ac:dyDescent="0.3">
      <c r="A11" s="66" t="s">
        <v>1001</v>
      </c>
      <c r="B11" s="96" t="s">
        <v>587</v>
      </c>
      <c r="E11" s="83"/>
      <c r="F11" s="83"/>
      <c r="H11"/>
      <c r="I11" s="83"/>
      <c r="L11" s="83"/>
      <c r="M11" s="83"/>
    </row>
    <row r="12" spans="1:14" outlineLevel="1" x14ac:dyDescent="0.3">
      <c r="A12" s="66" t="s">
        <v>1002</v>
      </c>
      <c r="B12" s="96" t="s">
        <v>589</v>
      </c>
      <c r="E12" s="83"/>
      <c r="F12" s="83"/>
      <c r="H12"/>
      <c r="I12" s="83"/>
      <c r="L12" s="83"/>
      <c r="M12" s="83"/>
    </row>
    <row r="13" spans="1:14" outlineLevel="1" x14ac:dyDescent="0.3">
      <c r="A13" s="66" t="s">
        <v>1003</v>
      </c>
      <c r="E13" s="83"/>
      <c r="F13" s="83"/>
      <c r="H13"/>
      <c r="I13" s="83"/>
      <c r="L13" s="83"/>
      <c r="M13" s="83"/>
    </row>
    <row r="14" spans="1:14" outlineLevel="1" x14ac:dyDescent="0.3">
      <c r="A14" s="66" t="s">
        <v>1004</v>
      </c>
      <c r="E14" s="83"/>
      <c r="F14" s="83"/>
      <c r="H14"/>
      <c r="I14" s="83"/>
      <c r="L14" s="83"/>
      <c r="M14" s="83"/>
    </row>
    <row r="15" spans="1:14" outlineLevel="1" x14ac:dyDescent="0.3">
      <c r="A15" s="66" t="s">
        <v>1005</v>
      </c>
      <c r="E15" s="83"/>
      <c r="F15" s="83"/>
      <c r="H15"/>
      <c r="I15" s="83"/>
      <c r="L15" s="83"/>
      <c r="M15" s="83"/>
    </row>
    <row r="16" spans="1:14" outlineLevel="1" x14ac:dyDescent="0.3">
      <c r="A16" s="66" t="s">
        <v>1006</v>
      </c>
      <c r="E16" s="83"/>
      <c r="F16" s="83"/>
      <c r="H16"/>
      <c r="I16" s="83"/>
      <c r="L16" s="83"/>
      <c r="M16" s="83"/>
    </row>
    <row r="17" spans="1:14" outlineLevel="1" x14ac:dyDescent="0.3">
      <c r="A17" s="66" t="s">
        <v>1007</v>
      </c>
      <c r="E17" s="83"/>
      <c r="F17" s="83"/>
      <c r="H17"/>
      <c r="I17" s="83"/>
      <c r="L17" s="83"/>
      <c r="M17" s="83"/>
    </row>
    <row r="18" spans="1:14" x14ac:dyDescent="0.3">
      <c r="A18" s="85"/>
      <c r="B18" s="85" t="s">
        <v>1008</v>
      </c>
      <c r="C18" s="85" t="s">
        <v>769</v>
      </c>
      <c r="D18" s="85" t="s">
        <v>1009</v>
      </c>
      <c r="E18" s="85"/>
      <c r="F18" s="85" t="s">
        <v>1010</v>
      </c>
      <c r="G18" s="85" t="s">
        <v>1011</v>
      </c>
      <c r="H18"/>
      <c r="I18" s="123"/>
      <c r="J18" s="80"/>
      <c r="K18" s="80"/>
      <c r="L18" s="72"/>
      <c r="M18" s="80"/>
      <c r="N18" s="80"/>
    </row>
    <row r="19" spans="1:14" x14ac:dyDescent="0.3">
      <c r="A19" s="66" t="s">
        <v>1012</v>
      </c>
      <c r="B19" s="66" t="s">
        <v>1013</v>
      </c>
      <c r="C19" s="66" t="s">
        <v>95</v>
      </c>
      <c r="D19" s="80"/>
      <c r="E19" s="80"/>
      <c r="F19" s="100"/>
      <c r="G19" s="100"/>
      <c r="H19"/>
      <c r="I19" s="83"/>
      <c r="L19" s="80"/>
      <c r="M19" s="100"/>
      <c r="N19" s="100"/>
    </row>
    <row r="20" spans="1:14" x14ac:dyDescent="0.3">
      <c r="A20" s="80"/>
      <c r="B20" s="123"/>
      <c r="C20" s="80"/>
      <c r="D20" s="80"/>
      <c r="E20" s="80"/>
      <c r="F20" s="100"/>
      <c r="G20" s="100"/>
      <c r="H20"/>
      <c r="I20" s="123"/>
      <c r="J20" s="80"/>
      <c r="K20" s="80"/>
      <c r="L20" s="80"/>
      <c r="M20" s="100"/>
      <c r="N20" s="100"/>
    </row>
    <row r="21" spans="1:14" x14ac:dyDescent="0.3">
      <c r="B21" s="66" t="s">
        <v>774</v>
      </c>
      <c r="C21" s="80"/>
      <c r="D21" s="80"/>
      <c r="E21" s="80"/>
      <c r="F21" s="100"/>
      <c r="G21" s="100"/>
      <c r="H21"/>
      <c r="I21" s="83"/>
      <c r="J21" s="80"/>
      <c r="K21" s="80"/>
      <c r="L21" s="80"/>
      <c r="M21" s="100"/>
      <c r="N21" s="100"/>
    </row>
    <row r="22" spans="1:14" x14ac:dyDescent="0.3">
      <c r="A22" s="66" t="s">
        <v>1014</v>
      </c>
      <c r="B22" s="83" t="s">
        <v>691</v>
      </c>
      <c r="C22" s="66" t="s">
        <v>95</v>
      </c>
      <c r="D22" s="66" t="s">
        <v>95</v>
      </c>
      <c r="E22" s="83"/>
      <c r="F22" s="93" t="str">
        <f>IF($C$37=0,"",IF(C22="[for completion]","",C22/$C$37))</f>
        <v/>
      </c>
      <c r="G22" s="93" t="str">
        <f>IF($D$37=0,"",IF(D22="[for completion]","",D22/$D$37))</f>
        <v/>
      </c>
      <c r="H22"/>
      <c r="I22" s="83"/>
      <c r="L22" s="83"/>
      <c r="M22" s="93"/>
      <c r="N22" s="93"/>
    </row>
    <row r="23" spans="1:14" x14ac:dyDescent="0.3">
      <c r="A23" s="66" t="s">
        <v>1015</v>
      </c>
      <c r="B23" s="83" t="s">
        <v>691</v>
      </c>
      <c r="C23" s="66" t="s">
        <v>95</v>
      </c>
      <c r="D23" s="66" t="s">
        <v>95</v>
      </c>
      <c r="E23" s="83"/>
      <c r="F23" s="93" t="str">
        <f t="shared" ref="F23:F36" si="0">IF($C$37=0,"",IF(C23="[for completion]","",C23/$C$37))</f>
        <v/>
      </c>
      <c r="G23" s="93" t="str">
        <f t="shared" ref="G23:G36" si="1">IF($D$37=0,"",IF(D23="[for completion]","",D23/$D$37))</f>
        <v/>
      </c>
      <c r="H23"/>
      <c r="I23" s="83"/>
      <c r="L23" s="83"/>
      <c r="M23" s="93"/>
      <c r="N23" s="93"/>
    </row>
    <row r="24" spans="1:14" x14ac:dyDescent="0.3">
      <c r="A24" s="66" t="s">
        <v>1016</v>
      </c>
      <c r="B24" s="83" t="s">
        <v>691</v>
      </c>
      <c r="C24" s="66" t="s">
        <v>95</v>
      </c>
      <c r="D24" s="66" t="s">
        <v>95</v>
      </c>
      <c r="F24" s="93" t="str">
        <f t="shared" si="0"/>
        <v/>
      </c>
      <c r="G24" s="93" t="str">
        <f t="shared" si="1"/>
        <v/>
      </c>
      <c r="H24"/>
      <c r="I24" s="83"/>
      <c r="M24" s="93"/>
      <c r="N24" s="93"/>
    </row>
    <row r="25" spans="1:14" x14ac:dyDescent="0.3">
      <c r="A25" s="66" t="s">
        <v>1017</v>
      </c>
      <c r="B25" s="83" t="s">
        <v>691</v>
      </c>
      <c r="C25" s="66" t="s">
        <v>95</v>
      </c>
      <c r="D25" s="66" t="s">
        <v>95</v>
      </c>
      <c r="E25" s="104"/>
      <c r="F25" s="93" t="str">
        <f t="shared" si="0"/>
        <v/>
      </c>
      <c r="G25" s="93" t="str">
        <f t="shared" si="1"/>
        <v/>
      </c>
      <c r="H25"/>
      <c r="I25" s="83"/>
      <c r="L25" s="104"/>
      <c r="M25" s="93"/>
      <c r="N25" s="93"/>
    </row>
    <row r="26" spans="1:14" x14ac:dyDescent="0.3">
      <c r="A26" s="66" t="s">
        <v>1018</v>
      </c>
      <c r="B26" s="83" t="s">
        <v>691</v>
      </c>
      <c r="C26" s="66" t="s">
        <v>95</v>
      </c>
      <c r="D26" s="66" t="s">
        <v>95</v>
      </c>
      <c r="E26" s="104"/>
      <c r="F26" s="93" t="str">
        <f t="shared" si="0"/>
        <v/>
      </c>
      <c r="G26" s="93" t="str">
        <f t="shared" si="1"/>
        <v/>
      </c>
      <c r="H26"/>
      <c r="I26" s="83"/>
      <c r="L26" s="104"/>
      <c r="M26" s="93"/>
      <c r="N26" s="93"/>
    </row>
    <row r="27" spans="1:14" x14ac:dyDescent="0.3">
      <c r="A27" s="66" t="s">
        <v>1019</v>
      </c>
      <c r="B27" s="83" t="s">
        <v>691</v>
      </c>
      <c r="C27" s="66" t="s">
        <v>95</v>
      </c>
      <c r="D27" s="66" t="s">
        <v>95</v>
      </c>
      <c r="E27" s="104"/>
      <c r="F27" s="93" t="str">
        <f t="shared" si="0"/>
        <v/>
      </c>
      <c r="G27" s="93" t="str">
        <f t="shared" si="1"/>
        <v/>
      </c>
      <c r="H27"/>
      <c r="I27" s="83"/>
      <c r="L27" s="104"/>
      <c r="M27" s="93"/>
      <c r="N27" s="93"/>
    </row>
    <row r="28" spans="1:14" x14ac:dyDescent="0.3">
      <c r="A28" s="66" t="s">
        <v>1020</v>
      </c>
      <c r="B28" s="83" t="s">
        <v>691</v>
      </c>
      <c r="C28" s="66" t="s">
        <v>95</v>
      </c>
      <c r="D28" s="66" t="s">
        <v>95</v>
      </c>
      <c r="E28" s="104"/>
      <c r="F28" s="93" t="str">
        <f t="shared" si="0"/>
        <v/>
      </c>
      <c r="G28" s="93" t="str">
        <f t="shared" si="1"/>
        <v/>
      </c>
      <c r="H28"/>
      <c r="I28" s="83"/>
      <c r="L28" s="104"/>
      <c r="M28" s="93"/>
      <c r="N28" s="93"/>
    </row>
    <row r="29" spans="1:14" x14ac:dyDescent="0.3">
      <c r="A29" s="66" t="s">
        <v>1021</v>
      </c>
      <c r="B29" s="83" t="s">
        <v>691</v>
      </c>
      <c r="C29" s="66" t="s">
        <v>95</v>
      </c>
      <c r="D29" s="66" t="s">
        <v>95</v>
      </c>
      <c r="E29" s="104"/>
      <c r="F29" s="93" t="str">
        <f t="shared" si="0"/>
        <v/>
      </c>
      <c r="G29" s="93" t="str">
        <f t="shared" si="1"/>
        <v/>
      </c>
      <c r="H29"/>
      <c r="I29" s="83"/>
      <c r="L29" s="104"/>
      <c r="M29" s="93"/>
      <c r="N29" s="93"/>
    </row>
    <row r="30" spans="1:14" x14ac:dyDescent="0.3">
      <c r="A30" s="66" t="s">
        <v>1022</v>
      </c>
      <c r="B30" s="83" t="s">
        <v>691</v>
      </c>
      <c r="C30" s="66" t="s">
        <v>95</v>
      </c>
      <c r="D30" s="66" t="s">
        <v>95</v>
      </c>
      <c r="E30" s="104"/>
      <c r="F30" s="93" t="str">
        <f t="shared" si="0"/>
        <v/>
      </c>
      <c r="G30" s="93" t="str">
        <f t="shared" si="1"/>
        <v/>
      </c>
      <c r="H30"/>
      <c r="I30" s="83"/>
      <c r="L30" s="104"/>
      <c r="M30" s="93"/>
      <c r="N30" s="93"/>
    </row>
    <row r="31" spans="1:14" x14ac:dyDescent="0.3">
      <c r="A31" s="66" t="s">
        <v>1023</v>
      </c>
      <c r="B31" s="83" t="s">
        <v>691</v>
      </c>
      <c r="C31" s="66" t="s">
        <v>95</v>
      </c>
      <c r="D31" s="66" t="s">
        <v>95</v>
      </c>
      <c r="E31" s="104"/>
      <c r="F31" s="93" t="str">
        <f t="shared" si="0"/>
        <v/>
      </c>
      <c r="G31" s="93" t="str">
        <f t="shared" si="1"/>
        <v/>
      </c>
      <c r="H31"/>
      <c r="I31" s="83"/>
      <c r="L31" s="104"/>
      <c r="M31" s="93"/>
      <c r="N31" s="93"/>
    </row>
    <row r="32" spans="1:14" x14ac:dyDescent="0.3">
      <c r="A32" s="66" t="s">
        <v>1024</v>
      </c>
      <c r="B32" s="83" t="s">
        <v>691</v>
      </c>
      <c r="C32" s="66" t="s">
        <v>95</v>
      </c>
      <c r="D32" s="66" t="s">
        <v>95</v>
      </c>
      <c r="E32" s="104"/>
      <c r="F32" s="93" t="str">
        <f t="shared" si="0"/>
        <v/>
      </c>
      <c r="G32" s="93" t="str">
        <f t="shared" si="1"/>
        <v/>
      </c>
      <c r="H32"/>
      <c r="I32" s="83"/>
      <c r="L32" s="104"/>
      <c r="M32" s="93"/>
      <c r="N32" s="93"/>
    </row>
    <row r="33" spans="1:14" x14ac:dyDescent="0.3">
      <c r="A33" s="66" t="s">
        <v>1025</v>
      </c>
      <c r="B33" s="83" t="s">
        <v>691</v>
      </c>
      <c r="C33" s="66" t="s">
        <v>95</v>
      </c>
      <c r="D33" s="66" t="s">
        <v>95</v>
      </c>
      <c r="E33" s="104"/>
      <c r="F33" s="93" t="str">
        <f t="shared" si="0"/>
        <v/>
      </c>
      <c r="G33" s="93" t="str">
        <f t="shared" si="1"/>
        <v/>
      </c>
      <c r="H33"/>
      <c r="I33" s="83"/>
      <c r="L33" s="104"/>
      <c r="M33" s="93"/>
      <c r="N33" s="93"/>
    </row>
    <row r="34" spans="1:14" x14ac:dyDescent="0.3">
      <c r="A34" s="66" t="s">
        <v>1026</v>
      </c>
      <c r="B34" s="83" t="s">
        <v>691</v>
      </c>
      <c r="C34" s="66" t="s">
        <v>95</v>
      </c>
      <c r="D34" s="66" t="s">
        <v>95</v>
      </c>
      <c r="E34" s="104"/>
      <c r="F34" s="93" t="str">
        <f t="shared" si="0"/>
        <v/>
      </c>
      <c r="G34" s="93" t="str">
        <f t="shared" si="1"/>
        <v/>
      </c>
      <c r="H34"/>
      <c r="I34" s="83"/>
      <c r="L34" s="104"/>
      <c r="M34" s="93"/>
      <c r="N34" s="93"/>
    </row>
    <row r="35" spans="1:14" x14ac:dyDescent="0.3">
      <c r="A35" s="66" t="s">
        <v>1027</v>
      </c>
      <c r="B35" s="83" t="s">
        <v>691</v>
      </c>
      <c r="C35" s="66" t="s">
        <v>95</v>
      </c>
      <c r="D35" s="66" t="s">
        <v>95</v>
      </c>
      <c r="E35" s="104"/>
      <c r="F35" s="93" t="str">
        <f t="shared" si="0"/>
        <v/>
      </c>
      <c r="G35" s="93" t="str">
        <f t="shared" si="1"/>
        <v/>
      </c>
      <c r="H35"/>
      <c r="I35" s="83"/>
      <c r="L35" s="104"/>
      <c r="M35" s="93"/>
      <c r="N35" s="93"/>
    </row>
    <row r="36" spans="1:14" x14ac:dyDescent="0.3">
      <c r="A36" s="66" t="s">
        <v>1028</v>
      </c>
      <c r="B36" s="83" t="s">
        <v>691</v>
      </c>
      <c r="C36" s="66" t="s">
        <v>95</v>
      </c>
      <c r="D36" s="66" t="s">
        <v>95</v>
      </c>
      <c r="E36" s="104"/>
      <c r="F36" s="93" t="str">
        <f t="shared" si="0"/>
        <v/>
      </c>
      <c r="G36" s="93" t="str">
        <f t="shared" si="1"/>
        <v/>
      </c>
      <c r="H36"/>
      <c r="I36" s="83"/>
      <c r="L36" s="104"/>
      <c r="M36" s="93"/>
      <c r="N36" s="93"/>
    </row>
    <row r="37" spans="1:14" x14ac:dyDescent="0.3">
      <c r="A37" s="66" t="s">
        <v>1029</v>
      </c>
      <c r="B37" s="94" t="s">
        <v>161</v>
      </c>
      <c r="C37" s="83">
        <f>SUM(C22:C36)</f>
        <v>0</v>
      </c>
      <c r="D37" s="83">
        <f>SUM(D22:D36)</f>
        <v>0</v>
      </c>
      <c r="E37" s="104"/>
      <c r="F37" s="95">
        <f>SUM(F22:F36)</f>
        <v>0</v>
      </c>
      <c r="G37" s="95">
        <f>SUM(G22:G36)</f>
        <v>0</v>
      </c>
      <c r="H37"/>
      <c r="I37" s="94"/>
      <c r="J37" s="83"/>
      <c r="K37" s="83"/>
      <c r="L37" s="104"/>
      <c r="M37" s="95"/>
      <c r="N37" s="95"/>
    </row>
    <row r="38" spans="1:14" x14ac:dyDescent="0.3">
      <c r="A38" s="85"/>
      <c r="B38" s="86" t="s">
        <v>1030</v>
      </c>
      <c r="C38" s="85" t="s">
        <v>125</v>
      </c>
      <c r="D38" s="85"/>
      <c r="E38" s="87"/>
      <c r="F38" s="85" t="s">
        <v>1010</v>
      </c>
      <c r="G38" s="85"/>
      <c r="H38"/>
      <c r="I38" s="123"/>
      <c r="J38" s="80"/>
      <c r="K38" s="80"/>
      <c r="L38" s="72"/>
      <c r="M38" s="80"/>
      <c r="N38" s="80"/>
    </row>
    <row r="39" spans="1:14" x14ac:dyDescent="0.3">
      <c r="A39" s="66" t="s">
        <v>1031</v>
      </c>
      <c r="B39" s="83" t="s">
        <v>1032</v>
      </c>
      <c r="C39" s="66" t="s">
        <v>95</v>
      </c>
      <c r="E39" s="126"/>
      <c r="F39" s="93" t="str">
        <f>IF($C$42=0,"",IF(C39="[for completion]","",C39/$C$42))</f>
        <v/>
      </c>
      <c r="G39" s="92"/>
      <c r="H39"/>
      <c r="I39" s="83"/>
      <c r="L39" s="126"/>
      <c r="M39" s="93"/>
      <c r="N39" s="92"/>
    </row>
    <row r="40" spans="1:14" x14ac:dyDescent="0.3">
      <c r="A40" s="66" t="s">
        <v>1033</v>
      </c>
      <c r="B40" s="83" t="s">
        <v>1034</v>
      </c>
      <c r="C40" s="66" t="s">
        <v>95</v>
      </c>
      <c r="E40" s="126"/>
      <c r="F40" s="93" t="str">
        <f>IF($C$42=0,"",IF(C40="[for completion]","",C40/$C$42))</f>
        <v/>
      </c>
      <c r="G40" s="92"/>
      <c r="H40"/>
      <c r="I40" s="83"/>
      <c r="L40" s="126"/>
      <c r="M40" s="93"/>
      <c r="N40" s="92"/>
    </row>
    <row r="41" spans="1:14" x14ac:dyDescent="0.3">
      <c r="A41" s="66" t="s">
        <v>1035</v>
      </c>
      <c r="B41" s="83" t="s">
        <v>159</v>
      </c>
      <c r="C41" s="66" t="s">
        <v>95</v>
      </c>
      <c r="E41" s="104"/>
      <c r="F41" s="93" t="str">
        <f>IF($C$42=0,"",IF(C41="[for completion]","",C41/$C$42))</f>
        <v/>
      </c>
      <c r="G41" s="92"/>
      <c r="H41"/>
      <c r="I41" s="83"/>
      <c r="L41" s="104"/>
      <c r="M41" s="93"/>
      <c r="N41" s="92"/>
    </row>
    <row r="42" spans="1:14" x14ac:dyDescent="0.3">
      <c r="A42" s="66" t="s">
        <v>1036</v>
      </c>
      <c r="B42" s="94" t="s">
        <v>161</v>
      </c>
      <c r="C42" s="83">
        <f>SUM(C39:C41)</f>
        <v>0</v>
      </c>
      <c r="D42" s="83"/>
      <c r="E42" s="104"/>
      <c r="F42" s="95">
        <f>SUM(F39:F41)</f>
        <v>0</v>
      </c>
      <c r="G42" s="92"/>
      <c r="H42"/>
      <c r="I42" s="83"/>
      <c r="L42" s="104"/>
      <c r="M42" s="93"/>
      <c r="N42" s="92"/>
    </row>
    <row r="43" spans="1:14" outlineLevel="1" x14ac:dyDescent="0.3">
      <c r="A43" s="66" t="s">
        <v>1037</v>
      </c>
      <c r="B43" s="94"/>
      <c r="C43" s="83"/>
      <c r="D43" s="83"/>
      <c r="E43" s="104"/>
      <c r="F43" s="95"/>
      <c r="G43" s="92"/>
      <c r="H43"/>
      <c r="I43" s="83"/>
      <c r="L43" s="104"/>
      <c r="M43" s="93"/>
      <c r="N43" s="92"/>
    </row>
    <row r="44" spans="1:14" outlineLevel="1" x14ac:dyDescent="0.3">
      <c r="A44" s="66" t="s">
        <v>1038</v>
      </c>
      <c r="B44" s="94"/>
      <c r="C44" s="83"/>
      <c r="D44" s="83"/>
      <c r="E44" s="104"/>
      <c r="F44" s="95"/>
      <c r="G44" s="92"/>
      <c r="H44"/>
      <c r="I44" s="83"/>
      <c r="L44" s="104"/>
      <c r="M44" s="93"/>
      <c r="N44" s="92"/>
    </row>
    <row r="45" spans="1:14" outlineLevel="1" x14ac:dyDescent="0.3">
      <c r="A45" s="66" t="s">
        <v>1039</v>
      </c>
      <c r="B45" s="83"/>
      <c r="E45" s="104"/>
      <c r="F45" s="93"/>
      <c r="G45" s="92"/>
      <c r="H45"/>
      <c r="I45" s="83"/>
      <c r="L45" s="104"/>
      <c r="M45" s="93"/>
      <c r="N45" s="92"/>
    </row>
    <row r="46" spans="1:14" outlineLevel="1" x14ac:dyDescent="0.3">
      <c r="A46" s="66" t="s">
        <v>1040</v>
      </c>
      <c r="B46" s="83"/>
      <c r="E46" s="104"/>
      <c r="F46" s="93"/>
      <c r="G46" s="92"/>
      <c r="H46"/>
      <c r="I46" s="83"/>
      <c r="L46" s="104"/>
      <c r="M46" s="93"/>
      <c r="N46" s="92"/>
    </row>
    <row r="47" spans="1:14" outlineLevel="1" x14ac:dyDescent="0.3">
      <c r="A47" s="66" t="s">
        <v>1041</v>
      </c>
      <c r="B47" s="83"/>
      <c r="E47" s="104"/>
      <c r="F47" s="93"/>
      <c r="G47" s="92"/>
      <c r="H47"/>
      <c r="I47" s="83"/>
      <c r="L47" s="104"/>
      <c r="M47" s="93"/>
      <c r="N47" s="92"/>
    </row>
    <row r="48" spans="1:14" ht="15" customHeight="1" x14ac:dyDescent="0.3">
      <c r="A48" s="85"/>
      <c r="B48" s="86" t="s">
        <v>605</v>
      </c>
      <c r="C48" s="85" t="s">
        <v>1010</v>
      </c>
      <c r="D48" s="85"/>
      <c r="E48" s="87"/>
      <c r="F48" s="88"/>
      <c r="G48" s="88"/>
      <c r="H48"/>
      <c r="I48" s="123"/>
      <c r="J48" s="80"/>
      <c r="K48" s="80"/>
      <c r="L48" s="72"/>
      <c r="M48" s="100"/>
      <c r="N48" s="100"/>
    </row>
    <row r="49" spans="1:14" x14ac:dyDescent="0.3">
      <c r="A49" s="66" t="s">
        <v>1042</v>
      </c>
      <c r="B49" s="119" t="s">
        <v>607</v>
      </c>
      <c r="C49" s="66">
        <f>SUM(C50:C77)</f>
        <v>0</v>
      </c>
      <c r="G49" s="66"/>
      <c r="H49"/>
      <c r="I49" s="72"/>
      <c r="N49" s="66"/>
    </row>
    <row r="50" spans="1:14" x14ac:dyDescent="0.3">
      <c r="A50" s="66" t="s">
        <v>1043</v>
      </c>
      <c r="B50" s="66" t="s">
        <v>609</v>
      </c>
      <c r="C50" s="66" t="s">
        <v>95</v>
      </c>
      <c r="G50" s="66"/>
      <c r="H50"/>
      <c r="N50" s="66"/>
    </row>
    <row r="51" spans="1:14" x14ac:dyDescent="0.3">
      <c r="A51" s="66" t="s">
        <v>1044</v>
      </c>
      <c r="B51" s="66" t="s">
        <v>611</v>
      </c>
      <c r="C51" s="66" t="s">
        <v>95</v>
      </c>
      <c r="G51" s="66"/>
      <c r="H51"/>
      <c r="N51" s="66"/>
    </row>
    <row r="52" spans="1:14" x14ac:dyDescent="0.3">
      <c r="A52" s="66" t="s">
        <v>1045</v>
      </c>
      <c r="B52" s="66" t="s">
        <v>613</v>
      </c>
      <c r="C52" s="66" t="s">
        <v>95</v>
      </c>
      <c r="G52" s="66"/>
      <c r="H52"/>
      <c r="N52" s="66"/>
    </row>
    <row r="53" spans="1:14" x14ac:dyDescent="0.3">
      <c r="A53" s="66" t="s">
        <v>1046</v>
      </c>
      <c r="B53" s="66" t="s">
        <v>615</v>
      </c>
      <c r="C53" s="66" t="s">
        <v>95</v>
      </c>
      <c r="G53" s="66"/>
      <c r="H53"/>
      <c r="N53" s="66"/>
    </row>
    <row r="54" spans="1:14" x14ac:dyDescent="0.3">
      <c r="A54" s="66" t="s">
        <v>1047</v>
      </c>
      <c r="B54" s="66" t="s">
        <v>617</v>
      </c>
      <c r="C54" s="66" t="s">
        <v>95</v>
      </c>
      <c r="G54" s="66"/>
      <c r="H54"/>
      <c r="N54" s="66"/>
    </row>
    <row r="55" spans="1:14" x14ac:dyDescent="0.3">
      <c r="A55" s="66" t="s">
        <v>1048</v>
      </c>
      <c r="B55" s="66" t="s">
        <v>619</v>
      </c>
      <c r="C55" s="66" t="s">
        <v>95</v>
      </c>
      <c r="G55" s="66"/>
      <c r="H55"/>
      <c r="N55" s="66"/>
    </row>
    <row r="56" spans="1:14" x14ac:dyDescent="0.3">
      <c r="A56" s="66" t="s">
        <v>1049</v>
      </c>
      <c r="B56" s="66" t="s">
        <v>621</v>
      </c>
      <c r="C56" s="66" t="s">
        <v>95</v>
      </c>
      <c r="G56" s="66"/>
      <c r="H56"/>
      <c r="N56" s="66"/>
    </row>
    <row r="57" spans="1:14" x14ac:dyDescent="0.3">
      <c r="A57" s="66" t="s">
        <v>1050</v>
      </c>
      <c r="B57" s="66" t="s">
        <v>623</v>
      </c>
      <c r="C57" s="66" t="s">
        <v>95</v>
      </c>
      <c r="G57" s="66"/>
      <c r="H57"/>
      <c r="N57" s="66"/>
    </row>
    <row r="58" spans="1:14" x14ac:dyDescent="0.3">
      <c r="A58" s="66" t="s">
        <v>1051</v>
      </c>
      <c r="B58" s="66" t="s">
        <v>625</v>
      </c>
      <c r="C58" s="66" t="s">
        <v>95</v>
      </c>
      <c r="G58" s="66"/>
      <c r="H58"/>
      <c r="N58" s="66"/>
    </row>
    <row r="59" spans="1:14" x14ac:dyDescent="0.3">
      <c r="A59" s="66" t="s">
        <v>1052</v>
      </c>
      <c r="B59" s="66" t="s">
        <v>627</v>
      </c>
      <c r="C59" s="66" t="s">
        <v>95</v>
      </c>
      <c r="G59" s="66"/>
      <c r="H59"/>
      <c r="N59" s="66"/>
    </row>
    <row r="60" spans="1:14" x14ac:dyDescent="0.3">
      <c r="A60" s="66" t="s">
        <v>1053</v>
      </c>
      <c r="B60" s="66" t="s">
        <v>629</v>
      </c>
      <c r="C60" s="66" t="s">
        <v>95</v>
      </c>
      <c r="G60" s="66"/>
      <c r="H60"/>
      <c r="N60" s="66"/>
    </row>
    <row r="61" spans="1:14" x14ac:dyDescent="0.3">
      <c r="A61" s="66" t="s">
        <v>1054</v>
      </c>
      <c r="B61" s="66" t="s">
        <v>631</v>
      </c>
      <c r="C61" s="66" t="s">
        <v>95</v>
      </c>
      <c r="G61" s="66"/>
      <c r="H61"/>
      <c r="N61" s="66"/>
    </row>
    <row r="62" spans="1:14" x14ac:dyDescent="0.3">
      <c r="A62" s="66" t="s">
        <v>1055</v>
      </c>
      <c r="B62" s="66" t="s">
        <v>633</v>
      </c>
      <c r="C62" s="66" t="s">
        <v>95</v>
      </c>
      <c r="G62" s="66"/>
      <c r="H62"/>
      <c r="N62" s="66"/>
    </row>
    <row r="63" spans="1:14" x14ac:dyDescent="0.3">
      <c r="A63" s="66" t="s">
        <v>1056</v>
      </c>
      <c r="B63" s="66" t="s">
        <v>635</v>
      </c>
      <c r="C63" s="66" t="s">
        <v>95</v>
      </c>
      <c r="G63" s="66"/>
      <c r="H63"/>
      <c r="N63" s="66"/>
    </row>
    <row r="64" spans="1:14" x14ac:dyDescent="0.3">
      <c r="A64" s="66" t="s">
        <v>1057</v>
      </c>
      <c r="B64" s="66" t="s">
        <v>637</v>
      </c>
      <c r="C64" s="66" t="s">
        <v>95</v>
      </c>
      <c r="G64" s="66"/>
      <c r="H64"/>
      <c r="N64" s="66"/>
    </row>
    <row r="65" spans="1:14" x14ac:dyDescent="0.3">
      <c r="A65" s="66" t="s">
        <v>1058</v>
      </c>
      <c r="B65" s="66" t="s">
        <v>3</v>
      </c>
      <c r="C65" s="66" t="s">
        <v>95</v>
      </c>
      <c r="G65" s="66"/>
      <c r="H65"/>
      <c r="N65" s="66"/>
    </row>
    <row r="66" spans="1:14" x14ac:dyDescent="0.3">
      <c r="A66" s="66" t="s">
        <v>1059</v>
      </c>
      <c r="B66" s="66" t="s">
        <v>640</v>
      </c>
      <c r="C66" s="66" t="s">
        <v>95</v>
      </c>
      <c r="G66" s="66"/>
      <c r="H66"/>
      <c r="N66" s="66"/>
    </row>
    <row r="67" spans="1:14" x14ac:dyDescent="0.3">
      <c r="A67" s="66" t="s">
        <v>1060</v>
      </c>
      <c r="B67" s="66" t="s">
        <v>642</v>
      </c>
      <c r="C67" s="66" t="s">
        <v>95</v>
      </c>
      <c r="G67" s="66"/>
      <c r="H67"/>
      <c r="N67" s="66"/>
    </row>
    <row r="68" spans="1:14" x14ac:dyDescent="0.3">
      <c r="A68" s="66" t="s">
        <v>1061</v>
      </c>
      <c r="B68" s="66" t="s">
        <v>644</v>
      </c>
      <c r="C68" s="66" t="s">
        <v>95</v>
      </c>
      <c r="G68" s="66"/>
      <c r="H68"/>
      <c r="N68" s="66"/>
    </row>
    <row r="69" spans="1:14" x14ac:dyDescent="0.3">
      <c r="A69" s="66" t="s">
        <v>1062</v>
      </c>
      <c r="B69" s="66" t="s">
        <v>646</v>
      </c>
      <c r="C69" s="66" t="s">
        <v>95</v>
      </c>
      <c r="G69" s="66"/>
      <c r="H69"/>
      <c r="N69" s="66"/>
    </row>
    <row r="70" spans="1:14" x14ac:dyDescent="0.3">
      <c r="A70" s="66" t="s">
        <v>1063</v>
      </c>
      <c r="B70" s="66" t="s">
        <v>648</v>
      </c>
      <c r="C70" s="66" t="s">
        <v>95</v>
      </c>
      <c r="G70" s="66"/>
      <c r="H70"/>
      <c r="N70" s="66"/>
    </row>
    <row r="71" spans="1:14" x14ac:dyDescent="0.3">
      <c r="A71" s="66" t="s">
        <v>1064</v>
      </c>
      <c r="B71" s="66" t="s">
        <v>650</v>
      </c>
      <c r="C71" s="66" t="s">
        <v>95</v>
      </c>
      <c r="G71" s="66"/>
      <c r="H71"/>
      <c r="N71" s="66"/>
    </row>
    <row r="72" spans="1:14" x14ac:dyDescent="0.3">
      <c r="A72" s="66" t="s">
        <v>1065</v>
      </c>
      <c r="B72" s="66" t="s">
        <v>652</v>
      </c>
      <c r="C72" s="66" t="s">
        <v>95</v>
      </c>
      <c r="G72" s="66"/>
      <c r="H72"/>
      <c r="N72" s="66"/>
    </row>
    <row r="73" spans="1:14" x14ac:dyDescent="0.3">
      <c r="A73" s="66" t="s">
        <v>1066</v>
      </c>
      <c r="B73" s="66" t="s">
        <v>654</v>
      </c>
      <c r="C73" s="66" t="s">
        <v>95</v>
      </c>
      <c r="G73" s="66"/>
      <c r="H73"/>
      <c r="N73" s="66"/>
    </row>
    <row r="74" spans="1:14" x14ac:dyDescent="0.3">
      <c r="A74" s="66" t="s">
        <v>1067</v>
      </c>
      <c r="B74" s="66" t="s">
        <v>656</v>
      </c>
      <c r="C74" s="66" t="s">
        <v>95</v>
      </c>
      <c r="G74" s="66"/>
      <c r="H74"/>
      <c r="N74" s="66"/>
    </row>
    <row r="75" spans="1:14" x14ac:dyDescent="0.3">
      <c r="A75" s="66" t="s">
        <v>1068</v>
      </c>
      <c r="B75" s="66" t="s">
        <v>658</v>
      </c>
      <c r="C75" s="66" t="s">
        <v>95</v>
      </c>
      <c r="G75" s="66"/>
      <c r="H75"/>
      <c r="N75" s="66"/>
    </row>
    <row r="76" spans="1:14" x14ac:dyDescent="0.3">
      <c r="A76" s="66" t="s">
        <v>1069</v>
      </c>
      <c r="B76" s="66" t="s">
        <v>6</v>
      </c>
      <c r="C76" s="66" t="s">
        <v>95</v>
      </c>
      <c r="G76" s="66"/>
      <c r="H76"/>
      <c r="N76" s="66"/>
    </row>
    <row r="77" spans="1:14" x14ac:dyDescent="0.3">
      <c r="A77" s="66" t="s">
        <v>1070</v>
      </c>
      <c r="B77" s="66" t="s">
        <v>661</v>
      </c>
      <c r="C77" s="66" t="s">
        <v>95</v>
      </c>
      <c r="G77" s="66"/>
      <c r="H77"/>
      <c r="N77" s="66"/>
    </row>
    <row r="78" spans="1:14" x14ac:dyDescent="0.3">
      <c r="A78" s="66" t="s">
        <v>1071</v>
      </c>
      <c r="B78" s="119" t="s">
        <v>348</v>
      </c>
      <c r="C78" s="66">
        <f>SUM(C79:C81)</f>
        <v>0</v>
      </c>
      <c r="G78" s="66"/>
      <c r="H78"/>
      <c r="I78" s="72"/>
      <c r="N78" s="66"/>
    </row>
    <row r="79" spans="1:14" x14ac:dyDescent="0.3">
      <c r="A79" s="66" t="s">
        <v>1072</v>
      </c>
      <c r="B79" s="66" t="s">
        <v>664</v>
      </c>
      <c r="C79" s="66" t="s">
        <v>95</v>
      </c>
      <c r="G79" s="66"/>
      <c r="H79"/>
      <c r="N79" s="66"/>
    </row>
    <row r="80" spans="1:14" x14ac:dyDescent="0.3">
      <c r="A80" s="66" t="s">
        <v>1073</v>
      </c>
      <c r="B80" s="66" t="s">
        <v>666</v>
      </c>
      <c r="C80" s="66" t="s">
        <v>95</v>
      </c>
      <c r="G80" s="66"/>
      <c r="H80"/>
      <c r="N80" s="66"/>
    </row>
    <row r="81" spans="1:14" x14ac:dyDescent="0.3">
      <c r="A81" s="66" t="s">
        <v>1074</v>
      </c>
      <c r="B81" s="66" t="s">
        <v>2</v>
      </c>
      <c r="C81" s="66" t="s">
        <v>95</v>
      </c>
      <c r="G81" s="66"/>
      <c r="H81"/>
      <c r="N81" s="66"/>
    </row>
    <row r="82" spans="1:14" x14ac:dyDescent="0.3">
      <c r="A82" s="66" t="s">
        <v>1075</v>
      </c>
      <c r="B82" s="119" t="s">
        <v>159</v>
      </c>
      <c r="C82" s="66">
        <f>SUM(C83:C92)</f>
        <v>0</v>
      </c>
      <c r="G82" s="66"/>
      <c r="H82"/>
      <c r="I82" s="72"/>
      <c r="N82" s="66"/>
    </row>
    <row r="83" spans="1:14" x14ac:dyDescent="0.3">
      <c r="A83" s="66" t="s">
        <v>1076</v>
      </c>
      <c r="B83" s="83" t="s">
        <v>350</v>
      </c>
      <c r="C83" s="66" t="s">
        <v>95</v>
      </c>
      <c r="G83" s="66"/>
      <c r="H83"/>
      <c r="I83" s="83"/>
      <c r="N83" s="66"/>
    </row>
    <row r="84" spans="1:14" x14ac:dyDescent="0.3">
      <c r="A84" s="66" t="s">
        <v>1077</v>
      </c>
      <c r="B84" s="83" t="s">
        <v>352</v>
      </c>
      <c r="C84" s="66" t="s">
        <v>95</v>
      </c>
      <c r="G84" s="66"/>
      <c r="H84"/>
      <c r="I84" s="83"/>
      <c r="N84" s="66"/>
    </row>
    <row r="85" spans="1:14" x14ac:dyDescent="0.3">
      <c r="A85" s="66" t="s">
        <v>1078</v>
      </c>
      <c r="B85" s="83" t="s">
        <v>354</v>
      </c>
      <c r="C85" s="66" t="s">
        <v>95</v>
      </c>
      <c r="G85" s="66"/>
      <c r="H85"/>
      <c r="I85" s="83"/>
      <c r="N85" s="66"/>
    </row>
    <row r="86" spans="1:14" x14ac:dyDescent="0.3">
      <c r="A86" s="66" t="s">
        <v>1079</v>
      </c>
      <c r="B86" s="83" t="s">
        <v>12</v>
      </c>
      <c r="C86" s="66" t="s">
        <v>95</v>
      </c>
      <c r="G86" s="66"/>
      <c r="H86"/>
      <c r="I86" s="83"/>
      <c r="N86" s="66"/>
    </row>
    <row r="87" spans="1:14" x14ac:dyDescent="0.3">
      <c r="A87" s="66" t="s">
        <v>1080</v>
      </c>
      <c r="B87" s="83" t="s">
        <v>357</v>
      </c>
      <c r="C87" s="66" t="s">
        <v>95</v>
      </c>
      <c r="G87" s="66"/>
      <c r="H87"/>
      <c r="I87" s="83"/>
      <c r="N87" s="66"/>
    </row>
    <row r="88" spans="1:14" x14ac:dyDescent="0.3">
      <c r="A88" s="66" t="s">
        <v>1081</v>
      </c>
      <c r="B88" s="83" t="s">
        <v>359</v>
      </c>
      <c r="C88" s="66" t="s">
        <v>95</v>
      </c>
      <c r="G88" s="66"/>
      <c r="H88"/>
      <c r="I88" s="83"/>
      <c r="N88" s="66"/>
    </row>
    <row r="89" spans="1:14" x14ac:dyDescent="0.3">
      <c r="A89" s="66" t="s">
        <v>1082</v>
      </c>
      <c r="B89" s="83" t="s">
        <v>361</v>
      </c>
      <c r="C89" s="66" t="s">
        <v>95</v>
      </c>
      <c r="G89" s="66"/>
      <c r="H89"/>
      <c r="I89" s="83"/>
      <c r="N89" s="66"/>
    </row>
    <row r="90" spans="1:14" x14ac:dyDescent="0.3">
      <c r="A90" s="66" t="s">
        <v>1083</v>
      </c>
      <c r="B90" s="83" t="s">
        <v>363</v>
      </c>
      <c r="C90" s="66" t="s">
        <v>95</v>
      </c>
      <c r="G90" s="66"/>
      <c r="H90"/>
      <c r="I90" s="83"/>
      <c r="N90" s="66"/>
    </row>
    <row r="91" spans="1:14" x14ac:dyDescent="0.3">
      <c r="A91" s="66" t="s">
        <v>1084</v>
      </c>
      <c r="B91" s="83" t="s">
        <v>365</v>
      </c>
      <c r="C91" s="66" t="s">
        <v>95</v>
      </c>
      <c r="G91" s="66"/>
      <c r="H91"/>
      <c r="I91" s="83"/>
      <c r="N91" s="66"/>
    </row>
    <row r="92" spans="1:14" x14ac:dyDescent="0.3">
      <c r="A92" s="66" t="s">
        <v>1085</v>
      </c>
      <c r="B92" s="83" t="s">
        <v>159</v>
      </c>
      <c r="C92" s="66" t="s">
        <v>95</v>
      </c>
      <c r="G92" s="66"/>
      <c r="H92"/>
      <c r="I92" s="83"/>
      <c r="N92" s="66"/>
    </row>
    <row r="93" spans="1:14" outlineLevel="1" x14ac:dyDescent="0.3">
      <c r="A93" s="66" t="s">
        <v>1086</v>
      </c>
      <c r="B93" s="96" t="s">
        <v>163</v>
      </c>
      <c r="G93" s="66"/>
      <c r="H93"/>
      <c r="I93" s="83"/>
      <c r="N93" s="66"/>
    </row>
    <row r="94" spans="1:14" outlineLevel="1" x14ac:dyDescent="0.3">
      <c r="A94" s="66" t="s">
        <v>1087</v>
      </c>
      <c r="B94" s="96" t="s">
        <v>163</v>
      </c>
      <c r="G94" s="66"/>
      <c r="H94"/>
      <c r="I94" s="83"/>
      <c r="N94" s="66"/>
    </row>
    <row r="95" spans="1:14" outlineLevel="1" x14ac:dyDescent="0.3">
      <c r="A95" s="66" t="s">
        <v>1088</v>
      </c>
      <c r="B95" s="96" t="s">
        <v>163</v>
      </c>
      <c r="G95" s="66"/>
      <c r="H95"/>
      <c r="I95" s="83"/>
      <c r="N95" s="66"/>
    </row>
    <row r="96" spans="1:14" outlineLevel="1" x14ac:dyDescent="0.3">
      <c r="A96" s="66" t="s">
        <v>1089</v>
      </c>
      <c r="B96" s="96" t="s">
        <v>163</v>
      </c>
      <c r="G96" s="66"/>
      <c r="H96"/>
      <c r="I96" s="83"/>
      <c r="N96" s="66"/>
    </row>
    <row r="97" spans="1:14" outlineLevel="1" x14ac:dyDescent="0.3">
      <c r="A97" s="66" t="s">
        <v>1090</v>
      </c>
      <c r="B97" s="96" t="s">
        <v>163</v>
      </c>
      <c r="G97" s="66"/>
      <c r="H97"/>
      <c r="I97" s="83"/>
      <c r="N97" s="66"/>
    </row>
    <row r="98" spans="1:14" outlineLevel="1" x14ac:dyDescent="0.3">
      <c r="A98" s="66" t="s">
        <v>1091</v>
      </c>
      <c r="B98" s="96" t="s">
        <v>163</v>
      </c>
      <c r="G98" s="66"/>
      <c r="H98"/>
      <c r="I98" s="83"/>
      <c r="N98" s="66"/>
    </row>
    <row r="99" spans="1:14" outlineLevel="1" x14ac:dyDescent="0.3">
      <c r="A99" s="66" t="s">
        <v>1092</v>
      </c>
      <c r="B99" s="96" t="s">
        <v>163</v>
      </c>
      <c r="G99" s="66"/>
      <c r="H99"/>
      <c r="I99" s="83"/>
      <c r="N99" s="66"/>
    </row>
    <row r="100" spans="1:14" outlineLevel="1" x14ac:dyDescent="0.3">
      <c r="A100" s="66" t="s">
        <v>1093</v>
      </c>
      <c r="B100" s="96" t="s">
        <v>163</v>
      </c>
      <c r="G100" s="66"/>
      <c r="H100"/>
      <c r="I100" s="83"/>
      <c r="N100" s="66"/>
    </row>
    <row r="101" spans="1:14" outlineLevel="1" x14ac:dyDescent="0.3">
      <c r="A101" s="66" t="s">
        <v>1094</v>
      </c>
      <c r="B101" s="96" t="s">
        <v>163</v>
      </c>
      <c r="G101" s="66"/>
      <c r="H101"/>
      <c r="I101" s="83"/>
      <c r="N101" s="66"/>
    </row>
    <row r="102" spans="1:14" outlineLevel="1" x14ac:dyDescent="0.3">
      <c r="A102" s="66" t="s">
        <v>1095</v>
      </c>
      <c r="B102" s="96" t="s">
        <v>163</v>
      </c>
      <c r="G102" s="66"/>
      <c r="H102"/>
      <c r="I102" s="83"/>
      <c r="N102" s="66"/>
    </row>
    <row r="103" spans="1:14" ht="15" customHeight="1" x14ac:dyDescent="0.3">
      <c r="A103" s="85"/>
      <c r="B103" s="86" t="s">
        <v>689</v>
      </c>
      <c r="C103" s="85" t="s">
        <v>1010</v>
      </c>
      <c r="D103" s="85"/>
      <c r="E103" s="87"/>
      <c r="F103" s="85"/>
      <c r="G103" s="88"/>
      <c r="H103"/>
      <c r="I103" s="123"/>
      <c r="J103" s="80"/>
      <c r="K103" s="80"/>
      <c r="L103" s="72"/>
      <c r="M103" s="80"/>
      <c r="N103" s="100"/>
    </row>
    <row r="104" spans="1:14" x14ac:dyDescent="0.3">
      <c r="A104" s="66" t="s">
        <v>1096</v>
      </c>
      <c r="B104" s="83" t="s">
        <v>691</v>
      </c>
      <c r="C104" s="66" t="s">
        <v>95</v>
      </c>
      <c r="G104" s="66"/>
      <c r="H104"/>
      <c r="I104" s="83"/>
      <c r="N104" s="66"/>
    </row>
    <row r="105" spans="1:14" x14ac:dyDescent="0.3">
      <c r="A105" s="66" t="s">
        <v>1097</v>
      </c>
      <c r="B105" s="83" t="s">
        <v>691</v>
      </c>
      <c r="C105" s="66" t="s">
        <v>95</v>
      </c>
      <c r="G105" s="66"/>
      <c r="H105"/>
      <c r="I105" s="83"/>
      <c r="N105" s="66"/>
    </row>
    <row r="106" spans="1:14" x14ac:dyDescent="0.3">
      <c r="A106" s="66" t="s">
        <v>1098</v>
      </c>
      <c r="B106" s="83" t="s">
        <v>691</v>
      </c>
      <c r="C106" s="66" t="s">
        <v>95</v>
      </c>
      <c r="G106" s="66"/>
      <c r="H106"/>
      <c r="I106" s="83"/>
      <c r="N106" s="66"/>
    </row>
    <row r="107" spans="1:14" x14ac:dyDescent="0.3">
      <c r="A107" s="66" t="s">
        <v>1099</v>
      </c>
      <c r="B107" s="83" t="s">
        <v>691</v>
      </c>
      <c r="C107" s="66" t="s">
        <v>95</v>
      </c>
      <c r="G107" s="66"/>
      <c r="H107"/>
      <c r="I107" s="83"/>
      <c r="N107" s="66"/>
    </row>
    <row r="108" spans="1:14" x14ac:dyDescent="0.3">
      <c r="A108" s="66" t="s">
        <v>1100</v>
      </c>
      <c r="B108" s="83" t="s">
        <v>691</v>
      </c>
      <c r="C108" s="66" t="s">
        <v>95</v>
      </c>
      <c r="G108" s="66"/>
      <c r="H108"/>
      <c r="I108" s="83"/>
      <c r="N108" s="66"/>
    </row>
    <row r="109" spans="1:14" x14ac:dyDescent="0.3">
      <c r="A109" s="66" t="s">
        <v>1101</v>
      </c>
      <c r="B109" s="83" t="s">
        <v>691</v>
      </c>
      <c r="C109" s="66" t="s">
        <v>95</v>
      </c>
      <c r="G109" s="66"/>
      <c r="H109"/>
      <c r="I109" s="83"/>
      <c r="N109" s="66"/>
    </row>
    <row r="110" spans="1:14" x14ac:dyDescent="0.3">
      <c r="A110" s="66" t="s">
        <v>1102</v>
      </c>
      <c r="B110" s="83" t="s">
        <v>691</v>
      </c>
      <c r="C110" s="66" t="s">
        <v>95</v>
      </c>
      <c r="G110" s="66"/>
      <c r="H110"/>
      <c r="I110" s="83"/>
      <c r="N110" s="66"/>
    </row>
    <row r="111" spans="1:14" x14ac:dyDescent="0.3">
      <c r="A111" s="66" t="s">
        <v>1103</v>
      </c>
      <c r="B111" s="83" t="s">
        <v>691</v>
      </c>
      <c r="C111" s="66" t="s">
        <v>95</v>
      </c>
      <c r="G111" s="66"/>
      <c r="H111"/>
      <c r="I111" s="83"/>
      <c r="N111" s="66"/>
    </row>
    <row r="112" spans="1:14" x14ac:dyDescent="0.3">
      <c r="A112" s="66" t="s">
        <v>1104</v>
      </c>
      <c r="B112" s="83" t="s">
        <v>691</v>
      </c>
      <c r="C112" s="66" t="s">
        <v>95</v>
      </c>
      <c r="G112" s="66"/>
      <c r="H112"/>
      <c r="I112" s="83"/>
      <c r="N112" s="66"/>
    </row>
    <row r="113" spans="1:14" x14ac:dyDescent="0.3">
      <c r="A113" s="66" t="s">
        <v>1105</v>
      </c>
      <c r="B113" s="83" t="s">
        <v>691</v>
      </c>
      <c r="C113" s="66" t="s">
        <v>95</v>
      </c>
      <c r="G113" s="66"/>
      <c r="H113"/>
      <c r="I113" s="83"/>
      <c r="N113" s="66"/>
    </row>
    <row r="114" spans="1:14" x14ac:dyDescent="0.3">
      <c r="A114" s="66" t="s">
        <v>1106</v>
      </c>
      <c r="B114" s="83" t="s">
        <v>691</v>
      </c>
      <c r="C114" s="66" t="s">
        <v>95</v>
      </c>
      <c r="G114" s="66"/>
      <c r="H114"/>
      <c r="I114" s="83"/>
      <c r="N114" s="66"/>
    </row>
    <row r="115" spans="1:14" x14ac:dyDescent="0.3">
      <c r="A115" s="66" t="s">
        <v>1107</v>
      </c>
      <c r="B115" s="83" t="s">
        <v>691</v>
      </c>
      <c r="C115" s="66" t="s">
        <v>95</v>
      </c>
      <c r="G115" s="66"/>
      <c r="H115"/>
      <c r="I115" s="83"/>
      <c r="N115" s="66"/>
    </row>
    <row r="116" spans="1:14" x14ac:dyDescent="0.3">
      <c r="A116" s="66" t="s">
        <v>1108</v>
      </c>
      <c r="B116" s="83" t="s">
        <v>691</v>
      </c>
      <c r="C116" s="66" t="s">
        <v>95</v>
      </c>
      <c r="G116" s="66"/>
      <c r="H116"/>
      <c r="I116" s="83"/>
      <c r="N116" s="66"/>
    </row>
    <row r="117" spans="1:14" x14ac:dyDescent="0.3">
      <c r="A117" s="66" t="s">
        <v>1109</v>
      </c>
      <c r="B117" s="83" t="s">
        <v>691</v>
      </c>
      <c r="C117" s="66" t="s">
        <v>95</v>
      </c>
      <c r="G117" s="66"/>
      <c r="H117"/>
      <c r="I117" s="83"/>
      <c r="N117" s="66"/>
    </row>
    <row r="118" spans="1:14" x14ac:dyDescent="0.3">
      <c r="A118" s="66" t="s">
        <v>1110</v>
      </c>
      <c r="B118" s="83" t="s">
        <v>691</v>
      </c>
      <c r="C118" s="66" t="s">
        <v>95</v>
      </c>
      <c r="G118" s="66"/>
      <c r="H118"/>
      <c r="I118" s="83"/>
      <c r="N118" s="66"/>
    </row>
    <row r="119" spans="1:14" x14ac:dyDescent="0.3">
      <c r="A119" s="66" t="s">
        <v>1111</v>
      </c>
      <c r="B119" s="83" t="s">
        <v>691</v>
      </c>
      <c r="C119" s="66" t="s">
        <v>95</v>
      </c>
      <c r="G119" s="66"/>
      <c r="H119"/>
      <c r="I119" s="83"/>
      <c r="N119" s="66"/>
    </row>
    <row r="120" spans="1:14" x14ac:dyDescent="0.3">
      <c r="A120" s="66" t="s">
        <v>1112</v>
      </c>
      <c r="B120" s="83" t="s">
        <v>691</v>
      </c>
      <c r="C120" s="66" t="s">
        <v>95</v>
      </c>
      <c r="G120" s="66"/>
      <c r="H120"/>
      <c r="I120" s="83"/>
      <c r="N120" s="66"/>
    </row>
    <row r="121" spans="1:14" x14ac:dyDescent="0.3">
      <c r="A121" s="66" t="s">
        <v>1113</v>
      </c>
      <c r="B121" s="83" t="s">
        <v>691</v>
      </c>
      <c r="C121" s="66" t="s">
        <v>95</v>
      </c>
      <c r="G121" s="66"/>
      <c r="H121"/>
      <c r="I121" s="83"/>
      <c r="N121" s="66"/>
    </row>
    <row r="122" spans="1:14" x14ac:dyDescent="0.3">
      <c r="A122" s="66" t="s">
        <v>1114</v>
      </c>
      <c r="B122" s="83" t="s">
        <v>691</v>
      </c>
      <c r="C122" s="66" t="s">
        <v>95</v>
      </c>
      <c r="G122" s="66"/>
      <c r="H122"/>
      <c r="I122" s="83"/>
      <c r="N122" s="66"/>
    </row>
    <row r="123" spans="1:14" x14ac:dyDescent="0.3">
      <c r="A123" s="66" t="s">
        <v>1115</v>
      </c>
      <c r="B123" s="83" t="s">
        <v>691</v>
      </c>
      <c r="C123" s="66" t="s">
        <v>95</v>
      </c>
      <c r="G123" s="66"/>
      <c r="H123"/>
      <c r="I123" s="83"/>
      <c r="N123" s="66"/>
    </row>
    <row r="124" spans="1:14" x14ac:dyDescent="0.3">
      <c r="A124" s="66" t="s">
        <v>1116</v>
      </c>
      <c r="B124" s="83" t="s">
        <v>691</v>
      </c>
      <c r="C124" s="66" t="s">
        <v>95</v>
      </c>
      <c r="G124" s="66"/>
      <c r="H124"/>
      <c r="I124" s="83"/>
      <c r="N124" s="66"/>
    </row>
    <row r="125" spans="1:14" x14ac:dyDescent="0.3">
      <c r="A125" s="66" t="s">
        <v>1117</v>
      </c>
      <c r="B125" s="83" t="s">
        <v>691</v>
      </c>
      <c r="C125" s="66" t="s">
        <v>95</v>
      </c>
      <c r="G125" s="66"/>
      <c r="H125"/>
      <c r="I125" s="83"/>
      <c r="N125" s="66"/>
    </row>
    <row r="126" spans="1:14" x14ac:dyDescent="0.3">
      <c r="A126" s="66" t="s">
        <v>1118</v>
      </c>
      <c r="B126" s="83" t="s">
        <v>691</v>
      </c>
      <c r="C126" s="66" t="s">
        <v>95</v>
      </c>
      <c r="G126" s="66"/>
      <c r="H126"/>
      <c r="I126" s="83"/>
      <c r="N126" s="66"/>
    </row>
    <row r="127" spans="1:14" x14ac:dyDescent="0.3">
      <c r="A127" s="66" t="s">
        <v>1119</v>
      </c>
      <c r="B127" s="83" t="s">
        <v>691</v>
      </c>
      <c r="C127" s="66" t="s">
        <v>95</v>
      </c>
      <c r="G127" s="66"/>
      <c r="H127"/>
      <c r="I127" s="83"/>
      <c r="N127" s="66"/>
    </row>
    <row r="128" spans="1:14" x14ac:dyDescent="0.3">
      <c r="A128" s="66" t="s">
        <v>1120</v>
      </c>
      <c r="B128" s="83" t="s">
        <v>691</v>
      </c>
      <c r="C128" s="66" t="s">
        <v>95</v>
      </c>
      <c r="G128" s="66"/>
      <c r="H128"/>
      <c r="I128" s="83"/>
      <c r="N128" s="66"/>
    </row>
    <row r="129" spans="1:14" x14ac:dyDescent="0.3">
      <c r="A129" s="85"/>
      <c r="B129" s="86" t="s">
        <v>722</v>
      </c>
      <c r="C129" s="85" t="s">
        <v>1010</v>
      </c>
      <c r="D129" s="85"/>
      <c r="E129" s="85"/>
      <c r="F129" s="88"/>
      <c r="G129" s="88"/>
      <c r="H129"/>
      <c r="I129" s="123"/>
      <c r="J129" s="80"/>
      <c r="K129" s="80"/>
      <c r="L129" s="80"/>
      <c r="M129" s="100"/>
      <c r="N129" s="100"/>
    </row>
    <row r="130" spans="1:14" x14ac:dyDescent="0.3">
      <c r="A130" s="66" t="s">
        <v>1121</v>
      </c>
      <c r="B130" s="66" t="s">
        <v>724</v>
      </c>
      <c r="C130" s="66" t="s">
        <v>95</v>
      </c>
      <c r="D130"/>
      <c r="E130"/>
      <c r="F130"/>
      <c r="G130"/>
      <c r="H130"/>
      <c r="K130" s="109"/>
      <c r="L130" s="109"/>
      <c r="M130" s="109"/>
      <c r="N130" s="109"/>
    </row>
    <row r="131" spans="1:14" x14ac:dyDescent="0.3">
      <c r="A131" s="66" t="s">
        <v>1122</v>
      </c>
      <c r="B131" s="66" t="s">
        <v>726</v>
      </c>
      <c r="C131" s="66" t="s">
        <v>95</v>
      </c>
      <c r="D131"/>
      <c r="E131"/>
      <c r="F131"/>
      <c r="G131"/>
      <c r="H131"/>
      <c r="K131" s="109"/>
      <c r="L131" s="109"/>
      <c r="M131" s="109"/>
      <c r="N131" s="109"/>
    </row>
    <row r="132" spans="1:14" x14ac:dyDescent="0.3">
      <c r="A132" s="66" t="s">
        <v>1123</v>
      </c>
      <c r="B132" s="66" t="s">
        <v>159</v>
      </c>
      <c r="C132" s="66" t="s">
        <v>95</v>
      </c>
      <c r="D132"/>
      <c r="E132"/>
      <c r="F132"/>
      <c r="G132"/>
      <c r="H132"/>
      <c r="K132" s="109"/>
      <c r="L132" s="109"/>
      <c r="M132" s="109"/>
      <c r="N132" s="109"/>
    </row>
    <row r="133" spans="1:14" outlineLevel="1" x14ac:dyDescent="0.3">
      <c r="A133" s="66" t="s">
        <v>1124</v>
      </c>
      <c r="D133"/>
      <c r="E133"/>
      <c r="F133"/>
      <c r="G133"/>
      <c r="H133"/>
      <c r="K133" s="109"/>
      <c r="L133" s="109"/>
      <c r="M133" s="109"/>
      <c r="N133" s="109"/>
    </row>
    <row r="134" spans="1:14" outlineLevel="1" x14ac:dyDescent="0.3">
      <c r="A134" s="66" t="s">
        <v>1125</v>
      </c>
      <c r="D134"/>
      <c r="E134"/>
      <c r="F134"/>
      <c r="G134"/>
      <c r="H134"/>
      <c r="K134" s="109"/>
      <c r="L134" s="109"/>
      <c r="M134" s="109"/>
      <c r="N134" s="109"/>
    </row>
    <row r="135" spans="1:14" outlineLevel="1" x14ac:dyDescent="0.3">
      <c r="A135" s="66" t="s">
        <v>1126</v>
      </c>
      <c r="D135"/>
      <c r="E135"/>
      <c r="F135"/>
      <c r="G135"/>
      <c r="H135"/>
      <c r="K135" s="109"/>
      <c r="L135" s="109"/>
      <c r="M135" s="109"/>
      <c r="N135" s="109"/>
    </row>
    <row r="136" spans="1:14" outlineLevel="1" x14ac:dyDescent="0.3">
      <c r="A136" s="66" t="s">
        <v>1127</v>
      </c>
      <c r="D136"/>
      <c r="E136"/>
      <c r="F136"/>
      <c r="G136"/>
      <c r="H136"/>
      <c r="K136" s="109"/>
      <c r="L136" s="109"/>
      <c r="M136" s="109"/>
      <c r="N136" s="109"/>
    </row>
    <row r="137" spans="1:14" x14ac:dyDescent="0.3">
      <c r="A137" s="85"/>
      <c r="B137" s="86" t="s">
        <v>734</v>
      </c>
      <c r="C137" s="85" t="s">
        <v>1010</v>
      </c>
      <c r="D137" s="85"/>
      <c r="E137" s="85"/>
      <c r="F137" s="88"/>
      <c r="G137" s="88"/>
      <c r="H137"/>
      <c r="I137" s="123"/>
      <c r="J137" s="80"/>
      <c r="K137" s="80"/>
      <c r="L137" s="80"/>
      <c r="M137" s="100"/>
      <c r="N137" s="100"/>
    </row>
    <row r="138" spans="1:14" x14ac:dyDescent="0.3">
      <c r="A138" s="66" t="s">
        <v>1128</v>
      </c>
      <c r="B138" s="66" t="s">
        <v>736</v>
      </c>
      <c r="C138" s="66" t="s">
        <v>95</v>
      </c>
      <c r="D138" s="126"/>
      <c r="E138" s="126"/>
      <c r="F138" s="104"/>
      <c r="G138" s="92"/>
      <c r="H138"/>
      <c r="K138" s="126"/>
      <c r="L138" s="126"/>
      <c r="M138" s="104"/>
      <c r="N138" s="92"/>
    </row>
    <row r="139" spans="1:14" x14ac:dyDescent="0.3">
      <c r="A139" s="66" t="s">
        <v>1129</v>
      </c>
      <c r="B139" s="66" t="s">
        <v>738</v>
      </c>
      <c r="C139" s="66" t="s">
        <v>95</v>
      </c>
      <c r="D139" s="126"/>
      <c r="E139" s="126"/>
      <c r="F139" s="104"/>
      <c r="G139" s="92"/>
      <c r="H139"/>
      <c r="K139" s="126"/>
      <c r="L139" s="126"/>
      <c r="M139" s="104"/>
      <c r="N139" s="92"/>
    </row>
    <row r="140" spans="1:14" x14ac:dyDescent="0.3">
      <c r="A140" s="66" t="s">
        <v>1130</v>
      </c>
      <c r="B140" s="66" t="s">
        <v>159</v>
      </c>
      <c r="C140" s="66" t="s">
        <v>95</v>
      </c>
      <c r="D140" s="126"/>
      <c r="E140" s="126"/>
      <c r="F140" s="104"/>
      <c r="G140" s="92"/>
      <c r="H140"/>
      <c r="K140" s="126"/>
      <c r="L140" s="126"/>
      <c r="M140" s="104"/>
      <c r="N140" s="92"/>
    </row>
    <row r="141" spans="1:14" outlineLevel="1" x14ac:dyDescent="0.3">
      <c r="A141" s="66" t="s">
        <v>1131</v>
      </c>
      <c r="D141" s="126"/>
      <c r="E141" s="126"/>
      <c r="F141" s="104"/>
      <c r="G141" s="92"/>
      <c r="H141"/>
      <c r="K141" s="126"/>
      <c r="L141" s="126"/>
      <c r="M141" s="104"/>
      <c r="N141" s="92"/>
    </row>
    <row r="142" spans="1:14" outlineLevel="1" x14ac:dyDescent="0.3">
      <c r="A142" s="66" t="s">
        <v>1132</v>
      </c>
      <c r="D142" s="126"/>
      <c r="E142" s="126"/>
      <c r="F142" s="104"/>
      <c r="G142" s="92"/>
      <c r="H142"/>
      <c r="K142" s="126"/>
      <c r="L142" s="126"/>
      <c r="M142" s="104"/>
      <c r="N142" s="92"/>
    </row>
    <row r="143" spans="1:14" outlineLevel="1" x14ac:dyDescent="0.3">
      <c r="A143" s="66" t="s">
        <v>1133</v>
      </c>
      <c r="D143" s="126"/>
      <c r="E143" s="126"/>
      <c r="F143" s="104"/>
      <c r="G143" s="92"/>
      <c r="H143"/>
      <c r="K143" s="126"/>
      <c r="L143" s="126"/>
      <c r="M143" s="104"/>
      <c r="N143" s="92"/>
    </row>
    <row r="144" spans="1:14" outlineLevel="1" x14ac:dyDescent="0.3">
      <c r="A144" s="66" t="s">
        <v>1134</v>
      </c>
      <c r="D144" s="126"/>
      <c r="E144" s="126"/>
      <c r="F144" s="104"/>
      <c r="G144" s="92"/>
      <c r="H144"/>
      <c r="K144" s="126"/>
      <c r="L144" s="126"/>
      <c r="M144" s="104"/>
      <c r="N144" s="92"/>
    </row>
    <row r="145" spans="1:14" outlineLevel="1" x14ac:dyDescent="0.3">
      <c r="A145" s="66" t="s">
        <v>1135</v>
      </c>
      <c r="D145" s="126"/>
      <c r="E145" s="126"/>
      <c r="F145" s="104"/>
      <c r="G145" s="92"/>
      <c r="H145"/>
      <c r="K145" s="126"/>
      <c r="L145" s="126"/>
      <c r="M145" s="104"/>
      <c r="N145" s="92"/>
    </row>
    <row r="146" spans="1:14" outlineLevel="1" x14ac:dyDescent="0.3">
      <c r="A146" s="66" t="s">
        <v>1136</v>
      </c>
      <c r="D146" s="126"/>
      <c r="E146" s="126"/>
      <c r="F146" s="104"/>
      <c r="G146" s="92"/>
      <c r="H146"/>
      <c r="K146" s="126"/>
      <c r="L146" s="126"/>
      <c r="M146" s="104"/>
      <c r="N146" s="92"/>
    </row>
    <row r="147" spans="1:14" x14ac:dyDescent="0.3">
      <c r="A147" s="85"/>
      <c r="B147" s="86" t="s">
        <v>1137</v>
      </c>
      <c r="C147" s="85" t="s">
        <v>125</v>
      </c>
      <c r="D147" s="85"/>
      <c r="E147" s="85"/>
      <c r="F147" s="85" t="s">
        <v>1010</v>
      </c>
      <c r="G147" s="88"/>
      <c r="H147"/>
      <c r="I147" s="123"/>
      <c r="J147" s="80"/>
      <c r="K147" s="80"/>
      <c r="L147" s="80"/>
      <c r="M147" s="80"/>
      <c r="N147" s="100"/>
    </row>
    <row r="148" spans="1:14" x14ac:dyDescent="0.3">
      <c r="A148" s="66" t="s">
        <v>1138</v>
      </c>
      <c r="B148" s="83" t="s">
        <v>1139</v>
      </c>
      <c r="C148" s="66" t="s">
        <v>95</v>
      </c>
      <c r="D148" s="126"/>
      <c r="E148" s="126"/>
      <c r="F148" s="93" t="str">
        <f>IF($C$152=0,"",IF(C148="[for completion]","",C148/$C$152))</f>
        <v/>
      </c>
      <c r="G148" s="92"/>
      <c r="H148"/>
      <c r="I148" s="83"/>
      <c r="K148" s="126"/>
      <c r="L148" s="126"/>
      <c r="M148" s="93"/>
      <c r="N148" s="92"/>
    </row>
    <row r="149" spans="1:14" x14ac:dyDescent="0.3">
      <c r="A149" s="66" t="s">
        <v>1140</v>
      </c>
      <c r="B149" s="83" t="s">
        <v>1141</v>
      </c>
      <c r="C149" s="66" t="s">
        <v>95</v>
      </c>
      <c r="D149" s="126"/>
      <c r="E149" s="126"/>
      <c r="F149" s="93" t="str">
        <f>IF($C$152=0,"",IF(C149="[for completion]","",C149/$C$152))</f>
        <v/>
      </c>
      <c r="G149" s="92"/>
      <c r="H149"/>
      <c r="I149" s="83"/>
      <c r="K149" s="126"/>
      <c r="L149" s="126"/>
      <c r="M149" s="93"/>
      <c r="N149" s="92"/>
    </row>
    <row r="150" spans="1:14" x14ac:dyDescent="0.3">
      <c r="A150" s="66" t="s">
        <v>1142</v>
      </c>
      <c r="B150" s="83" t="s">
        <v>1143</v>
      </c>
      <c r="C150" s="66" t="s">
        <v>95</v>
      </c>
      <c r="D150" s="126"/>
      <c r="E150" s="126"/>
      <c r="F150" s="93" t="str">
        <f>IF($C$152=0,"",IF(C150="[for completion]","",C150/$C$152))</f>
        <v/>
      </c>
      <c r="G150" s="92"/>
      <c r="H150"/>
      <c r="I150" s="83"/>
      <c r="K150" s="126"/>
      <c r="L150" s="126"/>
      <c r="M150" s="93"/>
      <c r="N150" s="92"/>
    </row>
    <row r="151" spans="1:14" ht="15" customHeight="1" x14ac:dyDescent="0.3">
      <c r="A151" s="66" t="s">
        <v>1144</v>
      </c>
      <c r="B151" s="83" t="s">
        <v>1145</v>
      </c>
      <c r="C151" s="66" t="s">
        <v>95</v>
      </c>
      <c r="D151" s="126"/>
      <c r="E151" s="126"/>
      <c r="F151" s="93" t="str">
        <f>IF($C$152=0,"",IF(C151="[for completion]","",C151/$C$152))</f>
        <v/>
      </c>
      <c r="G151" s="92"/>
      <c r="H151"/>
      <c r="I151" s="83"/>
      <c r="K151" s="126"/>
      <c r="L151" s="126"/>
      <c r="M151" s="93"/>
      <c r="N151" s="92"/>
    </row>
    <row r="152" spans="1:14" ht="15" customHeight="1" x14ac:dyDescent="0.3">
      <c r="A152" s="66" t="s">
        <v>1146</v>
      </c>
      <c r="B152" s="94" t="s">
        <v>161</v>
      </c>
      <c r="C152" s="83">
        <f>SUM(C148:C151)</f>
        <v>0</v>
      </c>
      <c r="D152" s="126"/>
      <c r="E152" s="126"/>
      <c r="F152" s="104">
        <f>SUM(F148:F151)</f>
        <v>0</v>
      </c>
      <c r="G152" s="92"/>
      <c r="H152"/>
      <c r="I152" s="83"/>
      <c r="K152" s="126"/>
      <c r="L152" s="126"/>
      <c r="M152" s="93"/>
      <c r="N152" s="92"/>
    </row>
    <row r="153" spans="1:14" ht="15" customHeight="1" outlineLevel="1" x14ac:dyDescent="0.3">
      <c r="A153" s="66" t="s">
        <v>1147</v>
      </c>
      <c r="B153" s="96" t="s">
        <v>1148</v>
      </c>
      <c r="D153" s="126"/>
      <c r="E153" s="126"/>
      <c r="F153" s="93" t="str">
        <f>IF($C$152=0,"",IF(C153="[for completion]","",C153/$C$152))</f>
        <v/>
      </c>
      <c r="G153" s="92"/>
      <c r="H153"/>
      <c r="I153" s="83"/>
      <c r="K153" s="126"/>
      <c r="L153" s="126"/>
      <c r="M153" s="93"/>
      <c r="N153" s="92"/>
    </row>
    <row r="154" spans="1:14" ht="15" customHeight="1" outlineLevel="1" x14ac:dyDescent="0.3">
      <c r="A154" s="66" t="s">
        <v>1149</v>
      </c>
      <c r="B154" s="96" t="s">
        <v>1150</v>
      </c>
      <c r="D154" s="126"/>
      <c r="E154" s="126"/>
      <c r="F154" s="93" t="str">
        <f t="shared" ref="F154:F159" si="2">IF($C$152=0,"",IF(C154="[for completion]","",C154/$C$152))</f>
        <v/>
      </c>
      <c r="G154" s="92"/>
      <c r="H154"/>
      <c r="I154" s="83"/>
      <c r="K154" s="126"/>
      <c r="L154" s="126"/>
      <c r="M154" s="93"/>
      <c r="N154" s="92"/>
    </row>
    <row r="155" spans="1:14" ht="15" customHeight="1" outlineLevel="1" x14ac:dyDescent="0.3">
      <c r="A155" s="66" t="s">
        <v>1151</v>
      </c>
      <c r="B155" s="96" t="s">
        <v>1152</v>
      </c>
      <c r="D155" s="126"/>
      <c r="E155" s="126"/>
      <c r="F155" s="93" t="str">
        <f t="shared" si="2"/>
        <v/>
      </c>
      <c r="G155" s="92"/>
      <c r="H155"/>
      <c r="I155" s="83"/>
      <c r="K155" s="126"/>
      <c r="L155" s="126"/>
      <c r="M155" s="93"/>
      <c r="N155" s="92"/>
    </row>
    <row r="156" spans="1:14" ht="15" customHeight="1" outlineLevel="1" x14ac:dyDescent="0.3">
      <c r="A156" s="66" t="s">
        <v>1153</v>
      </c>
      <c r="B156" s="96" t="s">
        <v>1154</v>
      </c>
      <c r="D156" s="126"/>
      <c r="E156" s="126"/>
      <c r="F156" s="93" t="str">
        <f t="shared" si="2"/>
        <v/>
      </c>
      <c r="G156" s="92"/>
      <c r="H156"/>
      <c r="I156" s="83"/>
      <c r="K156" s="126"/>
      <c r="L156" s="126"/>
      <c r="M156" s="93"/>
      <c r="N156" s="92"/>
    </row>
    <row r="157" spans="1:14" ht="15" customHeight="1" outlineLevel="1" x14ac:dyDescent="0.3">
      <c r="A157" s="66" t="s">
        <v>1155</v>
      </c>
      <c r="B157" s="96" t="s">
        <v>1156</v>
      </c>
      <c r="D157" s="126"/>
      <c r="E157" s="126"/>
      <c r="F157" s="93" t="str">
        <f t="shared" si="2"/>
        <v/>
      </c>
      <c r="G157" s="92"/>
      <c r="H157"/>
      <c r="I157" s="83"/>
      <c r="K157" s="126"/>
      <c r="L157" s="126"/>
      <c r="M157" s="93"/>
      <c r="N157" s="92"/>
    </row>
    <row r="158" spans="1:14" ht="15" customHeight="1" outlineLevel="1" x14ac:dyDescent="0.3">
      <c r="A158" s="66" t="s">
        <v>1157</v>
      </c>
      <c r="B158" s="96" t="s">
        <v>1158</v>
      </c>
      <c r="D158" s="126"/>
      <c r="E158" s="126"/>
      <c r="F158" s="93" t="str">
        <f t="shared" si="2"/>
        <v/>
      </c>
      <c r="G158" s="92"/>
      <c r="H158"/>
      <c r="I158" s="83"/>
      <c r="K158" s="126"/>
      <c r="L158" s="126"/>
      <c r="M158" s="93"/>
      <c r="N158" s="92"/>
    </row>
    <row r="159" spans="1:14" ht="15" customHeight="1" outlineLevel="1" x14ac:dyDescent="0.3">
      <c r="A159" s="66" t="s">
        <v>1159</v>
      </c>
      <c r="B159" s="96" t="s">
        <v>1160</v>
      </c>
      <c r="D159" s="126"/>
      <c r="E159" s="126"/>
      <c r="F159" s="93" t="str">
        <f t="shared" si="2"/>
        <v/>
      </c>
      <c r="G159" s="92"/>
      <c r="H159"/>
      <c r="I159" s="83"/>
      <c r="K159" s="126"/>
      <c r="L159" s="126"/>
      <c r="M159" s="93"/>
      <c r="N159" s="92"/>
    </row>
    <row r="160" spans="1:14" ht="15" customHeight="1" outlineLevel="1" x14ac:dyDescent="0.3">
      <c r="A160" s="66" t="s">
        <v>1161</v>
      </c>
      <c r="B160" s="96"/>
      <c r="D160" s="126"/>
      <c r="E160" s="126"/>
      <c r="F160" s="93"/>
      <c r="G160" s="92"/>
      <c r="H160"/>
      <c r="I160" s="83"/>
      <c r="K160" s="126"/>
      <c r="L160" s="126"/>
      <c r="M160" s="93"/>
      <c r="N160" s="92"/>
    </row>
    <row r="161" spans="1:14" ht="15" customHeight="1" outlineLevel="1" x14ac:dyDescent="0.3">
      <c r="A161" s="66" t="s">
        <v>1162</v>
      </c>
      <c r="B161" s="96"/>
      <c r="D161" s="126"/>
      <c r="E161" s="126"/>
      <c r="F161" s="93"/>
      <c r="G161" s="92"/>
      <c r="H161"/>
      <c r="I161" s="83"/>
      <c r="K161" s="126"/>
      <c r="L161" s="126"/>
      <c r="M161" s="93"/>
      <c r="N161" s="92"/>
    </row>
    <row r="162" spans="1:14" ht="15" customHeight="1" outlineLevel="1" x14ac:dyDescent="0.3">
      <c r="A162" s="66" t="s">
        <v>1163</v>
      </c>
      <c r="B162" s="96"/>
      <c r="D162" s="126"/>
      <c r="E162" s="126"/>
      <c r="F162" s="93"/>
      <c r="G162" s="92"/>
      <c r="H162"/>
      <c r="I162" s="83"/>
      <c r="K162" s="126"/>
      <c r="L162" s="126"/>
      <c r="M162" s="93"/>
      <c r="N162" s="92"/>
    </row>
    <row r="163" spans="1:14" ht="15" customHeight="1" outlineLevel="1" x14ac:dyDescent="0.3">
      <c r="A163" s="66" t="s">
        <v>1164</v>
      </c>
      <c r="B163" s="96"/>
      <c r="D163" s="126"/>
      <c r="E163" s="126"/>
      <c r="F163" s="93"/>
      <c r="G163" s="92"/>
      <c r="H163"/>
      <c r="I163" s="83"/>
      <c r="K163" s="126"/>
      <c r="L163" s="126"/>
      <c r="M163" s="93"/>
      <c r="N163" s="92"/>
    </row>
    <row r="164" spans="1:14" ht="15" customHeight="1" outlineLevel="1" x14ac:dyDescent="0.3">
      <c r="A164" s="66" t="s">
        <v>1165</v>
      </c>
      <c r="B164" s="83"/>
      <c r="D164" s="126"/>
      <c r="E164" s="126"/>
      <c r="F164" s="93" t="str">
        <f>IF($C$152=0,"",IF(C164="[for completion]","",C164/$C$152))</f>
        <v/>
      </c>
      <c r="G164" s="92"/>
      <c r="H164"/>
      <c r="I164" s="83"/>
      <c r="K164" s="126"/>
      <c r="L164" s="126"/>
      <c r="M164" s="93"/>
      <c r="N164" s="92"/>
    </row>
    <row r="165" spans="1:14" outlineLevel="1" x14ac:dyDescent="0.3">
      <c r="A165" s="66" t="s">
        <v>1166</v>
      </c>
      <c r="B165" s="97"/>
      <c r="C165" s="97"/>
      <c r="D165" s="97"/>
      <c r="E165" s="97"/>
      <c r="F165" s="93" t="str">
        <f>IF($C$152=0,"",IF(C165="[for completion]","",C165/$C$152))</f>
        <v/>
      </c>
      <c r="G165" s="92"/>
      <c r="H165"/>
      <c r="I165" s="94"/>
      <c r="J165" s="83"/>
      <c r="K165" s="126"/>
      <c r="L165" s="126"/>
      <c r="M165" s="104"/>
      <c r="N165" s="92"/>
    </row>
    <row r="166" spans="1:14" ht="15" customHeight="1" x14ac:dyDescent="0.3">
      <c r="A166" s="85"/>
      <c r="B166" s="86" t="s">
        <v>1167</v>
      </c>
      <c r="C166" s="85"/>
      <c r="D166" s="85"/>
      <c r="E166" s="85"/>
      <c r="F166" s="88"/>
      <c r="G166" s="88"/>
      <c r="H166"/>
      <c r="I166" s="123"/>
      <c r="J166" s="80"/>
      <c r="K166" s="80"/>
      <c r="L166" s="80"/>
      <c r="M166" s="100"/>
      <c r="N166" s="100"/>
    </row>
    <row r="167" spans="1:14" x14ac:dyDescent="0.3">
      <c r="A167" s="66" t="s">
        <v>1168</v>
      </c>
      <c r="B167" s="66" t="s">
        <v>763</v>
      </c>
      <c r="C167" s="66" t="s">
        <v>95</v>
      </c>
      <c r="D167"/>
      <c r="E167" s="64"/>
      <c r="F167" s="64"/>
      <c r="G167"/>
      <c r="H167"/>
      <c r="K167" s="109"/>
      <c r="L167" s="64"/>
      <c r="M167" s="64"/>
      <c r="N167" s="109"/>
    </row>
    <row r="168" spans="1:14" outlineLevel="1" x14ac:dyDescent="0.3">
      <c r="A168" s="66" t="s">
        <v>1169</v>
      </c>
      <c r="D168"/>
      <c r="E168" s="64"/>
      <c r="F168" s="64"/>
      <c r="G168"/>
      <c r="H168"/>
      <c r="K168" s="109"/>
      <c r="L168" s="64"/>
      <c r="M168" s="64"/>
      <c r="N168" s="109"/>
    </row>
    <row r="169" spans="1:14" outlineLevel="1" x14ac:dyDescent="0.3">
      <c r="A169" s="66" t="s">
        <v>1170</v>
      </c>
      <c r="D169"/>
      <c r="E169" s="64"/>
      <c r="F169" s="64"/>
      <c r="G169"/>
      <c r="H169"/>
      <c r="K169" s="109"/>
      <c r="L169" s="64"/>
      <c r="M169" s="64"/>
      <c r="N169" s="109"/>
    </row>
    <row r="170" spans="1:14" outlineLevel="1" x14ac:dyDescent="0.3">
      <c r="A170" s="66" t="s">
        <v>1171</v>
      </c>
      <c r="D170"/>
      <c r="E170" s="64"/>
      <c r="F170" s="64"/>
      <c r="G170"/>
      <c r="H170"/>
      <c r="K170" s="109"/>
      <c r="L170" s="64"/>
      <c r="M170" s="64"/>
      <c r="N170" s="109"/>
    </row>
    <row r="171" spans="1:14" outlineLevel="1" x14ac:dyDescent="0.3">
      <c r="A171" s="66" t="s">
        <v>1172</v>
      </c>
      <c r="D171"/>
      <c r="E171" s="64"/>
      <c r="F171" s="64"/>
      <c r="G171"/>
      <c r="H171"/>
      <c r="K171" s="109"/>
      <c r="L171" s="64"/>
      <c r="M171" s="64"/>
      <c r="N171" s="109"/>
    </row>
    <row r="172" spans="1:14" x14ac:dyDescent="0.3">
      <c r="A172" s="85"/>
      <c r="B172" s="86" t="s">
        <v>1173</v>
      </c>
      <c r="C172" s="85" t="s">
        <v>1010</v>
      </c>
      <c r="D172" s="85"/>
      <c r="E172" s="85"/>
      <c r="F172" s="88"/>
      <c r="G172" s="88"/>
      <c r="H172"/>
      <c r="I172" s="123"/>
      <c r="J172" s="80"/>
      <c r="K172" s="80"/>
      <c r="L172" s="80"/>
      <c r="M172" s="100"/>
      <c r="N172" s="100"/>
    </row>
    <row r="173" spans="1:14" ht="15" customHeight="1" x14ac:dyDescent="0.3">
      <c r="A173" s="66" t="s">
        <v>1174</v>
      </c>
      <c r="B173" s="66" t="s">
        <v>1175</v>
      </c>
      <c r="C173" s="66" t="s">
        <v>95</v>
      </c>
      <c r="D173"/>
      <c r="E173"/>
      <c r="F173"/>
      <c r="G173"/>
      <c r="H173"/>
      <c r="K173" s="109"/>
      <c r="L173" s="109"/>
      <c r="M173" s="109"/>
      <c r="N173" s="109"/>
    </row>
    <row r="174" spans="1:14" outlineLevel="1" x14ac:dyDescent="0.3">
      <c r="A174" s="66" t="s">
        <v>1176</v>
      </c>
      <c r="D174"/>
      <c r="E174"/>
      <c r="F174"/>
      <c r="G174"/>
      <c r="H174"/>
      <c r="K174" s="109"/>
      <c r="L174" s="109"/>
      <c r="M174" s="109"/>
      <c r="N174" s="109"/>
    </row>
    <row r="175" spans="1:14" outlineLevel="1" x14ac:dyDescent="0.3">
      <c r="A175" s="66" t="s">
        <v>1177</v>
      </c>
      <c r="D175"/>
      <c r="E175"/>
      <c r="F175"/>
      <c r="G175"/>
      <c r="H175"/>
      <c r="K175" s="109"/>
      <c r="L175" s="109"/>
      <c r="M175" s="109"/>
      <c r="N175" s="109"/>
    </row>
    <row r="176" spans="1:14" outlineLevel="1" x14ac:dyDescent="0.3">
      <c r="A176" s="66" t="s">
        <v>1178</v>
      </c>
      <c r="D176"/>
      <c r="E176"/>
      <c r="F176"/>
      <c r="G176"/>
      <c r="H176"/>
      <c r="K176" s="109"/>
      <c r="L176" s="109"/>
      <c r="M176" s="109"/>
      <c r="N176" s="109"/>
    </row>
    <row r="177" spans="1:14" outlineLevel="1" x14ac:dyDescent="0.3">
      <c r="A177" s="66" t="s">
        <v>1179</v>
      </c>
      <c r="D177"/>
      <c r="E177"/>
      <c r="F177"/>
      <c r="G177"/>
      <c r="H177"/>
      <c r="K177" s="109"/>
      <c r="L177" s="109"/>
      <c r="M177" s="109"/>
      <c r="N177" s="109"/>
    </row>
    <row r="178" spans="1:14" outlineLevel="1" x14ac:dyDescent="0.3">
      <c r="A178" s="66" t="s">
        <v>1180</v>
      </c>
    </row>
    <row r="179" spans="1:14" outlineLevel="1" x14ac:dyDescent="0.3">
      <c r="A179" s="66" t="s">
        <v>1181</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7"/>
  </cols>
  <sheetData>
    <row r="1" spans="1:7" ht="31.2" x14ac:dyDescent="0.3">
      <c r="A1" s="63" t="s">
        <v>1182</v>
      </c>
      <c r="B1" s="63"/>
      <c r="C1" s="64"/>
      <c r="D1" s="64"/>
      <c r="E1" s="64"/>
      <c r="F1" s="64"/>
    </row>
    <row r="2" spans="1:7" ht="15" thickBot="1" x14ac:dyDescent="0.35">
      <c r="A2" s="64"/>
      <c r="B2" s="64"/>
      <c r="C2" s="64"/>
      <c r="D2" s="64"/>
      <c r="E2" s="64"/>
      <c r="F2" s="64"/>
    </row>
    <row r="3" spans="1:7" ht="18.600000000000001" thickBot="1" x14ac:dyDescent="0.35">
      <c r="A3" s="67"/>
      <c r="B3" s="68" t="s">
        <v>83</v>
      </c>
      <c r="C3" s="69" t="s">
        <v>84</v>
      </c>
      <c r="D3" s="67"/>
      <c r="E3" s="67"/>
      <c r="F3" s="67"/>
      <c r="G3" s="67"/>
    </row>
    <row r="4" spans="1:7" ht="15" thickBot="1" x14ac:dyDescent="0.35"/>
    <row r="5" spans="1:7" ht="18.600000000000001" thickBot="1" x14ac:dyDescent="0.35">
      <c r="A5" s="70"/>
      <c r="B5" s="127" t="s">
        <v>1183</v>
      </c>
      <c r="C5" s="70"/>
      <c r="E5" s="72"/>
      <c r="F5" s="72"/>
    </row>
    <row r="6" spans="1:7" ht="15" thickBot="1" x14ac:dyDescent="0.35">
      <c r="B6" s="128" t="s">
        <v>1184</v>
      </c>
    </row>
    <row r="7" spans="1:7" x14ac:dyDescent="0.3">
      <c r="B7" s="76"/>
    </row>
    <row r="8" spans="1:7" ht="36" x14ac:dyDescent="0.3">
      <c r="A8" s="77" t="s">
        <v>93</v>
      </c>
      <c r="B8" s="77" t="s">
        <v>1184</v>
      </c>
      <c r="C8" s="78"/>
      <c r="D8" s="78"/>
      <c r="E8" s="78"/>
      <c r="F8" s="78"/>
      <c r="G8" s="79"/>
    </row>
    <row r="9" spans="1:7" ht="15" customHeight="1" x14ac:dyDescent="0.3">
      <c r="A9" s="85"/>
      <c r="B9" s="86" t="s">
        <v>998</v>
      </c>
      <c r="C9" s="85" t="s">
        <v>1185</v>
      </c>
      <c r="D9" s="85"/>
      <c r="E9" s="87"/>
      <c r="F9" s="85"/>
      <c r="G9" s="88"/>
    </row>
    <row r="10" spans="1:7" x14ac:dyDescent="0.3">
      <c r="A10" s="66" t="s">
        <v>1186</v>
      </c>
      <c r="B10" s="66" t="s">
        <v>1187</v>
      </c>
      <c r="C10" s="66" t="s">
        <v>95</v>
      </c>
    </row>
    <row r="11" spans="1:7" outlineLevel="1" x14ac:dyDescent="0.3">
      <c r="A11" s="66" t="s">
        <v>1188</v>
      </c>
      <c r="B11" s="81" t="s">
        <v>587</v>
      </c>
    </row>
    <row r="12" spans="1:7" outlineLevel="1" x14ac:dyDescent="0.3">
      <c r="A12" s="66" t="s">
        <v>1189</v>
      </c>
      <c r="B12" s="81" t="s">
        <v>589</v>
      </c>
    </row>
    <row r="13" spans="1:7" outlineLevel="1" x14ac:dyDescent="0.3">
      <c r="A13" s="66" t="s">
        <v>1190</v>
      </c>
      <c r="B13" s="81"/>
    </row>
    <row r="14" spans="1:7" outlineLevel="1" x14ac:dyDescent="0.3">
      <c r="A14" s="66" t="s">
        <v>1191</v>
      </c>
      <c r="B14" s="81"/>
    </row>
    <row r="15" spans="1:7" outlineLevel="1" x14ac:dyDescent="0.3">
      <c r="A15" s="66" t="s">
        <v>1192</v>
      </c>
      <c r="B15" s="81"/>
    </row>
    <row r="16" spans="1:7" outlineLevel="1" x14ac:dyDescent="0.3">
      <c r="A16" s="66" t="s">
        <v>1193</v>
      </c>
      <c r="B16" s="81"/>
    </row>
    <row r="17" spans="1:7" ht="15" customHeight="1" x14ac:dyDescent="0.3">
      <c r="A17" s="85"/>
      <c r="B17" s="86" t="s">
        <v>1194</v>
      </c>
      <c r="C17" s="85" t="s">
        <v>1195</v>
      </c>
      <c r="D17" s="85"/>
      <c r="E17" s="87"/>
      <c r="F17" s="88"/>
      <c r="G17" s="88"/>
    </row>
    <row r="18" spans="1:7" x14ac:dyDescent="0.3">
      <c r="A18" s="66" t="s">
        <v>1196</v>
      </c>
      <c r="B18" s="66" t="s">
        <v>598</v>
      </c>
      <c r="C18" s="66" t="s">
        <v>95</v>
      </c>
    </row>
    <row r="19" spans="1:7" outlineLevel="1" x14ac:dyDescent="0.3">
      <c r="A19" s="66" t="s">
        <v>1197</v>
      </c>
    </row>
    <row r="20" spans="1:7" outlineLevel="1" x14ac:dyDescent="0.3">
      <c r="A20" s="66" t="s">
        <v>1198</v>
      </c>
    </row>
    <row r="21" spans="1:7" outlineLevel="1" x14ac:dyDescent="0.3">
      <c r="A21" s="66" t="s">
        <v>1199</v>
      </c>
    </row>
    <row r="22" spans="1:7" outlineLevel="1" x14ac:dyDescent="0.3">
      <c r="A22" s="66" t="s">
        <v>1200</v>
      </c>
    </row>
    <row r="23" spans="1:7" outlineLevel="1" x14ac:dyDescent="0.3">
      <c r="A23" s="66" t="s">
        <v>1201</v>
      </c>
    </row>
    <row r="24" spans="1:7" outlineLevel="1" x14ac:dyDescent="0.3">
      <c r="A24" s="66" t="s">
        <v>1202</v>
      </c>
    </row>
    <row r="25" spans="1:7" ht="15" customHeight="1" x14ac:dyDescent="0.3">
      <c r="A25" s="85"/>
      <c r="B25" s="86" t="s">
        <v>1203</v>
      </c>
      <c r="C25" s="85" t="s">
        <v>1195</v>
      </c>
      <c r="D25" s="85"/>
      <c r="E25" s="87"/>
      <c r="F25" s="88"/>
      <c r="G25" s="88"/>
    </row>
    <row r="26" spans="1:7" x14ac:dyDescent="0.3">
      <c r="A26" s="66" t="s">
        <v>1204</v>
      </c>
      <c r="B26" s="119" t="s">
        <v>607</v>
      </c>
      <c r="C26" s="66">
        <f>SUM(C27:C54)</f>
        <v>0</v>
      </c>
      <c r="D26" s="119"/>
      <c r="F26" s="119"/>
      <c r="G26" s="66"/>
    </row>
    <row r="27" spans="1:7" x14ac:dyDescent="0.3">
      <c r="A27" s="66" t="s">
        <v>1205</v>
      </c>
      <c r="B27" s="66" t="s">
        <v>609</v>
      </c>
      <c r="C27" s="66" t="s">
        <v>95</v>
      </c>
      <c r="D27" s="119"/>
      <c r="F27" s="119"/>
      <c r="G27" s="66"/>
    </row>
    <row r="28" spans="1:7" x14ac:dyDescent="0.3">
      <c r="A28" s="66" t="s">
        <v>1206</v>
      </c>
      <c r="B28" s="66" t="s">
        <v>611</v>
      </c>
      <c r="C28" s="66" t="s">
        <v>95</v>
      </c>
      <c r="D28" s="119"/>
      <c r="F28" s="119"/>
      <c r="G28" s="66"/>
    </row>
    <row r="29" spans="1:7" x14ac:dyDescent="0.3">
      <c r="A29" s="66" t="s">
        <v>1207</v>
      </c>
      <c r="B29" s="66" t="s">
        <v>613</v>
      </c>
      <c r="C29" s="66" t="s">
        <v>95</v>
      </c>
      <c r="D29" s="119"/>
      <c r="F29" s="119"/>
      <c r="G29" s="66"/>
    </row>
    <row r="30" spans="1:7" x14ac:dyDescent="0.3">
      <c r="A30" s="66" t="s">
        <v>1208</v>
      </c>
      <c r="B30" s="66" t="s">
        <v>615</v>
      </c>
      <c r="C30" s="66" t="s">
        <v>95</v>
      </c>
      <c r="D30" s="119"/>
      <c r="F30" s="119"/>
      <c r="G30" s="66"/>
    </row>
    <row r="31" spans="1:7" x14ac:dyDescent="0.3">
      <c r="A31" s="66" t="s">
        <v>1209</v>
      </c>
      <c r="B31" s="66" t="s">
        <v>617</v>
      </c>
      <c r="C31" s="66" t="s">
        <v>95</v>
      </c>
      <c r="D31" s="119"/>
      <c r="F31" s="119"/>
      <c r="G31" s="66"/>
    </row>
    <row r="32" spans="1:7" x14ac:dyDescent="0.3">
      <c r="A32" s="66" t="s">
        <v>1210</v>
      </c>
      <c r="B32" s="66" t="s">
        <v>619</v>
      </c>
      <c r="C32" s="66" t="s">
        <v>95</v>
      </c>
      <c r="D32" s="119"/>
      <c r="F32" s="119"/>
      <c r="G32" s="66"/>
    </row>
    <row r="33" spans="1:7" x14ac:dyDescent="0.3">
      <c r="A33" s="66" t="s">
        <v>1211</v>
      </c>
      <c r="B33" s="66" t="s">
        <v>621</v>
      </c>
      <c r="C33" s="66" t="s">
        <v>95</v>
      </c>
      <c r="D33" s="119"/>
      <c r="F33" s="119"/>
      <c r="G33" s="66"/>
    </row>
    <row r="34" spans="1:7" x14ac:dyDescent="0.3">
      <c r="A34" s="66" t="s">
        <v>1212</v>
      </c>
      <c r="B34" s="66" t="s">
        <v>623</v>
      </c>
      <c r="C34" s="66" t="s">
        <v>95</v>
      </c>
      <c r="D34" s="119"/>
      <c r="F34" s="119"/>
      <c r="G34" s="66"/>
    </row>
    <row r="35" spans="1:7" x14ac:dyDescent="0.3">
      <c r="A35" s="66" t="s">
        <v>1213</v>
      </c>
      <c r="B35" s="66" t="s">
        <v>625</v>
      </c>
      <c r="C35" s="66" t="s">
        <v>95</v>
      </c>
      <c r="D35" s="119"/>
      <c r="F35" s="119"/>
      <c r="G35" s="66"/>
    </row>
    <row r="36" spans="1:7" x14ac:dyDescent="0.3">
      <c r="A36" s="66" t="s">
        <v>1214</v>
      </c>
      <c r="B36" s="66" t="s">
        <v>627</v>
      </c>
      <c r="C36" s="66" t="s">
        <v>95</v>
      </c>
      <c r="D36" s="119"/>
      <c r="F36" s="119"/>
      <c r="G36" s="66"/>
    </row>
    <row r="37" spans="1:7" x14ac:dyDescent="0.3">
      <c r="A37" s="66" t="s">
        <v>1215</v>
      </c>
      <c r="B37" s="66" t="s">
        <v>629</v>
      </c>
      <c r="C37" s="66" t="s">
        <v>95</v>
      </c>
      <c r="D37" s="119"/>
      <c r="F37" s="119"/>
      <c r="G37" s="66"/>
    </row>
    <row r="38" spans="1:7" x14ac:dyDescent="0.3">
      <c r="A38" s="66" t="s">
        <v>1216</v>
      </c>
      <c r="B38" s="66" t="s">
        <v>631</v>
      </c>
      <c r="C38" s="66" t="s">
        <v>95</v>
      </c>
      <c r="D38" s="119"/>
      <c r="F38" s="119"/>
      <c r="G38" s="66"/>
    </row>
    <row r="39" spans="1:7" x14ac:dyDescent="0.3">
      <c r="A39" s="66" t="s">
        <v>1217</v>
      </c>
      <c r="B39" s="66" t="s">
        <v>633</v>
      </c>
      <c r="C39" s="66" t="s">
        <v>95</v>
      </c>
      <c r="D39" s="119"/>
      <c r="F39" s="119"/>
      <c r="G39" s="66"/>
    </row>
    <row r="40" spans="1:7" x14ac:dyDescent="0.3">
      <c r="A40" s="66" t="s">
        <v>1218</v>
      </c>
      <c r="B40" s="66" t="s">
        <v>635</v>
      </c>
      <c r="C40" s="66" t="s">
        <v>95</v>
      </c>
      <c r="D40" s="119"/>
      <c r="F40" s="119"/>
      <c r="G40" s="66"/>
    </row>
    <row r="41" spans="1:7" x14ac:dyDescent="0.3">
      <c r="A41" s="66" t="s">
        <v>1219</v>
      </c>
      <c r="B41" s="66" t="s">
        <v>637</v>
      </c>
      <c r="C41" s="66" t="s">
        <v>95</v>
      </c>
      <c r="D41" s="119"/>
      <c r="F41" s="119"/>
      <c r="G41" s="66"/>
    </row>
    <row r="42" spans="1:7" x14ac:dyDescent="0.3">
      <c r="A42" s="66" t="s">
        <v>1220</v>
      </c>
      <c r="B42" s="66" t="s">
        <v>3</v>
      </c>
      <c r="C42" s="66" t="s">
        <v>95</v>
      </c>
      <c r="D42" s="119"/>
      <c r="F42" s="119"/>
      <c r="G42" s="66"/>
    </row>
    <row r="43" spans="1:7" x14ac:dyDescent="0.3">
      <c r="A43" s="66" t="s">
        <v>1221</v>
      </c>
      <c r="B43" s="66" t="s">
        <v>640</v>
      </c>
      <c r="C43" s="66" t="s">
        <v>95</v>
      </c>
      <c r="D43" s="119"/>
      <c r="F43" s="119"/>
      <c r="G43" s="66"/>
    </row>
    <row r="44" spans="1:7" x14ac:dyDescent="0.3">
      <c r="A44" s="66" t="s">
        <v>1222</v>
      </c>
      <c r="B44" s="66" t="s">
        <v>642</v>
      </c>
      <c r="C44" s="66" t="s">
        <v>95</v>
      </c>
      <c r="D44" s="119"/>
      <c r="F44" s="119"/>
      <c r="G44" s="66"/>
    </row>
    <row r="45" spans="1:7" x14ac:dyDescent="0.3">
      <c r="A45" s="66" t="s">
        <v>1223</v>
      </c>
      <c r="B45" s="66" t="s">
        <v>644</v>
      </c>
      <c r="C45" s="66" t="s">
        <v>95</v>
      </c>
      <c r="D45" s="119"/>
      <c r="F45" s="119"/>
      <c r="G45" s="66"/>
    </row>
    <row r="46" spans="1:7" x14ac:dyDescent="0.3">
      <c r="A46" s="66" t="s">
        <v>1224</v>
      </c>
      <c r="B46" s="66" t="s">
        <v>646</v>
      </c>
      <c r="C46" s="66" t="s">
        <v>95</v>
      </c>
      <c r="D46" s="119"/>
      <c r="F46" s="119"/>
      <c r="G46" s="66"/>
    </row>
    <row r="47" spans="1:7" x14ac:dyDescent="0.3">
      <c r="A47" s="66" t="s">
        <v>1225</v>
      </c>
      <c r="B47" s="66" t="s">
        <v>648</v>
      </c>
      <c r="C47" s="66" t="s">
        <v>95</v>
      </c>
      <c r="D47" s="119"/>
      <c r="F47" s="119"/>
      <c r="G47" s="66"/>
    </row>
    <row r="48" spans="1:7" x14ac:dyDescent="0.3">
      <c r="A48" s="66" t="s">
        <v>1226</v>
      </c>
      <c r="B48" s="66" t="s">
        <v>650</v>
      </c>
      <c r="C48" s="66" t="s">
        <v>95</v>
      </c>
      <c r="D48" s="119"/>
      <c r="F48" s="119"/>
      <c r="G48" s="66"/>
    </row>
    <row r="49" spans="1:7" x14ac:dyDescent="0.3">
      <c r="A49" s="66" t="s">
        <v>1227</v>
      </c>
      <c r="B49" s="66" t="s">
        <v>652</v>
      </c>
      <c r="C49" s="66" t="s">
        <v>95</v>
      </c>
      <c r="D49" s="119"/>
      <c r="F49" s="119"/>
      <c r="G49" s="66"/>
    </row>
    <row r="50" spans="1:7" x14ac:dyDescent="0.3">
      <c r="A50" s="66" t="s">
        <v>1228</v>
      </c>
      <c r="B50" s="66" t="s">
        <v>654</v>
      </c>
      <c r="C50" s="66" t="s">
        <v>95</v>
      </c>
      <c r="D50" s="119"/>
      <c r="F50" s="119"/>
      <c r="G50" s="66"/>
    </row>
    <row r="51" spans="1:7" x14ac:dyDescent="0.3">
      <c r="A51" s="66" t="s">
        <v>1229</v>
      </c>
      <c r="B51" s="66" t="s">
        <v>656</v>
      </c>
      <c r="C51" s="66" t="s">
        <v>95</v>
      </c>
      <c r="D51" s="119"/>
      <c r="F51" s="119"/>
      <c r="G51" s="66"/>
    </row>
    <row r="52" spans="1:7" x14ac:dyDescent="0.3">
      <c r="A52" s="66" t="s">
        <v>1230</v>
      </c>
      <c r="B52" s="66" t="s">
        <v>658</v>
      </c>
      <c r="C52" s="66" t="s">
        <v>95</v>
      </c>
      <c r="D52" s="119"/>
      <c r="F52" s="119"/>
      <c r="G52" s="66"/>
    </row>
    <row r="53" spans="1:7" x14ac:dyDescent="0.3">
      <c r="A53" s="66" t="s">
        <v>1231</v>
      </c>
      <c r="B53" s="66" t="s">
        <v>6</v>
      </c>
      <c r="C53" s="66" t="s">
        <v>95</v>
      </c>
      <c r="D53" s="119"/>
      <c r="F53" s="119"/>
      <c r="G53" s="66"/>
    </row>
    <row r="54" spans="1:7" x14ac:dyDescent="0.3">
      <c r="A54" s="66" t="s">
        <v>1232</v>
      </c>
      <c r="B54" s="66" t="s">
        <v>661</v>
      </c>
      <c r="C54" s="66" t="s">
        <v>95</v>
      </c>
      <c r="D54" s="119"/>
      <c r="F54" s="119"/>
      <c r="G54" s="66"/>
    </row>
    <row r="55" spans="1:7" x14ac:dyDescent="0.3">
      <c r="A55" s="66" t="s">
        <v>1233</v>
      </c>
      <c r="B55" s="119" t="s">
        <v>348</v>
      </c>
      <c r="C55" s="119">
        <f>SUM(C56:C58)</f>
        <v>0</v>
      </c>
      <c r="D55" s="119"/>
      <c r="F55" s="119"/>
      <c r="G55" s="66"/>
    </row>
    <row r="56" spans="1:7" x14ac:dyDescent="0.3">
      <c r="A56" s="66" t="s">
        <v>1234</v>
      </c>
      <c r="B56" s="66" t="s">
        <v>664</v>
      </c>
      <c r="C56" s="66" t="s">
        <v>95</v>
      </c>
      <c r="D56" s="119"/>
      <c r="F56" s="119"/>
      <c r="G56" s="66"/>
    </row>
    <row r="57" spans="1:7" x14ac:dyDescent="0.3">
      <c r="A57" s="66" t="s">
        <v>1235</v>
      </c>
      <c r="B57" s="66" t="s">
        <v>666</v>
      </c>
      <c r="C57" s="66" t="s">
        <v>95</v>
      </c>
      <c r="D57" s="119"/>
      <c r="F57" s="119"/>
      <c r="G57" s="66"/>
    </row>
    <row r="58" spans="1:7" x14ac:dyDescent="0.3">
      <c r="A58" s="66" t="s">
        <v>1236</v>
      </c>
      <c r="B58" s="66" t="s">
        <v>2</v>
      </c>
      <c r="C58" s="66" t="s">
        <v>95</v>
      </c>
      <c r="D58" s="119"/>
      <c r="F58" s="119"/>
      <c r="G58" s="66"/>
    </row>
    <row r="59" spans="1:7" x14ac:dyDescent="0.3">
      <c r="A59" s="66" t="s">
        <v>1237</v>
      </c>
      <c r="B59" s="119" t="s">
        <v>159</v>
      </c>
      <c r="C59" s="119">
        <f>SUM(C60:C69)</f>
        <v>0</v>
      </c>
      <c r="D59" s="119"/>
      <c r="F59" s="119"/>
      <c r="G59" s="66"/>
    </row>
    <row r="60" spans="1:7" x14ac:dyDescent="0.3">
      <c r="A60" s="66" t="s">
        <v>1238</v>
      </c>
      <c r="B60" s="83" t="s">
        <v>350</v>
      </c>
      <c r="C60" s="66" t="s">
        <v>95</v>
      </c>
      <c r="D60" s="119"/>
      <c r="F60" s="119"/>
      <c r="G60" s="66"/>
    </row>
    <row r="61" spans="1:7" x14ac:dyDescent="0.3">
      <c r="A61" s="66" t="s">
        <v>1239</v>
      </c>
      <c r="B61" s="83" t="s">
        <v>352</v>
      </c>
      <c r="C61" s="66" t="s">
        <v>95</v>
      </c>
      <c r="D61" s="119"/>
      <c r="F61" s="119"/>
      <c r="G61" s="66"/>
    </row>
    <row r="62" spans="1:7" x14ac:dyDescent="0.3">
      <c r="A62" s="66" t="s">
        <v>1240</v>
      </c>
      <c r="B62" s="83" t="s">
        <v>354</v>
      </c>
      <c r="C62" s="66" t="s">
        <v>95</v>
      </c>
      <c r="D62" s="119"/>
      <c r="F62" s="119"/>
      <c r="G62" s="66"/>
    </row>
    <row r="63" spans="1:7" x14ac:dyDescent="0.3">
      <c r="A63" s="66" t="s">
        <v>1241</v>
      </c>
      <c r="B63" s="83" t="s">
        <v>12</v>
      </c>
      <c r="C63" s="66" t="s">
        <v>95</v>
      </c>
      <c r="D63" s="119"/>
      <c r="F63" s="119"/>
      <c r="G63" s="66"/>
    </row>
    <row r="64" spans="1:7" x14ac:dyDescent="0.3">
      <c r="A64" s="66" t="s">
        <v>1242</v>
      </c>
      <c r="B64" s="83" t="s">
        <v>357</v>
      </c>
      <c r="C64" s="66" t="s">
        <v>95</v>
      </c>
      <c r="D64" s="119"/>
      <c r="F64" s="119"/>
      <c r="G64" s="66"/>
    </row>
    <row r="65" spans="1:7" x14ac:dyDescent="0.3">
      <c r="A65" s="66" t="s">
        <v>1243</v>
      </c>
      <c r="B65" s="83" t="s">
        <v>359</v>
      </c>
      <c r="C65" s="66" t="s">
        <v>95</v>
      </c>
      <c r="D65" s="119"/>
      <c r="F65" s="119"/>
      <c r="G65" s="66"/>
    </row>
    <row r="66" spans="1:7" x14ac:dyDescent="0.3">
      <c r="A66" s="66" t="s">
        <v>1244</v>
      </c>
      <c r="B66" s="83" t="s">
        <v>361</v>
      </c>
      <c r="C66" s="66" t="s">
        <v>95</v>
      </c>
      <c r="D66" s="119"/>
      <c r="F66" s="119"/>
      <c r="G66" s="66"/>
    </row>
    <row r="67" spans="1:7" x14ac:dyDescent="0.3">
      <c r="A67" s="66" t="s">
        <v>1245</v>
      </c>
      <c r="B67" s="83" t="s">
        <v>363</v>
      </c>
      <c r="C67" s="66" t="s">
        <v>95</v>
      </c>
      <c r="D67" s="119"/>
      <c r="F67" s="119"/>
      <c r="G67" s="66"/>
    </row>
    <row r="68" spans="1:7" x14ac:dyDescent="0.3">
      <c r="A68" s="66" t="s">
        <v>1246</v>
      </c>
      <c r="B68" s="83" t="s">
        <v>365</v>
      </c>
      <c r="C68" s="66" t="s">
        <v>95</v>
      </c>
      <c r="D68" s="119"/>
      <c r="F68" s="119"/>
      <c r="G68" s="66"/>
    </row>
    <row r="69" spans="1:7" x14ac:dyDescent="0.3">
      <c r="A69" s="66" t="s">
        <v>1247</v>
      </c>
      <c r="B69" s="83" t="s">
        <v>159</v>
      </c>
      <c r="C69" s="66" t="s">
        <v>95</v>
      </c>
      <c r="D69" s="119"/>
      <c r="F69" s="119"/>
      <c r="G69" s="66"/>
    </row>
    <row r="70" spans="1:7" outlineLevel="1" x14ac:dyDescent="0.3">
      <c r="A70" s="66" t="s">
        <v>1248</v>
      </c>
      <c r="B70" s="96" t="s">
        <v>163</v>
      </c>
      <c r="G70" s="66"/>
    </row>
    <row r="71" spans="1:7" outlineLevel="1" x14ac:dyDescent="0.3">
      <c r="A71" s="66" t="s">
        <v>1249</v>
      </c>
      <c r="B71" s="96" t="s">
        <v>163</v>
      </c>
      <c r="G71" s="66"/>
    </row>
    <row r="72" spans="1:7" outlineLevel="1" x14ac:dyDescent="0.3">
      <c r="A72" s="66" t="s">
        <v>1250</v>
      </c>
      <c r="B72" s="96" t="s">
        <v>163</v>
      </c>
      <c r="G72" s="66"/>
    </row>
    <row r="73" spans="1:7" outlineLevel="1" x14ac:dyDescent="0.3">
      <c r="A73" s="66" t="s">
        <v>1251</v>
      </c>
      <c r="B73" s="96" t="s">
        <v>163</v>
      </c>
      <c r="G73" s="66"/>
    </row>
    <row r="74" spans="1:7" outlineLevel="1" x14ac:dyDescent="0.3">
      <c r="A74" s="66" t="s">
        <v>1252</v>
      </c>
      <c r="B74" s="96" t="s">
        <v>163</v>
      </c>
      <c r="G74" s="66"/>
    </row>
    <row r="75" spans="1:7" outlineLevel="1" x14ac:dyDescent="0.3">
      <c r="A75" s="66" t="s">
        <v>1253</v>
      </c>
      <c r="B75" s="96" t="s">
        <v>163</v>
      </c>
      <c r="G75" s="66"/>
    </row>
    <row r="76" spans="1:7" outlineLevel="1" x14ac:dyDescent="0.3">
      <c r="A76" s="66" t="s">
        <v>1254</v>
      </c>
      <c r="B76" s="96" t="s">
        <v>163</v>
      </c>
      <c r="G76" s="66"/>
    </row>
    <row r="77" spans="1:7" outlineLevel="1" x14ac:dyDescent="0.3">
      <c r="A77" s="66" t="s">
        <v>1255</v>
      </c>
      <c r="B77" s="96" t="s">
        <v>163</v>
      </c>
      <c r="G77" s="66"/>
    </row>
    <row r="78" spans="1:7" outlineLevel="1" x14ac:dyDescent="0.3">
      <c r="A78" s="66" t="s">
        <v>1256</v>
      </c>
      <c r="B78" s="96" t="s">
        <v>163</v>
      </c>
      <c r="G78" s="66"/>
    </row>
    <row r="79" spans="1:7" outlineLevel="1" x14ac:dyDescent="0.3">
      <c r="A79" s="66" t="s">
        <v>1257</v>
      </c>
      <c r="B79" s="96" t="s">
        <v>163</v>
      </c>
      <c r="G79" s="66"/>
    </row>
    <row r="80" spans="1:7" ht="15" customHeight="1" x14ac:dyDescent="0.3">
      <c r="A80" s="85"/>
      <c r="B80" s="86" t="s">
        <v>1258</v>
      </c>
      <c r="C80" s="85" t="s">
        <v>1195</v>
      </c>
      <c r="D80" s="85"/>
      <c r="E80" s="87"/>
      <c r="F80" s="88"/>
      <c r="G80" s="88"/>
    </row>
    <row r="81" spans="1:7" x14ac:dyDescent="0.3">
      <c r="A81" s="66" t="s">
        <v>1259</v>
      </c>
      <c r="B81" s="66" t="s">
        <v>724</v>
      </c>
      <c r="C81" s="66" t="s">
        <v>95</v>
      </c>
      <c r="E81" s="64"/>
    </row>
    <row r="82" spans="1:7" x14ac:dyDescent="0.3">
      <c r="A82" s="66" t="s">
        <v>1260</v>
      </c>
      <c r="B82" s="66" t="s">
        <v>726</v>
      </c>
      <c r="C82" s="66" t="s">
        <v>95</v>
      </c>
      <c r="E82" s="64"/>
    </row>
    <row r="83" spans="1:7" x14ac:dyDescent="0.3">
      <c r="A83" s="66" t="s">
        <v>1261</v>
      </c>
      <c r="B83" s="66" t="s">
        <v>159</v>
      </c>
      <c r="C83" s="66" t="s">
        <v>95</v>
      </c>
      <c r="E83" s="64"/>
    </row>
    <row r="84" spans="1:7" outlineLevel="1" x14ac:dyDescent="0.3">
      <c r="A84" s="66" t="s">
        <v>1262</v>
      </c>
      <c r="E84" s="64"/>
    </row>
    <row r="85" spans="1:7" outlineLevel="1" x14ac:dyDescent="0.3">
      <c r="A85" s="66" t="s">
        <v>1263</v>
      </c>
      <c r="E85" s="64"/>
    </row>
    <row r="86" spans="1:7" outlineLevel="1" x14ac:dyDescent="0.3">
      <c r="A86" s="66" t="s">
        <v>1264</v>
      </c>
      <c r="E86" s="64"/>
    </row>
    <row r="87" spans="1:7" outlineLevel="1" x14ac:dyDescent="0.3">
      <c r="A87" s="66" t="s">
        <v>1265</v>
      </c>
      <c r="E87" s="64"/>
    </row>
    <row r="88" spans="1:7" outlineLevel="1" x14ac:dyDescent="0.3">
      <c r="A88" s="66" t="s">
        <v>1266</v>
      </c>
      <c r="E88" s="64"/>
    </row>
    <row r="89" spans="1:7" outlineLevel="1" x14ac:dyDescent="0.3">
      <c r="A89" s="66" t="s">
        <v>1267</v>
      </c>
      <c r="E89" s="64"/>
    </row>
    <row r="90" spans="1:7" ht="15" customHeight="1" x14ac:dyDescent="0.3">
      <c r="A90" s="85"/>
      <c r="B90" s="86" t="s">
        <v>1268</v>
      </c>
      <c r="C90" s="85" t="s">
        <v>1195</v>
      </c>
      <c r="D90" s="85"/>
      <c r="E90" s="87"/>
      <c r="F90" s="88"/>
      <c r="G90" s="88"/>
    </row>
    <row r="91" spans="1:7" x14ac:dyDescent="0.3">
      <c r="A91" s="66" t="s">
        <v>1269</v>
      </c>
      <c r="B91" s="66" t="s">
        <v>736</v>
      </c>
      <c r="C91" s="66" t="s">
        <v>95</v>
      </c>
      <c r="E91" s="64"/>
    </row>
    <row r="92" spans="1:7" x14ac:dyDescent="0.3">
      <c r="A92" s="66" t="s">
        <v>1270</v>
      </c>
      <c r="B92" s="66" t="s">
        <v>738</v>
      </c>
      <c r="C92" s="66" t="s">
        <v>95</v>
      </c>
      <c r="E92" s="64"/>
    </row>
    <row r="93" spans="1:7" x14ac:dyDescent="0.3">
      <c r="A93" s="66" t="s">
        <v>1271</v>
      </c>
      <c r="B93" s="66" t="s">
        <v>159</v>
      </c>
      <c r="C93" s="66" t="s">
        <v>95</v>
      </c>
      <c r="E93" s="64"/>
    </row>
    <row r="94" spans="1:7" outlineLevel="1" x14ac:dyDescent="0.3">
      <c r="A94" s="66" t="s">
        <v>1272</v>
      </c>
      <c r="C94" s="66" t="s">
        <v>95</v>
      </c>
      <c r="E94" s="64"/>
    </row>
    <row r="95" spans="1:7" outlineLevel="1" x14ac:dyDescent="0.3">
      <c r="A95" s="66" t="s">
        <v>1273</v>
      </c>
      <c r="E95" s="64"/>
    </row>
    <row r="96" spans="1:7" outlineLevel="1" x14ac:dyDescent="0.3">
      <c r="A96" s="66" t="s">
        <v>1274</v>
      </c>
      <c r="E96" s="64"/>
    </row>
    <row r="97" spans="1:7" outlineLevel="1" x14ac:dyDescent="0.3">
      <c r="A97" s="66" t="s">
        <v>1275</v>
      </c>
      <c r="E97" s="64"/>
    </row>
    <row r="98" spans="1:7" outlineLevel="1" x14ac:dyDescent="0.3">
      <c r="A98" s="66" t="s">
        <v>1276</v>
      </c>
      <c r="E98" s="64"/>
    </row>
    <row r="99" spans="1:7" outlineLevel="1" x14ac:dyDescent="0.3">
      <c r="A99" s="66" t="s">
        <v>1277</v>
      </c>
      <c r="E99" s="64"/>
    </row>
    <row r="100" spans="1:7" ht="15" customHeight="1" x14ac:dyDescent="0.3">
      <c r="A100" s="85"/>
      <c r="B100" s="86" t="s">
        <v>1278</v>
      </c>
      <c r="C100" s="85" t="s">
        <v>1195</v>
      </c>
      <c r="D100" s="85"/>
      <c r="E100" s="87"/>
      <c r="F100" s="88"/>
      <c r="G100" s="88"/>
    </row>
    <row r="101" spans="1:7" x14ac:dyDescent="0.3">
      <c r="A101" s="66" t="s">
        <v>1279</v>
      </c>
      <c r="B101" s="62" t="s">
        <v>748</v>
      </c>
      <c r="C101" s="66" t="s">
        <v>95</v>
      </c>
      <c r="E101" s="64"/>
    </row>
    <row r="102" spans="1:7" x14ac:dyDescent="0.3">
      <c r="A102" s="66" t="s">
        <v>1280</v>
      </c>
      <c r="B102" s="62" t="s">
        <v>750</v>
      </c>
      <c r="C102" s="66" t="s">
        <v>95</v>
      </c>
      <c r="E102" s="64"/>
    </row>
    <row r="103" spans="1:7" x14ac:dyDescent="0.3">
      <c r="A103" s="66" t="s">
        <v>1281</v>
      </c>
      <c r="B103" s="62" t="s">
        <v>752</v>
      </c>
      <c r="C103" s="66" t="s">
        <v>95</v>
      </c>
    </row>
    <row r="104" spans="1:7" x14ac:dyDescent="0.3">
      <c r="A104" s="66" t="s">
        <v>1282</v>
      </c>
      <c r="B104" s="62" t="s">
        <v>754</v>
      </c>
      <c r="C104" s="66" t="s">
        <v>95</v>
      </c>
    </row>
    <row r="105" spans="1:7" x14ac:dyDescent="0.3">
      <c r="A105" s="66" t="s">
        <v>1283</v>
      </c>
      <c r="B105" s="62" t="s">
        <v>756</v>
      </c>
      <c r="C105" s="66" t="s">
        <v>95</v>
      </c>
    </row>
    <row r="106" spans="1:7" outlineLevel="1" x14ac:dyDescent="0.3">
      <c r="A106" s="66" t="s">
        <v>1284</v>
      </c>
      <c r="B106" s="62"/>
    </row>
    <row r="107" spans="1:7" outlineLevel="1" x14ac:dyDescent="0.3">
      <c r="A107" s="66" t="s">
        <v>1285</v>
      </c>
      <c r="B107" s="62"/>
    </row>
    <row r="108" spans="1:7" outlineLevel="1" x14ac:dyDescent="0.3">
      <c r="A108" s="66" t="s">
        <v>1286</v>
      </c>
      <c r="B108" s="62"/>
    </row>
    <row r="109" spans="1:7" outlineLevel="1" x14ac:dyDescent="0.3">
      <c r="A109" s="66" t="s">
        <v>1287</v>
      </c>
      <c r="B109" s="62"/>
    </row>
    <row r="110" spans="1:7" ht="15" customHeight="1" x14ac:dyDescent="0.3">
      <c r="A110" s="85"/>
      <c r="B110" s="86" t="s">
        <v>1288</v>
      </c>
      <c r="C110" s="85" t="s">
        <v>1195</v>
      </c>
      <c r="D110" s="85"/>
      <c r="E110" s="87"/>
      <c r="F110" s="88"/>
      <c r="G110" s="88"/>
    </row>
    <row r="111" spans="1:7" x14ac:dyDescent="0.3">
      <c r="A111" s="66" t="s">
        <v>1289</v>
      </c>
      <c r="B111" s="66" t="s">
        <v>763</v>
      </c>
      <c r="C111" s="66" t="s">
        <v>95</v>
      </c>
      <c r="E111" s="64"/>
    </row>
    <row r="112" spans="1:7" outlineLevel="1" x14ac:dyDescent="0.3">
      <c r="A112" s="66" t="s">
        <v>1290</v>
      </c>
      <c r="E112" s="64"/>
    </row>
    <row r="113" spans="1:7" outlineLevel="1" x14ac:dyDescent="0.3">
      <c r="A113" s="66" t="s">
        <v>1291</v>
      </c>
      <c r="E113" s="64"/>
    </row>
    <row r="114" spans="1:7" outlineLevel="1" x14ac:dyDescent="0.3">
      <c r="A114" s="66" t="s">
        <v>1292</v>
      </c>
      <c r="E114" s="64"/>
    </row>
    <row r="115" spans="1:7" outlineLevel="1" x14ac:dyDescent="0.3">
      <c r="A115" s="66" t="s">
        <v>1293</v>
      </c>
      <c r="E115" s="64"/>
    </row>
    <row r="116" spans="1:7" ht="15" customHeight="1" x14ac:dyDescent="0.3">
      <c r="A116" s="85"/>
      <c r="B116" s="86" t="s">
        <v>1294</v>
      </c>
      <c r="C116" s="85" t="s">
        <v>769</v>
      </c>
      <c r="D116" s="85" t="s">
        <v>770</v>
      </c>
      <c r="E116" s="87"/>
      <c r="F116" s="85" t="s">
        <v>1195</v>
      </c>
      <c r="G116" s="85" t="s">
        <v>771</v>
      </c>
    </row>
    <row r="117" spans="1:7" x14ac:dyDescent="0.3">
      <c r="A117" s="66" t="s">
        <v>1295</v>
      </c>
      <c r="B117" s="83" t="s">
        <v>773</v>
      </c>
      <c r="C117" s="66" t="s">
        <v>95</v>
      </c>
      <c r="D117" s="80"/>
      <c r="E117" s="80"/>
      <c r="F117" s="100"/>
      <c r="G117" s="100"/>
    </row>
    <row r="118" spans="1:7" x14ac:dyDescent="0.3">
      <c r="A118" s="80"/>
      <c r="B118" s="123"/>
      <c r="C118" s="80"/>
      <c r="D118" s="80"/>
      <c r="E118" s="80"/>
      <c r="F118" s="100"/>
      <c r="G118" s="100"/>
    </row>
    <row r="119" spans="1:7" x14ac:dyDescent="0.3">
      <c r="B119" s="83" t="s">
        <v>774</v>
      </c>
      <c r="C119" s="80"/>
      <c r="D119" s="80"/>
      <c r="E119" s="80"/>
      <c r="F119" s="100"/>
      <c r="G119" s="100"/>
    </row>
    <row r="120" spans="1:7" x14ac:dyDescent="0.3">
      <c r="A120" s="66" t="s">
        <v>1296</v>
      </c>
      <c r="B120" s="83" t="s">
        <v>691</v>
      </c>
      <c r="C120" s="66" t="s">
        <v>95</v>
      </c>
      <c r="D120" s="66" t="s">
        <v>95</v>
      </c>
      <c r="E120" s="80"/>
      <c r="F120" s="93" t="str">
        <f t="shared" ref="F120:F143" si="0">IF($C$144=0,"",IF(C120="[for completion]","",C120/$C$144))</f>
        <v/>
      </c>
      <c r="G120" s="93" t="str">
        <f t="shared" ref="G120:G143" si="1">IF($D$144=0,"",IF(D120="[for completion]","",D120/$D$144))</f>
        <v/>
      </c>
    </row>
    <row r="121" spans="1:7" x14ac:dyDescent="0.3">
      <c r="A121" s="66" t="s">
        <v>1297</v>
      </c>
      <c r="B121" s="83" t="s">
        <v>691</v>
      </c>
      <c r="C121" s="66" t="s">
        <v>95</v>
      </c>
      <c r="D121" s="66" t="s">
        <v>95</v>
      </c>
      <c r="E121" s="80"/>
      <c r="F121" s="93" t="str">
        <f t="shared" si="0"/>
        <v/>
      </c>
      <c r="G121" s="93" t="str">
        <f t="shared" si="1"/>
        <v/>
      </c>
    </row>
    <row r="122" spans="1:7" x14ac:dyDescent="0.3">
      <c r="A122" s="66" t="s">
        <v>1298</v>
      </c>
      <c r="B122" s="83" t="s">
        <v>691</v>
      </c>
      <c r="C122" s="66" t="s">
        <v>95</v>
      </c>
      <c r="D122" s="66" t="s">
        <v>95</v>
      </c>
      <c r="E122" s="80"/>
      <c r="F122" s="93" t="str">
        <f t="shared" si="0"/>
        <v/>
      </c>
      <c r="G122" s="93" t="str">
        <f t="shared" si="1"/>
        <v/>
      </c>
    </row>
    <row r="123" spans="1:7" x14ac:dyDescent="0.3">
      <c r="A123" s="66" t="s">
        <v>1299</v>
      </c>
      <c r="B123" s="83" t="s">
        <v>691</v>
      </c>
      <c r="C123" s="66" t="s">
        <v>95</v>
      </c>
      <c r="D123" s="66" t="s">
        <v>95</v>
      </c>
      <c r="E123" s="80"/>
      <c r="F123" s="93" t="str">
        <f t="shared" si="0"/>
        <v/>
      </c>
      <c r="G123" s="93" t="str">
        <f t="shared" si="1"/>
        <v/>
      </c>
    </row>
    <row r="124" spans="1:7" x14ac:dyDescent="0.3">
      <c r="A124" s="66" t="s">
        <v>1300</v>
      </c>
      <c r="B124" s="83" t="s">
        <v>691</v>
      </c>
      <c r="C124" s="66" t="s">
        <v>95</v>
      </c>
      <c r="D124" s="66" t="s">
        <v>95</v>
      </c>
      <c r="E124" s="80"/>
      <c r="F124" s="93" t="str">
        <f t="shared" si="0"/>
        <v/>
      </c>
      <c r="G124" s="93" t="str">
        <f t="shared" si="1"/>
        <v/>
      </c>
    </row>
    <row r="125" spans="1:7" x14ac:dyDescent="0.3">
      <c r="A125" s="66" t="s">
        <v>1301</v>
      </c>
      <c r="B125" s="83" t="s">
        <v>691</v>
      </c>
      <c r="C125" s="66" t="s">
        <v>95</v>
      </c>
      <c r="D125" s="66" t="s">
        <v>95</v>
      </c>
      <c r="E125" s="80"/>
      <c r="F125" s="93" t="str">
        <f t="shared" si="0"/>
        <v/>
      </c>
      <c r="G125" s="93" t="str">
        <f t="shared" si="1"/>
        <v/>
      </c>
    </row>
    <row r="126" spans="1:7" x14ac:dyDescent="0.3">
      <c r="A126" s="66" t="s">
        <v>1302</v>
      </c>
      <c r="B126" s="83" t="s">
        <v>691</v>
      </c>
      <c r="C126" s="66" t="s">
        <v>95</v>
      </c>
      <c r="D126" s="66" t="s">
        <v>95</v>
      </c>
      <c r="E126" s="80"/>
      <c r="F126" s="93" t="str">
        <f t="shared" si="0"/>
        <v/>
      </c>
      <c r="G126" s="93" t="str">
        <f t="shared" si="1"/>
        <v/>
      </c>
    </row>
    <row r="127" spans="1:7" x14ac:dyDescent="0.3">
      <c r="A127" s="66" t="s">
        <v>1303</v>
      </c>
      <c r="B127" s="83" t="s">
        <v>691</v>
      </c>
      <c r="C127" s="66" t="s">
        <v>95</v>
      </c>
      <c r="D127" s="66" t="s">
        <v>95</v>
      </c>
      <c r="E127" s="80"/>
      <c r="F127" s="93" t="str">
        <f t="shared" si="0"/>
        <v/>
      </c>
      <c r="G127" s="93" t="str">
        <f t="shared" si="1"/>
        <v/>
      </c>
    </row>
    <row r="128" spans="1:7" x14ac:dyDescent="0.3">
      <c r="A128" s="66" t="s">
        <v>1304</v>
      </c>
      <c r="B128" s="83" t="s">
        <v>691</v>
      </c>
      <c r="C128" s="66" t="s">
        <v>95</v>
      </c>
      <c r="D128" s="66" t="s">
        <v>95</v>
      </c>
      <c r="E128" s="80"/>
      <c r="F128" s="93" t="str">
        <f t="shared" si="0"/>
        <v/>
      </c>
      <c r="G128" s="93" t="str">
        <f t="shared" si="1"/>
        <v/>
      </c>
    </row>
    <row r="129" spans="1:7" x14ac:dyDescent="0.3">
      <c r="A129" s="66" t="s">
        <v>1305</v>
      </c>
      <c r="B129" s="83" t="s">
        <v>691</v>
      </c>
      <c r="C129" s="66" t="s">
        <v>95</v>
      </c>
      <c r="D129" s="66" t="s">
        <v>95</v>
      </c>
      <c r="E129" s="83"/>
      <c r="F129" s="93" t="str">
        <f t="shared" si="0"/>
        <v/>
      </c>
      <c r="G129" s="93" t="str">
        <f t="shared" si="1"/>
        <v/>
      </c>
    </row>
    <row r="130" spans="1:7" x14ac:dyDescent="0.3">
      <c r="A130" s="66" t="s">
        <v>1306</v>
      </c>
      <c r="B130" s="83" t="s">
        <v>691</v>
      </c>
      <c r="C130" s="66" t="s">
        <v>95</v>
      </c>
      <c r="D130" s="66" t="s">
        <v>95</v>
      </c>
      <c r="E130" s="83"/>
      <c r="F130" s="93" t="str">
        <f t="shared" si="0"/>
        <v/>
      </c>
      <c r="G130" s="93" t="str">
        <f t="shared" si="1"/>
        <v/>
      </c>
    </row>
    <row r="131" spans="1:7" x14ac:dyDescent="0.3">
      <c r="A131" s="66" t="s">
        <v>1307</v>
      </c>
      <c r="B131" s="83" t="s">
        <v>691</v>
      </c>
      <c r="C131" s="66" t="s">
        <v>95</v>
      </c>
      <c r="D131" s="66" t="s">
        <v>95</v>
      </c>
      <c r="E131" s="83"/>
      <c r="F131" s="93" t="str">
        <f t="shared" si="0"/>
        <v/>
      </c>
      <c r="G131" s="93" t="str">
        <f t="shared" si="1"/>
        <v/>
      </c>
    </row>
    <row r="132" spans="1:7" x14ac:dyDescent="0.3">
      <c r="A132" s="66" t="s">
        <v>1308</v>
      </c>
      <c r="B132" s="83" t="s">
        <v>691</v>
      </c>
      <c r="C132" s="66" t="s">
        <v>95</v>
      </c>
      <c r="D132" s="66" t="s">
        <v>95</v>
      </c>
      <c r="E132" s="83"/>
      <c r="F132" s="93" t="str">
        <f t="shared" si="0"/>
        <v/>
      </c>
      <c r="G132" s="93" t="str">
        <f t="shared" si="1"/>
        <v/>
      </c>
    </row>
    <row r="133" spans="1:7" x14ac:dyDescent="0.3">
      <c r="A133" s="66" t="s">
        <v>1309</v>
      </c>
      <c r="B133" s="83" t="s">
        <v>691</v>
      </c>
      <c r="C133" s="66" t="s">
        <v>95</v>
      </c>
      <c r="D133" s="66" t="s">
        <v>95</v>
      </c>
      <c r="E133" s="83"/>
      <c r="F133" s="93" t="str">
        <f t="shared" si="0"/>
        <v/>
      </c>
      <c r="G133" s="93" t="str">
        <f t="shared" si="1"/>
        <v/>
      </c>
    </row>
    <row r="134" spans="1:7" x14ac:dyDescent="0.3">
      <c r="A134" s="66" t="s">
        <v>1310</v>
      </c>
      <c r="B134" s="83" t="s">
        <v>691</v>
      </c>
      <c r="C134" s="66" t="s">
        <v>95</v>
      </c>
      <c r="D134" s="66" t="s">
        <v>95</v>
      </c>
      <c r="E134" s="83"/>
      <c r="F134" s="93" t="str">
        <f t="shared" si="0"/>
        <v/>
      </c>
      <c r="G134" s="93" t="str">
        <f t="shared" si="1"/>
        <v/>
      </c>
    </row>
    <row r="135" spans="1:7" x14ac:dyDescent="0.3">
      <c r="A135" s="66" t="s">
        <v>1311</v>
      </c>
      <c r="B135" s="83" t="s">
        <v>691</v>
      </c>
      <c r="C135" s="66" t="s">
        <v>95</v>
      </c>
      <c r="D135" s="66" t="s">
        <v>95</v>
      </c>
      <c r="F135" s="93" t="str">
        <f t="shared" si="0"/>
        <v/>
      </c>
      <c r="G135" s="93" t="str">
        <f t="shared" si="1"/>
        <v/>
      </c>
    </row>
    <row r="136" spans="1:7" x14ac:dyDescent="0.3">
      <c r="A136" s="66" t="s">
        <v>1312</v>
      </c>
      <c r="B136" s="83" t="s">
        <v>691</v>
      </c>
      <c r="C136" s="66" t="s">
        <v>95</v>
      </c>
      <c r="D136" s="66" t="s">
        <v>95</v>
      </c>
      <c r="E136" s="104"/>
      <c r="F136" s="93" t="str">
        <f t="shared" si="0"/>
        <v/>
      </c>
      <c r="G136" s="93" t="str">
        <f t="shared" si="1"/>
        <v/>
      </c>
    </row>
    <row r="137" spans="1:7" x14ac:dyDescent="0.3">
      <c r="A137" s="66" t="s">
        <v>1313</v>
      </c>
      <c r="B137" s="83" t="s">
        <v>691</v>
      </c>
      <c r="C137" s="66" t="s">
        <v>95</v>
      </c>
      <c r="D137" s="66" t="s">
        <v>95</v>
      </c>
      <c r="E137" s="104"/>
      <c r="F137" s="93" t="str">
        <f t="shared" si="0"/>
        <v/>
      </c>
      <c r="G137" s="93" t="str">
        <f t="shared" si="1"/>
        <v/>
      </c>
    </row>
    <row r="138" spans="1:7" x14ac:dyDescent="0.3">
      <c r="A138" s="66" t="s">
        <v>1314</v>
      </c>
      <c r="B138" s="83" t="s">
        <v>691</v>
      </c>
      <c r="C138" s="66" t="s">
        <v>95</v>
      </c>
      <c r="D138" s="66" t="s">
        <v>95</v>
      </c>
      <c r="E138" s="104"/>
      <c r="F138" s="93" t="str">
        <f t="shared" si="0"/>
        <v/>
      </c>
      <c r="G138" s="93" t="str">
        <f t="shared" si="1"/>
        <v/>
      </c>
    </row>
    <row r="139" spans="1:7" x14ac:dyDescent="0.3">
      <c r="A139" s="66" t="s">
        <v>1315</v>
      </c>
      <c r="B139" s="83" t="s">
        <v>691</v>
      </c>
      <c r="C139" s="66" t="s">
        <v>95</v>
      </c>
      <c r="D139" s="66" t="s">
        <v>95</v>
      </c>
      <c r="E139" s="104"/>
      <c r="F139" s="93" t="str">
        <f t="shared" si="0"/>
        <v/>
      </c>
      <c r="G139" s="93" t="str">
        <f t="shared" si="1"/>
        <v/>
      </c>
    </row>
    <row r="140" spans="1:7" x14ac:dyDescent="0.3">
      <c r="A140" s="66" t="s">
        <v>1316</v>
      </c>
      <c r="B140" s="83" t="s">
        <v>691</v>
      </c>
      <c r="C140" s="66" t="s">
        <v>95</v>
      </c>
      <c r="D140" s="66" t="s">
        <v>95</v>
      </c>
      <c r="E140" s="104"/>
      <c r="F140" s="93" t="str">
        <f t="shared" si="0"/>
        <v/>
      </c>
      <c r="G140" s="93" t="str">
        <f t="shared" si="1"/>
        <v/>
      </c>
    </row>
    <row r="141" spans="1:7" x14ac:dyDescent="0.3">
      <c r="A141" s="66" t="s">
        <v>1317</v>
      </c>
      <c r="B141" s="83" t="s">
        <v>691</v>
      </c>
      <c r="C141" s="66" t="s">
        <v>95</v>
      </c>
      <c r="D141" s="66" t="s">
        <v>95</v>
      </c>
      <c r="E141" s="104"/>
      <c r="F141" s="93" t="str">
        <f t="shared" si="0"/>
        <v/>
      </c>
      <c r="G141" s="93" t="str">
        <f t="shared" si="1"/>
        <v/>
      </c>
    </row>
    <row r="142" spans="1:7" x14ac:dyDescent="0.3">
      <c r="A142" s="66" t="s">
        <v>1318</v>
      </c>
      <c r="B142" s="83" t="s">
        <v>691</v>
      </c>
      <c r="C142" s="66" t="s">
        <v>95</v>
      </c>
      <c r="D142" s="66" t="s">
        <v>95</v>
      </c>
      <c r="E142" s="104"/>
      <c r="F142" s="93" t="str">
        <f t="shared" si="0"/>
        <v/>
      </c>
      <c r="G142" s="93" t="str">
        <f t="shared" si="1"/>
        <v/>
      </c>
    </row>
    <row r="143" spans="1:7" x14ac:dyDescent="0.3">
      <c r="A143" s="66" t="s">
        <v>1319</v>
      </c>
      <c r="B143" s="83" t="s">
        <v>691</v>
      </c>
      <c r="C143" s="66" t="s">
        <v>95</v>
      </c>
      <c r="D143" s="66" t="s">
        <v>95</v>
      </c>
      <c r="E143" s="104"/>
      <c r="F143" s="93" t="str">
        <f t="shared" si="0"/>
        <v/>
      </c>
      <c r="G143" s="93" t="str">
        <f t="shared" si="1"/>
        <v/>
      </c>
    </row>
    <row r="144" spans="1:7" x14ac:dyDescent="0.3">
      <c r="A144" s="66" t="s">
        <v>1320</v>
      </c>
      <c r="B144" s="94" t="s">
        <v>161</v>
      </c>
      <c r="C144" s="83">
        <f>SUM(C120:C143)</f>
        <v>0</v>
      </c>
      <c r="D144" s="83">
        <f>SUM(D120:D143)</f>
        <v>0</v>
      </c>
      <c r="E144" s="104"/>
      <c r="F144" s="95">
        <f>SUM(F120:F143)</f>
        <v>0</v>
      </c>
      <c r="G144" s="95">
        <f>SUM(G120:G143)</f>
        <v>0</v>
      </c>
    </row>
    <row r="145" spans="1:7" ht="15" customHeight="1" x14ac:dyDescent="0.3">
      <c r="A145" s="85"/>
      <c r="B145" s="86" t="s">
        <v>1321</v>
      </c>
      <c r="C145" s="85" t="s">
        <v>769</v>
      </c>
      <c r="D145" s="85" t="s">
        <v>770</v>
      </c>
      <c r="E145" s="87"/>
      <c r="F145" s="85" t="s">
        <v>1195</v>
      </c>
      <c r="G145" s="85" t="s">
        <v>771</v>
      </c>
    </row>
    <row r="146" spans="1:7" x14ac:dyDescent="0.3">
      <c r="A146" s="66" t="s">
        <v>1322</v>
      </c>
      <c r="B146" s="66" t="s">
        <v>802</v>
      </c>
      <c r="C146" s="124" t="s">
        <v>95</v>
      </c>
      <c r="G146" s="66"/>
    </row>
    <row r="147" spans="1:7" x14ac:dyDescent="0.3">
      <c r="G147" s="66"/>
    </row>
    <row r="148" spans="1:7" x14ac:dyDescent="0.3">
      <c r="B148" s="83" t="s">
        <v>803</v>
      </c>
      <c r="G148" s="66"/>
    </row>
    <row r="149" spans="1:7" x14ac:dyDescent="0.3">
      <c r="A149" s="66" t="s">
        <v>1323</v>
      </c>
      <c r="B149" s="66" t="s">
        <v>805</v>
      </c>
      <c r="C149" s="66" t="s">
        <v>95</v>
      </c>
      <c r="D149" s="66" t="s">
        <v>95</v>
      </c>
      <c r="F149" s="93" t="str">
        <f t="shared" ref="F149:F163" si="2">IF($C$157=0,"",IF(C149="[for completion]","",C149/$C$157))</f>
        <v/>
      </c>
      <c r="G149" s="93" t="str">
        <f t="shared" ref="G149:G163" si="3">IF($D$157=0,"",IF(D149="[for completion]","",D149/$D$157))</f>
        <v/>
      </c>
    </row>
    <row r="150" spans="1:7" x14ac:dyDescent="0.3">
      <c r="A150" s="66" t="s">
        <v>1324</v>
      </c>
      <c r="B150" s="66" t="s">
        <v>807</v>
      </c>
      <c r="C150" s="66" t="s">
        <v>95</v>
      </c>
      <c r="D150" s="66" t="s">
        <v>95</v>
      </c>
      <c r="F150" s="93" t="str">
        <f t="shared" si="2"/>
        <v/>
      </c>
      <c r="G150" s="93" t="str">
        <f t="shared" si="3"/>
        <v/>
      </c>
    </row>
    <row r="151" spans="1:7" x14ac:dyDescent="0.3">
      <c r="A151" s="66" t="s">
        <v>1325</v>
      </c>
      <c r="B151" s="66" t="s">
        <v>809</v>
      </c>
      <c r="C151" s="66" t="s">
        <v>95</v>
      </c>
      <c r="D151" s="66" t="s">
        <v>95</v>
      </c>
      <c r="F151" s="93" t="str">
        <f t="shared" si="2"/>
        <v/>
      </c>
      <c r="G151" s="93" t="str">
        <f t="shared" si="3"/>
        <v/>
      </c>
    </row>
    <row r="152" spans="1:7" x14ac:dyDescent="0.3">
      <c r="A152" s="66" t="s">
        <v>1326</v>
      </c>
      <c r="B152" s="66" t="s">
        <v>811</v>
      </c>
      <c r="C152" s="66" t="s">
        <v>95</v>
      </c>
      <c r="D152" s="66" t="s">
        <v>95</v>
      </c>
      <c r="F152" s="93" t="str">
        <f t="shared" si="2"/>
        <v/>
      </c>
      <c r="G152" s="93" t="str">
        <f t="shared" si="3"/>
        <v/>
      </c>
    </row>
    <row r="153" spans="1:7" x14ac:dyDescent="0.3">
      <c r="A153" s="66" t="s">
        <v>1327</v>
      </c>
      <c r="B153" s="66" t="s">
        <v>813</v>
      </c>
      <c r="C153" s="66" t="s">
        <v>95</v>
      </c>
      <c r="D153" s="66" t="s">
        <v>95</v>
      </c>
      <c r="F153" s="93" t="str">
        <f t="shared" si="2"/>
        <v/>
      </c>
      <c r="G153" s="93" t="str">
        <f t="shared" si="3"/>
        <v/>
      </c>
    </row>
    <row r="154" spans="1:7" x14ac:dyDescent="0.3">
      <c r="A154" s="66" t="s">
        <v>1328</v>
      </c>
      <c r="B154" s="66" t="s">
        <v>815</v>
      </c>
      <c r="C154" s="66" t="s">
        <v>95</v>
      </c>
      <c r="D154" s="66" t="s">
        <v>95</v>
      </c>
      <c r="F154" s="93" t="str">
        <f t="shared" si="2"/>
        <v/>
      </c>
      <c r="G154" s="93" t="str">
        <f t="shared" si="3"/>
        <v/>
      </c>
    </row>
    <row r="155" spans="1:7" x14ac:dyDescent="0.3">
      <c r="A155" s="66" t="s">
        <v>1329</v>
      </c>
      <c r="B155" s="66" t="s">
        <v>817</v>
      </c>
      <c r="C155" s="66" t="s">
        <v>95</v>
      </c>
      <c r="D155" s="66" t="s">
        <v>95</v>
      </c>
      <c r="F155" s="93" t="str">
        <f t="shared" si="2"/>
        <v/>
      </c>
      <c r="G155" s="93" t="str">
        <f t="shared" si="3"/>
        <v/>
      </c>
    </row>
    <row r="156" spans="1:7" x14ac:dyDescent="0.3">
      <c r="A156" s="66" t="s">
        <v>1330</v>
      </c>
      <c r="B156" s="66" t="s">
        <v>819</v>
      </c>
      <c r="C156" s="66" t="s">
        <v>95</v>
      </c>
      <c r="D156" s="66" t="s">
        <v>95</v>
      </c>
      <c r="F156" s="93" t="str">
        <f t="shared" si="2"/>
        <v/>
      </c>
      <c r="G156" s="93" t="str">
        <f t="shared" si="3"/>
        <v/>
      </c>
    </row>
    <row r="157" spans="1:7" x14ac:dyDescent="0.3">
      <c r="A157" s="66" t="s">
        <v>1331</v>
      </c>
      <c r="B157" s="94" t="s">
        <v>161</v>
      </c>
      <c r="C157" s="66">
        <f>SUM(C149:C156)</f>
        <v>0</v>
      </c>
      <c r="D157" s="66">
        <f>SUM(D149:D156)</f>
        <v>0</v>
      </c>
      <c r="F157" s="104">
        <f>SUM(F149:F156)</f>
        <v>0</v>
      </c>
      <c r="G157" s="104">
        <f>SUM(G149:G156)</f>
        <v>0</v>
      </c>
    </row>
    <row r="158" spans="1:7" outlineLevel="1" x14ac:dyDescent="0.3">
      <c r="A158" s="66" t="s">
        <v>1332</v>
      </c>
      <c r="B158" s="96" t="s">
        <v>822</v>
      </c>
      <c r="F158" s="93" t="str">
        <f t="shared" si="2"/>
        <v/>
      </c>
      <c r="G158" s="93" t="str">
        <f t="shared" si="3"/>
        <v/>
      </c>
    </row>
    <row r="159" spans="1:7" outlineLevel="1" x14ac:dyDescent="0.3">
      <c r="A159" s="66" t="s">
        <v>1333</v>
      </c>
      <c r="B159" s="96" t="s">
        <v>824</v>
      </c>
      <c r="F159" s="93" t="str">
        <f t="shared" si="2"/>
        <v/>
      </c>
      <c r="G159" s="93" t="str">
        <f t="shared" si="3"/>
        <v/>
      </c>
    </row>
    <row r="160" spans="1:7" outlineLevel="1" x14ac:dyDescent="0.3">
      <c r="A160" s="66" t="s">
        <v>1334</v>
      </c>
      <c r="B160" s="96" t="s">
        <v>826</v>
      </c>
      <c r="F160" s="93" t="str">
        <f t="shared" si="2"/>
        <v/>
      </c>
      <c r="G160" s="93" t="str">
        <f t="shared" si="3"/>
        <v/>
      </c>
    </row>
    <row r="161" spans="1:7" outlineLevel="1" x14ac:dyDescent="0.3">
      <c r="A161" s="66" t="s">
        <v>1335</v>
      </c>
      <c r="B161" s="96" t="s">
        <v>828</v>
      </c>
      <c r="F161" s="93" t="str">
        <f t="shared" si="2"/>
        <v/>
      </c>
      <c r="G161" s="93" t="str">
        <f t="shared" si="3"/>
        <v/>
      </c>
    </row>
    <row r="162" spans="1:7" outlineLevel="1" x14ac:dyDescent="0.3">
      <c r="A162" s="66" t="s">
        <v>1336</v>
      </c>
      <c r="B162" s="96" t="s">
        <v>830</v>
      </c>
      <c r="F162" s="93" t="str">
        <f t="shared" si="2"/>
        <v/>
      </c>
      <c r="G162" s="93" t="str">
        <f t="shared" si="3"/>
        <v/>
      </c>
    </row>
    <row r="163" spans="1:7" outlineLevel="1" x14ac:dyDescent="0.3">
      <c r="A163" s="66" t="s">
        <v>1337</v>
      </c>
      <c r="B163" s="96" t="s">
        <v>832</v>
      </c>
      <c r="F163" s="93" t="str">
        <f t="shared" si="2"/>
        <v/>
      </c>
      <c r="G163" s="93" t="str">
        <f t="shared" si="3"/>
        <v/>
      </c>
    </row>
    <row r="164" spans="1:7" outlineLevel="1" x14ac:dyDescent="0.3">
      <c r="A164" s="66" t="s">
        <v>1338</v>
      </c>
      <c r="B164" s="96"/>
      <c r="F164" s="93"/>
      <c r="G164" s="93"/>
    </row>
    <row r="165" spans="1:7" outlineLevel="1" x14ac:dyDescent="0.3">
      <c r="A165" s="66" t="s">
        <v>1339</v>
      </c>
      <c r="B165" s="96"/>
      <c r="F165" s="93"/>
      <c r="G165" s="93"/>
    </row>
    <row r="166" spans="1:7" outlineLevel="1" x14ac:dyDescent="0.3">
      <c r="A166" s="66" t="s">
        <v>1340</v>
      </c>
      <c r="B166" s="96"/>
      <c r="F166" s="93"/>
      <c r="G166" s="93"/>
    </row>
    <row r="167" spans="1:7" ht="15" customHeight="1" x14ac:dyDescent="0.3">
      <c r="A167" s="85"/>
      <c r="B167" s="86" t="s">
        <v>1341</v>
      </c>
      <c r="C167" s="85" t="s">
        <v>769</v>
      </c>
      <c r="D167" s="85" t="s">
        <v>770</v>
      </c>
      <c r="E167" s="87"/>
      <c r="F167" s="85" t="s">
        <v>1195</v>
      </c>
      <c r="G167" s="85" t="s">
        <v>771</v>
      </c>
    </row>
    <row r="168" spans="1:7" x14ac:dyDescent="0.3">
      <c r="A168" s="66" t="s">
        <v>1342</v>
      </c>
      <c r="B168" s="66" t="s">
        <v>802</v>
      </c>
      <c r="C168" s="124" t="s">
        <v>130</v>
      </c>
      <c r="G168" s="66"/>
    </row>
    <row r="169" spans="1:7" x14ac:dyDescent="0.3">
      <c r="G169" s="66"/>
    </row>
    <row r="170" spans="1:7" x14ac:dyDescent="0.3">
      <c r="B170" s="83" t="s">
        <v>803</v>
      </c>
      <c r="G170" s="66"/>
    </row>
    <row r="171" spans="1:7" x14ac:dyDescent="0.3">
      <c r="A171" s="66" t="s">
        <v>1343</v>
      </c>
      <c r="B171" s="66" t="s">
        <v>805</v>
      </c>
      <c r="C171" s="66" t="s">
        <v>130</v>
      </c>
      <c r="D171" s="66" t="s">
        <v>130</v>
      </c>
      <c r="F171" s="93" t="str">
        <f>IF($C$179=0,"",IF(C171="[Mark as ND1 if not relevant]","",C171/$C$179))</f>
        <v/>
      </c>
      <c r="G171" s="93" t="str">
        <f>IF($D$179=0,"",IF(D171="[Mark as ND1 if not relevant]","",D171/$D$179))</f>
        <v/>
      </c>
    </row>
    <row r="172" spans="1:7" x14ac:dyDescent="0.3">
      <c r="A172" s="66" t="s">
        <v>1344</v>
      </c>
      <c r="B172" s="66" t="s">
        <v>807</v>
      </c>
      <c r="C172" s="66" t="s">
        <v>130</v>
      </c>
      <c r="D172" s="66" t="s">
        <v>130</v>
      </c>
      <c r="F172" s="93" t="str">
        <f t="shared" ref="F172:F178" si="4">IF($C$179=0,"",IF(C172="[Mark as ND1 if not relevant]","",C172/$C$179))</f>
        <v/>
      </c>
      <c r="G172" s="93" t="str">
        <f t="shared" ref="G172:G178" si="5">IF($D$179=0,"",IF(D172="[Mark as ND1 if not relevant]","",D172/$D$179))</f>
        <v/>
      </c>
    </row>
    <row r="173" spans="1:7" x14ac:dyDescent="0.3">
      <c r="A173" s="66" t="s">
        <v>1345</v>
      </c>
      <c r="B173" s="66" t="s">
        <v>809</v>
      </c>
      <c r="C173" s="66" t="s">
        <v>130</v>
      </c>
      <c r="D173" s="66" t="s">
        <v>130</v>
      </c>
      <c r="F173" s="93" t="str">
        <f t="shared" si="4"/>
        <v/>
      </c>
      <c r="G173" s="93" t="str">
        <f t="shared" si="5"/>
        <v/>
      </c>
    </row>
    <row r="174" spans="1:7" x14ac:dyDescent="0.3">
      <c r="A174" s="66" t="s">
        <v>1346</v>
      </c>
      <c r="B174" s="66" t="s">
        <v>811</v>
      </c>
      <c r="C174" s="66" t="s">
        <v>130</v>
      </c>
      <c r="D174" s="66" t="s">
        <v>130</v>
      </c>
      <c r="F174" s="93" t="str">
        <f t="shared" si="4"/>
        <v/>
      </c>
      <c r="G174" s="93" t="str">
        <f t="shared" si="5"/>
        <v/>
      </c>
    </row>
    <row r="175" spans="1:7" x14ac:dyDescent="0.3">
      <c r="A175" s="66" t="s">
        <v>1347</v>
      </c>
      <c r="B175" s="66" t="s">
        <v>813</v>
      </c>
      <c r="C175" s="66" t="s">
        <v>130</v>
      </c>
      <c r="D175" s="66" t="s">
        <v>130</v>
      </c>
      <c r="F175" s="93" t="str">
        <f t="shared" si="4"/>
        <v/>
      </c>
      <c r="G175" s="93" t="str">
        <f t="shared" si="5"/>
        <v/>
      </c>
    </row>
    <row r="176" spans="1:7" x14ac:dyDescent="0.3">
      <c r="A176" s="66" t="s">
        <v>1348</v>
      </c>
      <c r="B176" s="66" t="s">
        <v>815</v>
      </c>
      <c r="C176" s="66" t="s">
        <v>130</v>
      </c>
      <c r="D176" s="66" t="s">
        <v>130</v>
      </c>
      <c r="F176" s="93" t="str">
        <f t="shared" si="4"/>
        <v/>
      </c>
      <c r="G176" s="93" t="str">
        <f t="shared" si="5"/>
        <v/>
      </c>
    </row>
    <row r="177" spans="1:7" x14ac:dyDescent="0.3">
      <c r="A177" s="66" t="s">
        <v>1349</v>
      </c>
      <c r="B177" s="66" t="s">
        <v>817</v>
      </c>
      <c r="C177" s="66" t="s">
        <v>130</v>
      </c>
      <c r="D177" s="66" t="s">
        <v>130</v>
      </c>
      <c r="F177" s="93" t="str">
        <f t="shared" si="4"/>
        <v/>
      </c>
      <c r="G177" s="93" t="str">
        <f t="shared" si="5"/>
        <v/>
      </c>
    </row>
    <row r="178" spans="1:7" x14ac:dyDescent="0.3">
      <c r="A178" s="66" t="s">
        <v>1350</v>
      </c>
      <c r="B178" s="66" t="s">
        <v>819</v>
      </c>
      <c r="C178" s="66" t="s">
        <v>130</v>
      </c>
      <c r="D178" s="66" t="s">
        <v>130</v>
      </c>
      <c r="F178" s="93" t="str">
        <f t="shared" si="4"/>
        <v/>
      </c>
      <c r="G178" s="93" t="str">
        <f t="shared" si="5"/>
        <v/>
      </c>
    </row>
    <row r="179" spans="1:7" x14ac:dyDescent="0.3">
      <c r="A179" s="66" t="s">
        <v>1351</v>
      </c>
      <c r="B179" s="94" t="s">
        <v>161</v>
      </c>
      <c r="C179" s="66">
        <f>SUM(C171:C178)</f>
        <v>0</v>
      </c>
      <c r="D179" s="66">
        <f>SUM(D171:D178)</f>
        <v>0</v>
      </c>
      <c r="F179" s="104">
        <f>SUM(F171:F178)</f>
        <v>0</v>
      </c>
      <c r="G179" s="104">
        <f>SUM(G171:G178)</f>
        <v>0</v>
      </c>
    </row>
    <row r="180" spans="1:7" outlineLevel="1" x14ac:dyDescent="0.3">
      <c r="A180" s="66" t="s">
        <v>1352</v>
      </c>
      <c r="B180" s="96" t="s">
        <v>822</v>
      </c>
      <c r="F180" s="93" t="str">
        <f t="shared" ref="F180:F185" si="6">IF($C$179=0,"",IF(C180="[for completion]","",C180/$C$179))</f>
        <v/>
      </c>
      <c r="G180" s="93" t="str">
        <f t="shared" ref="G180:G185" si="7">IF($D$179=0,"",IF(D180="[for completion]","",D180/$D$179))</f>
        <v/>
      </c>
    </row>
    <row r="181" spans="1:7" outlineLevel="1" x14ac:dyDescent="0.3">
      <c r="A181" s="66" t="s">
        <v>1353</v>
      </c>
      <c r="B181" s="96" t="s">
        <v>824</v>
      </c>
      <c r="F181" s="93" t="str">
        <f t="shared" si="6"/>
        <v/>
      </c>
      <c r="G181" s="93" t="str">
        <f t="shared" si="7"/>
        <v/>
      </c>
    </row>
    <row r="182" spans="1:7" outlineLevel="1" x14ac:dyDescent="0.3">
      <c r="A182" s="66" t="s">
        <v>1354</v>
      </c>
      <c r="B182" s="96" t="s">
        <v>826</v>
      </c>
      <c r="F182" s="93" t="str">
        <f t="shared" si="6"/>
        <v/>
      </c>
      <c r="G182" s="93" t="str">
        <f t="shared" si="7"/>
        <v/>
      </c>
    </row>
    <row r="183" spans="1:7" outlineLevel="1" x14ac:dyDescent="0.3">
      <c r="A183" s="66" t="s">
        <v>1355</v>
      </c>
      <c r="B183" s="96" t="s">
        <v>828</v>
      </c>
      <c r="F183" s="93" t="str">
        <f t="shared" si="6"/>
        <v/>
      </c>
      <c r="G183" s="93" t="str">
        <f t="shared" si="7"/>
        <v/>
      </c>
    </row>
    <row r="184" spans="1:7" outlineLevel="1" x14ac:dyDescent="0.3">
      <c r="A184" s="66" t="s">
        <v>1356</v>
      </c>
      <c r="B184" s="96" t="s">
        <v>830</v>
      </c>
      <c r="F184" s="93" t="str">
        <f t="shared" si="6"/>
        <v/>
      </c>
      <c r="G184" s="93" t="str">
        <f t="shared" si="7"/>
        <v/>
      </c>
    </row>
    <row r="185" spans="1:7" outlineLevel="1" x14ac:dyDescent="0.3">
      <c r="A185" s="66" t="s">
        <v>1357</v>
      </c>
      <c r="B185" s="96" t="s">
        <v>832</v>
      </c>
      <c r="F185" s="93" t="str">
        <f t="shared" si="6"/>
        <v/>
      </c>
      <c r="G185" s="93" t="str">
        <f t="shared" si="7"/>
        <v/>
      </c>
    </row>
    <row r="186" spans="1:7" outlineLevel="1" x14ac:dyDescent="0.3">
      <c r="A186" s="66" t="s">
        <v>1358</v>
      </c>
      <c r="B186" s="96"/>
      <c r="F186" s="93"/>
      <c r="G186" s="93"/>
    </row>
    <row r="187" spans="1:7" outlineLevel="1" x14ac:dyDescent="0.3">
      <c r="A187" s="66" t="s">
        <v>1359</v>
      </c>
      <c r="B187" s="96"/>
      <c r="F187" s="93"/>
      <c r="G187" s="93"/>
    </row>
    <row r="188" spans="1:7" outlineLevel="1" x14ac:dyDescent="0.3">
      <c r="A188" s="66" t="s">
        <v>1360</v>
      </c>
      <c r="B188" s="96"/>
      <c r="F188" s="93"/>
      <c r="G188" s="93"/>
    </row>
    <row r="189" spans="1:7" ht="15" customHeight="1" x14ac:dyDescent="0.3">
      <c r="A189" s="85"/>
      <c r="B189" s="86" t="s">
        <v>1361</v>
      </c>
      <c r="C189" s="85" t="s">
        <v>1195</v>
      </c>
      <c r="D189" s="85"/>
      <c r="E189" s="87"/>
      <c r="F189" s="85"/>
      <c r="G189" s="85"/>
    </row>
    <row r="190" spans="1:7" x14ac:dyDescent="0.3">
      <c r="A190" s="66" t="s">
        <v>1362</v>
      </c>
      <c r="B190" s="83" t="s">
        <v>691</v>
      </c>
      <c r="C190" s="66" t="s">
        <v>95</v>
      </c>
      <c r="E190" s="104"/>
      <c r="F190" s="104"/>
      <c r="G190" s="104"/>
    </row>
    <row r="191" spans="1:7" x14ac:dyDescent="0.3">
      <c r="A191" s="66" t="s">
        <v>1363</v>
      </c>
      <c r="B191" s="83" t="s">
        <v>691</v>
      </c>
      <c r="C191" s="66" t="s">
        <v>95</v>
      </c>
      <c r="E191" s="104"/>
      <c r="F191" s="104"/>
      <c r="G191" s="104"/>
    </row>
    <row r="192" spans="1:7" x14ac:dyDescent="0.3">
      <c r="A192" s="66" t="s">
        <v>1364</v>
      </c>
      <c r="B192" s="83" t="s">
        <v>691</v>
      </c>
      <c r="C192" s="66" t="s">
        <v>95</v>
      </c>
      <c r="E192" s="104"/>
      <c r="F192" s="104"/>
      <c r="G192" s="104"/>
    </row>
    <row r="193" spans="1:7" x14ac:dyDescent="0.3">
      <c r="A193" s="66" t="s">
        <v>1365</v>
      </c>
      <c r="B193" s="83" t="s">
        <v>691</v>
      </c>
      <c r="C193" s="66" t="s">
        <v>95</v>
      </c>
      <c r="E193" s="104"/>
      <c r="F193" s="104"/>
      <c r="G193" s="104"/>
    </row>
    <row r="194" spans="1:7" x14ac:dyDescent="0.3">
      <c r="A194" s="66" t="s">
        <v>1366</v>
      </c>
      <c r="B194" s="83" t="s">
        <v>691</v>
      </c>
      <c r="C194" s="66" t="s">
        <v>95</v>
      </c>
      <c r="E194" s="104"/>
      <c r="F194" s="104"/>
      <c r="G194" s="104"/>
    </row>
    <row r="195" spans="1:7" x14ac:dyDescent="0.3">
      <c r="A195" s="66" t="s">
        <v>1367</v>
      </c>
      <c r="B195" s="83" t="s">
        <v>691</v>
      </c>
      <c r="C195" s="66" t="s">
        <v>95</v>
      </c>
      <c r="E195" s="104"/>
      <c r="F195" s="104"/>
      <c r="G195" s="104"/>
    </row>
    <row r="196" spans="1:7" x14ac:dyDescent="0.3">
      <c r="A196" s="66" t="s">
        <v>1368</v>
      </c>
      <c r="B196" s="83" t="s">
        <v>691</v>
      </c>
      <c r="C196" s="66" t="s">
        <v>95</v>
      </c>
      <c r="E196" s="104"/>
      <c r="F196" s="104"/>
      <c r="G196" s="104"/>
    </row>
    <row r="197" spans="1:7" x14ac:dyDescent="0.3">
      <c r="A197" s="66" t="s">
        <v>1369</v>
      </c>
      <c r="B197" s="83" t="s">
        <v>691</v>
      </c>
      <c r="C197" s="66" t="s">
        <v>95</v>
      </c>
      <c r="E197" s="104"/>
      <c r="F197" s="104"/>
    </row>
    <row r="198" spans="1:7" x14ac:dyDescent="0.3">
      <c r="A198" s="66" t="s">
        <v>1370</v>
      </c>
      <c r="B198" s="83" t="s">
        <v>691</v>
      </c>
      <c r="C198" s="66" t="s">
        <v>95</v>
      </c>
      <c r="E198" s="104"/>
      <c r="F198" s="104"/>
    </row>
    <row r="199" spans="1:7" x14ac:dyDescent="0.3">
      <c r="A199" s="66" t="s">
        <v>1371</v>
      </c>
      <c r="B199" s="83" t="s">
        <v>691</v>
      </c>
      <c r="C199" s="66" t="s">
        <v>95</v>
      </c>
      <c r="E199" s="104"/>
      <c r="F199" s="104"/>
    </row>
    <row r="200" spans="1:7" x14ac:dyDescent="0.3">
      <c r="A200" s="66" t="s">
        <v>1372</v>
      </c>
      <c r="B200" s="83" t="s">
        <v>691</v>
      </c>
      <c r="C200" s="66" t="s">
        <v>95</v>
      </c>
      <c r="E200" s="104"/>
      <c r="F200" s="104"/>
    </row>
    <row r="201" spans="1:7" x14ac:dyDescent="0.3">
      <c r="A201" s="66" t="s">
        <v>1373</v>
      </c>
      <c r="B201" s="83" t="s">
        <v>691</v>
      </c>
      <c r="C201" s="66" t="s">
        <v>95</v>
      </c>
      <c r="E201" s="104"/>
      <c r="F201" s="104"/>
    </row>
    <row r="202" spans="1:7" x14ac:dyDescent="0.3">
      <c r="A202" s="66" t="s">
        <v>1374</v>
      </c>
      <c r="B202" s="83" t="s">
        <v>691</v>
      </c>
      <c r="C202" s="66" t="s">
        <v>95</v>
      </c>
    </row>
    <row r="203" spans="1:7" x14ac:dyDescent="0.3">
      <c r="A203" s="66" t="s">
        <v>1375</v>
      </c>
      <c r="B203" s="83" t="s">
        <v>691</v>
      </c>
      <c r="C203" s="66" t="s">
        <v>95</v>
      </c>
    </row>
    <row r="204" spans="1:7" x14ac:dyDescent="0.3">
      <c r="A204" s="66" t="s">
        <v>1376</v>
      </c>
      <c r="B204" s="83" t="s">
        <v>691</v>
      </c>
      <c r="C204" s="66" t="s">
        <v>95</v>
      </c>
    </row>
    <row r="205" spans="1:7" x14ac:dyDescent="0.3">
      <c r="A205" s="66" t="s">
        <v>1377</v>
      </c>
      <c r="B205" s="83" t="s">
        <v>691</v>
      </c>
      <c r="C205" s="66" t="s">
        <v>95</v>
      </c>
    </row>
    <row r="206" spans="1:7" x14ac:dyDescent="0.3">
      <c r="A206" s="66" t="s">
        <v>1378</v>
      </c>
      <c r="B206" s="83" t="s">
        <v>691</v>
      </c>
      <c r="C206" s="66" t="s">
        <v>95</v>
      </c>
    </row>
    <row r="207" spans="1:7" outlineLevel="1" x14ac:dyDescent="0.3">
      <c r="A207" s="66" t="s">
        <v>1379</v>
      </c>
    </row>
    <row r="208" spans="1:7" outlineLevel="1" x14ac:dyDescent="0.3">
      <c r="A208" s="66" t="s">
        <v>1380</v>
      </c>
    </row>
    <row r="209" spans="1:1" outlineLevel="1" x14ac:dyDescent="0.3">
      <c r="A209" s="66" t="s">
        <v>1381</v>
      </c>
    </row>
    <row r="210" spans="1:1" outlineLevel="1" x14ac:dyDescent="0.3">
      <c r="A210" s="66" t="s">
        <v>1382</v>
      </c>
    </row>
    <row r="211" spans="1:1" outlineLevel="1" x14ac:dyDescent="0.3">
      <c r="A211" s="66" t="s">
        <v>1383</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3" ht="31.2" x14ac:dyDescent="0.3">
      <c r="A1" s="63" t="s">
        <v>1384</v>
      </c>
      <c r="B1" s="63"/>
      <c r="C1" s="64"/>
    </row>
    <row r="2" spans="1:3" x14ac:dyDescent="0.3">
      <c r="B2" s="64"/>
      <c r="C2" s="64"/>
    </row>
    <row r="3" spans="1:3" x14ac:dyDescent="0.3">
      <c r="A3" s="129" t="s">
        <v>1385</v>
      </c>
      <c r="B3" s="130"/>
      <c r="C3" s="64"/>
    </row>
    <row r="4" spans="1:3" x14ac:dyDescent="0.3">
      <c r="C4" s="64"/>
    </row>
    <row r="5" spans="1:3" ht="18" x14ac:dyDescent="0.3">
      <c r="A5" s="77" t="s">
        <v>93</v>
      </c>
      <c r="B5" s="77" t="s">
        <v>1386</v>
      </c>
      <c r="C5" s="131" t="s">
        <v>1387</v>
      </c>
    </row>
    <row r="6" spans="1:3" x14ac:dyDescent="0.3">
      <c r="A6" s="1" t="s">
        <v>1388</v>
      </c>
      <c r="B6" s="80" t="s">
        <v>1389</v>
      </c>
      <c r="C6" s="66" t="s">
        <v>95</v>
      </c>
    </row>
    <row r="7" spans="1:3" x14ac:dyDescent="0.3">
      <c r="A7" s="1" t="s">
        <v>1390</v>
      </c>
      <c r="B7" s="80" t="s">
        <v>1391</v>
      </c>
      <c r="C7" s="66" t="s">
        <v>95</v>
      </c>
    </row>
    <row r="8" spans="1:3" x14ac:dyDescent="0.3">
      <c r="A8" s="1" t="s">
        <v>1392</v>
      </c>
      <c r="B8" s="80" t="s">
        <v>1393</v>
      </c>
      <c r="C8" s="66" t="s">
        <v>95</v>
      </c>
    </row>
    <row r="9" spans="1:3" x14ac:dyDescent="0.3">
      <c r="A9" s="1" t="s">
        <v>1394</v>
      </c>
      <c r="B9" s="80" t="s">
        <v>1395</v>
      </c>
      <c r="C9" s="66" t="s">
        <v>95</v>
      </c>
    </row>
    <row r="10" spans="1:3" ht="44.25" customHeight="1" x14ac:dyDescent="0.3">
      <c r="A10" s="1" t="s">
        <v>1396</v>
      </c>
      <c r="B10" s="80" t="s">
        <v>1615</v>
      </c>
      <c r="C10" s="66" t="s">
        <v>95</v>
      </c>
    </row>
    <row r="11" spans="1:3" ht="54.75" customHeight="1" x14ac:dyDescent="0.3">
      <c r="A11" s="1" t="s">
        <v>1397</v>
      </c>
      <c r="B11" s="80" t="s">
        <v>1398</v>
      </c>
      <c r="C11" s="66" t="s">
        <v>95</v>
      </c>
    </row>
    <row r="12" spans="1:3" x14ac:dyDescent="0.3">
      <c r="A12" s="1" t="s">
        <v>1399</v>
      </c>
      <c r="B12" s="80" t="s">
        <v>1400</v>
      </c>
      <c r="C12" s="66" t="s">
        <v>95</v>
      </c>
    </row>
    <row r="13" spans="1:3" x14ac:dyDescent="0.3">
      <c r="A13" s="1" t="s">
        <v>1401</v>
      </c>
      <c r="B13" s="80" t="s">
        <v>1402</v>
      </c>
      <c r="C13" s="66"/>
    </row>
    <row r="14" spans="1:3" ht="28.8" x14ac:dyDescent="0.3">
      <c r="A14" s="1" t="s">
        <v>1403</v>
      </c>
      <c r="B14" s="80" t="s">
        <v>1404</v>
      </c>
      <c r="C14" s="66"/>
    </row>
    <row r="15" spans="1:3" x14ac:dyDescent="0.3">
      <c r="A15" s="1" t="s">
        <v>1405</v>
      </c>
      <c r="B15" s="80" t="s">
        <v>1406</v>
      </c>
      <c r="C15" s="66"/>
    </row>
    <row r="16" spans="1:3" ht="28.8" x14ac:dyDescent="0.3">
      <c r="A16" s="1" t="s">
        <v>1407</v>
      </c>
      <c r="B16" s="84" t="s">
        <v>1408</v>
      </c>
      <c r="C16" s="66" t="s">
        <v>95</v>
      </c>
    </row>
    <row r="17" spans="1:3" ht="30" customHeight="1" x14ac:dyDescent="0.3">
      <c r="A17" s="1" t="s">
        <v>1409</v>
      </c>
      <c r="B17" s="84" t="s">
        <v>1410</v>
      </c>
      <c r="C17" s="66" t="s">
        <v>95</v>
      </c>
    </row>
    <row r="18" spans="1:3" x14ac:dyDescent="0.3">
      <c r="A18" s="1" t="s">
        <v>1411</v>
      </c>
      <c r="B18" s="84" t="s">
        <v>1412</v>
      </c>
      <c r="C18" s="66" t="s">
        <v>95</v>
      </c>
    </row>
    <row r="19" spans="1:3" outlineLevel="1" x14ac:dyDescent="0.3">
      <c r="A19" s="1" t="s">
        <v>1413</v>
      </c>
      <c r="B19" s="81" t="s">
        <v>1414</v>
      </c>
      <c r="C19" s="66"/>
    </row>
    <row r="20" spans="1:3" outlineLevel="1" x14ac:dyDescent="0.3">
      <c r="A20" s="1" t="s">
        <v>1415</v>
      </c>
      <c r="B20" s="123"/>
      <c r="C20" s="66"/>
    </row>
    <row r="21" spans="1:3" outlineLevel="1" x14ac:dyDescent="0.3">
      <c r="A21" s="1" t="s">
        <v>1416</v>
      </c>
      <c r="B21" s="123"/>
      <c r="C21" s="66"/>
    </row>
    <row r="22" spans="1:3" outlineLevel="1" x14ac:dyDescent="0.3">
      <c r="A22" s="1" t="s">
        <v>1417</v>
      </c>
      <c r="B22" s="123"/>
      <c r="C22" s="66"/>
    </row>
    <row r="23" spans="1:3" outlineLevel="1" x14ac:dyDescent="0.3">
      <c r="A23" s="1" t="s">
        <v>1418</v>
      </c>
      <c r="B23" s="123"/>
      <c r="C23" s="66"/>
    </row>
    <row r="24" spans="1:3" ht="18" x14ac:dyDescent="0.3">
      <c r="A24" s="77"/>
      <c r="B24" s="77" t="s">
        <v>1419</v>
      </c>
      <c r="C24" s="131" t="s">
        <v>1420</v>
      </c>
    </row>
    <row r="25" spans="1:3" x14ac:dyDescent="0.3">
      <c r="A25" s="1" t="s">
        <v>1421</v>
      </c>
      <c r="B25" s="84" t="s">
        <v>1422</v>
      </c>
      <c r="C25" s="66" t="s">
        <v>1423</v>
      </c>
    </row>
    <row r="26" spans="1:3" x14ac:dyDescent="0.3">
      <c r="A26" s="1" t="s">
        <v>1424</v>
      </c>
      <c r="B26" s="84" t="s">
        <v>1425</v>
      </c>
      <c r="C26" s="66" t="s">
        <v>1426</v>
      </c>
    </row>
    <row r="27" spans="1:3" x14ac:dyDescent="0.3">
      <c r="A27" s="1" t="s">
        <v>1427</v>
      </c>
      <c r="B27" s="84" t="s">
        <v>1428</v>
      </c>
      <c r="C27" s="66" t="s">
        <v>1429</v>
      </c>
    </row>
    <row r="28" spans="1:3" outlineLevel="1" x14ac:dyDescent="0.3">
      <c r="A28" s="1" t="s">
        <v>1421</v>
      </c>
      <c r="B28" s="83"/>
      <c r="C28" s="66"/>
    </row>
    <row r="29" spans="1:3" outlineLevel="1" x14ac:dyDescent="0.3">
      <c r="A29" s="1" t="s">
        <v>1430</v>
      </c>
      <c r="B29" s="83"/>
      <c r="C29" s="66"/>
    </row>
    <row r="30" spans="1:3" outlineLevel="1" x14ac:dyDescent="0.3">
      <c r="A30" s="1" t="s">
        <v>1431</v>
      </c>
      <c r="B30" s="84"/>
      <c r="C30" s="66"/>
    </row>
    <row r="31" spans="1:3" ht="18" x14ac:dyDescent="0.3">
      <c r="A31" s="77"/>
      <c r="B31" s="77" t="s">
        <v>1432</v>
      </c>
      <c r="C31" s="131" t="s">
        <v>1387</v>
      </c>
    </row>
    <row r="32" spans="1:3" x14ac:dyDescent="0.3">
      <c r="A32" s="1" t="s">
        <v>1433</v>
      </c>
      <c r="B32" s="80" t="s">
        <v>1434</v>
      </c>
      <c r="C32" s="66" t="s">
        <v>95</v>
      </c>
    </row>
    <row r="33" spans="1:2" x14ac:dyDescent="0.3">
      <c r="A33" s="1" t="s">
        <v>1435</v>
      </c>
      <c r="B33" s="83"/>
    </row>
    <row r="34" spans="1:2" x14ac:dyDescent="0.3">
      <c r="A34" s="1" t="s">
        <v>1436</v>
      </c>
      <c r="B34" s="83"/>
    </row>
    <row r="35" spans="1:2" x14ac:dyDescent="0.3">
      <c r="A35" s="1" t="s">
        <v>1437</v>
      </c>
      <c r="B35" s="83"/>
    </row>
    <row r="36" spans="1:2" x14ac:dyDescent="0.3">
      <c r="A36" s="1" t="s">
        <v>1438</v>
      </c>
      <c r="B36" s="83"/>
    </row>
    <row r="37" spans="1:2" x14ac:dyDescent="0.3">
      <c r="A37" s="1" t="s">
        <v>1439</v>
      </c>
      <c r="B37" s="83"/>
    </row>
    <row r="38" spans="1:2" x14ac:dyDescent="0.3">
      <c r="B38" s="83"/>
    </row>
    <row r="39" spans="1:2" x14ac:dyDescent="0.3">
      <c r="B39" s="83"/>
    </row>
    <row r="40" spans="1:2" x14ac:dyDescent="0.3">
      <c r="B40" s="83"/>
    </row>
    <row r="41" spans="1:2" x14ac:dyDescent="0.3">
      <c r="B41" s="83"/>
    </row>
    <row r="42" spans="1:2" x14ac:dyDescent="0.3">
      <c r="B42" s="83"/>
    </row>
    <row r="43" spans="1:2" x14ac:dyDescent="0.3">
      <c r="B43" s="83"/>
    </row>
    <row r="44" spans="1:2" x14ac:dyDescent="0.3">
      <c r="B44" s="83"/>
    </row>
    <row r="45" spans="1:2" x14ac:dyDescent="0.3">
      <c r="B45" s="83"/>
    </row>
    <row r="46" spans="1:2" x14ac:dyDescent="0.3">
      <c r="B46" s="83"/>
    </row>
    <row r="47" spans="1:2" x14ac:dyDescent="0.3">
      <c r="B47" s="83"/>
    </row>
    <row r="48" spans="1:2" x14ac:dyDescent="0.3">
      <c r="B48" s="83"/>
    </row>
    <row r="49" spans="2:2" x14ac:dyDescent="0.3">
      <c r="B49" s="83"/>
    </row>
    <row r="50" spans="2:2" x14ac:dyDescent="0.3">
      <c r="B50" s="83"/>
    </row>
    <row r="51" spans="2:2" x14ac:dyDescent="0.3">
      <c r="B51" s="83"/>
    </row>
    <row r="52" spans="2:2" x14ac:dyDescent="0.3">
      <c r="B52" s="83"/>
    </row>
    <row r="53" spans="2:2" x14ac:dyDescent="0.3">
      <c r="B53" s="83"/>
    </row>
    <row r="54" spans="2:2" x14ac:dyDescent="0.3">
      <c r="B54" s="83"/>
    </row>
    <row r="55" spans="2:2" x14ac:dyDescent="0.3">
      <c r="B55" s="83"/>
    </row>
    <row r="56" spans="2:2" x14ac:dyDescent="0.3">
      <c r="B56" s="83"/>
    </row>
    <row r="57" spans="2:2" x14ac:dyDescent="0.3">
      <c r="B57" s="83"/>
    </row>
    <row r="58" spans="2:2" x14ac:dyDescent="0.3">
      <c r="B58" s="83"/>
    </row>
    <row r="59" spans="2:2" x14ac:dyDescent="0.3">
      <c r="B59" s="83"/>
    </row>
    <row r="60" spans="2:2" x14ac:dyDescent="0.3">
      <c r="B60" s="83"/>
    </row>
    <row r="61" spans="2:2" x14ac:dyDescent="0.3">
      <c r="B61" s="83"/>
    </row>
    <row r="62" spans="2:2" x14ac:dyDescent="0.3">
      <c r="B62" s="83"/>
    </row>
    <row r="63" spans="2:2" x14ac:dyDescent="0.3">
      <c r="B63" s="83"/>
    </row>
    <row r="64" spans="2:2"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64"/>
    </row>
    <row r="84" spans="2:2" x14ac:dyDescent="0.3">
      <c r="B84" s="64"/>
    </row>
    <row r="85" spans="2:2" x14ac:dyDescent="0.3">
      <c r="B85" s="64"/>
    </row>
    <row r="86" spans="2:2" x14ac:dyDescent="0.3">
      <c r="B86" s="64"/>
    </row>
    <row r="87" spans="2:2" x14ac:dyDescent="0.3">
      <c r="B87" s="64"/>
    </row>
    <row r="88" spans="2:2" x14ac:dyDescent="0.3">
      <c r="B88" s="64"/>
    </row>
    <row r="89" spans="2:2" x14ac:dyDescent="0.3">
      <c r="B89" s="64"/>
    </row>
    <row r="90" spans="2:2" x14ac:dyDescent="0.3">
      <c r="B90" s="64"/>
    </row>
    <row r="91" spans="2:2" x14ac:dyDescent="0.3">
      <c r="B91" s="64"/>
    </row>
    <row r="92" spans="2:2" x14ac:dyDescent="0.3">
      <c r="B92" s="64"/>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62"/>
    </row>
    <row r="102" spans="2:2" x14ac:dyDescent="0.3">
      <c r="B102" s="83"/>
    </row>
    <row r="103" spans="2:2" x14ac:dyDescent="0.3">
      <c r="B103" s="83"/>
    </row>
    <row r="104" spans="2:2" x14ac:dyDescent="0.3">
      <c r="B104" s="83"/>
    </row>
    <row r="105" spans="2:2" x14ac:dyDescent="0.3">
      <c r="B105" s="83"/>
    </row>
    <row r="106" spans="2:2" x14ac:dyDescent="0.3">
      <c r="B106" s="83"/>
    </row>
    <row r="107" spans="2:2" x14ac:dyDescent="0.3">
      <c r="B107" s="83"/>
    </row>
    <row r="108" spans="2:2" x14ac:dyDescent="0.3">
      <c r="B108" s="83"/>
    </row>
    <row r="109" spans="2:2" x14ac:dyDescent="0.3">
      <c r="B109" s="83"/>
    </row>
    <row r="110" spans="2:2" x14ac:dyDescent="0.3">
      <c r="B110" s="83"/>
    </row>
    <row r="111" spans="2:2" x14ac:dyDescent="0.3">
      <c r="B111" s="83"/>
    </row>
    <row r="112" spans="2:2" x14ac:dyDescent="0.3">
      <c r="B112" s="83"/>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20" spans="2:2" x14ac:dyDescent="0.3">
      <c r="B120" s="83"/>
    </row>
    <row r="121" spans="2:2" x14ac:dyDescent="0.3">
      <c r="B121" s="83"/>
    </row>
    <row r="122" spans="2:2" x14ac:dyDescent="0.3">
      <c r="B122" s="83"/>
    </row>
    <row r="127" spans="2:2" x14ac:dyDescent="0.3">
      <c r="B127" s="72"/>
    </row>
    <row r="128" spans="2:2" x14ac:dyDescent="0.3">
      <c r="B128" s="132"/>
    </row>
    <row r="134" spans="2:2" x14ac:dyDescent="0.3">
      <c r="B134" s="84"/>
    </row>
    <row r="135" spans="2:2" x14ac:dyDescent="0.3">
      <c r="B135" s="83"/>
    </row>
    <row r="137" spans="2:2" x14ac:dyDescent="0.3">
      <c r="B137" s="83"/>
    </row>
    <row r="138" spans="2:2" x14ac:dyDescent="0.3">
      <c r="B138" s="83"/>
    </row>
    <row r="139" spans="2:2" x14ac:dyDescent="0.3">
      <c r="B139" s="83"/>
    </row>
    <row r="140" spans="2:2" x14ac:dyDescent="0.3">
      <c r="B140" s="83"/>
    </row>
    <row r="141" spans="2:2" x14ac:dyDescent="0.3">
      <c r="B141" s="83"/>
    </row>
    <row r="142" spans="2:2" x14ac:dyDescent="0.3">
      <c r="B142" s="83"/>
    </row>
    <row r="143" spans="2:2" x14ac:dyDescent="0.3">
      <c r="B143" s="83"/>
    </row>
    <row r="144" spans="2:2" x14ac:dyDescent="0.3">
      <c r="B144" s="83"/>
    </row>
    <row r="145" spans="2:2" x14ac:dyDescent="0.3">
      <c r="B145" s="83"/>
    </row>
    <row r="146" spans="2:2" x14ac:dyDescent="0.3">
      <c r="B146" s="83"/>
    </row>
    <row r="147" spans="2:2" x14ac:dyDescent="0.3">
      <c r="B147" s="83"/>
    </row>
    <row r="148" spans="2:2" x14ac:dyDescent="0.3">
      <c r="B148" s="83"/>
    </row>
    <row r="245" spans="2:2" x14ac:dyDescent="0.3">
      <c r="B245" s="80"/>
    </row>
    <row r="246" spans="2:2" x14ac:dyDescent="0.3">
      <c r="B246" s="83"/>
    </row>
    <row r="247" spans="2:2" x14ac:dyDescent="0.3">
      <c r="B247" s="83"/>
    </row>
    <row r="250" spans="2:2" x14ac:dyDescent="0.3">
      <c r="B250" s="83"/>
    </row>
    <row r="266" spans="2:2" x14ac:dyDescent="0.3">
      <c r="B266" s="80"/>
    </row>
    <row r="296" spans="2:2" x14ac:dyDescent="0.3">
      <c r="B296" s="72"/>
    </row>
    <row r="297" spans="2:2" x14ac:dyDescent="0.3">
      <c r="B297" s="83"/>
    </row>
    <row r="299" spans="2:2" x14ac:dyDescent="0.3">
      <c r="B299" s="83"/>
    </row>
    <row r="300" spans="2:2" x14ac:dyDescent="0.3">
      <c r="B300" s="83"/>
    </row>
    <row r="301" spans="2:2" x14ac:dyDescent="0.3">
      <c r="B301" s="83"/>
    </row>
    <row r="302" spans="2:2" x14ac:dyDescent="0.3">
      <c r="B302" s="83"/>
    </row>
    <row r="303" spans="2:2" x14ac:dyDescent="0.3">
      <c r="B303" s="83"/>
    </row>
    <row r="304" spans="2:2" x14ac:dyDescent="0.3">
      <c r="B304" s="83"/>
    </row>
    <row r="305" spans="2:2" x14ac:dyDescent="0.3">
      <c r="B305" s="83"/>
    </row>
    <row r="306" spans="2:2" x14ac:dyDescent="0.3">
      <c r="B306" s="83"/>
    </row>
    <row r="307" spans="2:2" x14ac:dyDescent="0.3">
      <c r="B307" s="83"/>
    </row>
    <row r="308" spans="2:2" x14ac:dyDescent="0.3">
      <c r="B308" s="83"/>
    </row>
    <row r="309" spans="2:2" x14ac:dyDescent="0.3">
      <c r="B309" s="83"/>
    </row>
    <row r="310" spans="2:2" x14ac:dyDescent="0.3">
      <c r="B310"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32" spans="2:2" x14ac:dyDescent="0.3">
      <c r="B332" s="83"/>
    </row>
    <row r="333" spans="2:2" x14ac:dyDescent="0.3">
      <c r="B333" s="83"/>
    </row>
    <row r="334" spans="2:2" x14ac:dyDescent="0.3">
      <c r="B334" s="83"/>
    </row>
    <row r="335" spans="2:2" x14ac:dyDescent="0.3">
      <c r="B335" s="83"/>
    </row>
    <row r="336" spans="2:2" x14ac:dyDescent="0.3">
      <c r="B336" s="83"/>
    </row>
    <row r="338" spans="2:2" x14ac:dyDescent="0.3">
      <c r="B338" s="83"/>
    </row>
    <row r="341" spans="2:2" x14ac:dyDescent="0.3">
      <c r="B341"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1" spans="2:2" x14ac:dyDescent="0.3">
      <c r="B351" s="83"/>
    </row>
    <row r="352" spans="2:2" x14ac:dyDescent="0.3">
      <c r="B352" s="83"/>
    </row>
    <row r="353" spans="2:2" x14ac:dyDescent="0.3">
      <c r="B353" s="83"/>
    </row>
    <row r="354" spans="2:2" x14ac:dyDescent="0.3">
      <c r="B354" s="83"/>
    </row>
    <row r="355" spans="2:2" x14ac:dyDescent="0.3">
      <c r="B355" s="83"/>
    </row>
    <row r="356" spans="2:2" x14ac:dyDescent="0.3">
      <c r="B356" s="83"/>
    </row>
    <row r="357" spans="2:2" x14ac:dyDescent="0.3">
      <c r="B357" s="83"/>
    </row>
    <row r="358" spans="2:2" x14ac:dyDescent="0.3">
      <c r="B358" s="83"/>
    </row>
    <row r="359" spans="2:2" x14ac:dyDescent="0.3">
      <c r="B359" s="83"/>
    </row>
    <row r="360" spans="2:2" x14ac:dyDescent="0.3">
      <c r="B360" s="83"/>
    </row>
    <row r="361" spans="2:2" x14ac:dyDescent="0.3">
      <c r="B361" s="83"/>
    </row>
    <row r="362" spans="2:2" x14ac:dyDescent="0.3">
      <c r="B362" s="83"/>
    </row>
    <row r="366" spans="2:2" x14ac:dyDescent="0.3">
      <c r="B366" s="72"/>
    </row>
    <row r="383" spans="2:2" x14ac:dyDescent="0.3">
      <c r="B383" s="13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1440</v>
      </c>
    </row>
    <row r="3" spans="1:1" ht="15" x14ac:dyDescent="0.3">
      <c r="A3" s="134"/>
    </row>
    <row r="4" spans="1:1" ht="34.799999999999997" x14ac:dyDescent="0.3">
      <c r="A4" s="135" t="s">
        <v>1441</v>
      </c>
    </row>
    <row r="5" spans="1:1" ht="34.799999999999997" x14ac:dyDescent="0.3">
      <c r="A5" s="135" t="s">
        <v>1442</v>
      </c>
    </row>
    <row r="6" spans="1:1" ht="52.2" x14ac:dyDescent="0.3">
      <c r="A6" s="135" t="s">
        <v>1443</v>
      </c>
    </row>
    <row r="7" spans="1:1" ht="17.399999999999999" x14ac:dyDescent="0.3">
      <c r="A7" s="135"/>
    </row>
    <row r="8" spans="1:1" ht="18" x14ac:dyDescent="0.3">
      <c r="A8" s="136" t="s">
        <v>1444</v>
      </c>
    </row>
    <row r="9" spans="1:1" ht="34.799999999999997" x14ac:dyDescent="0.35">
      <c r="A9" s="145" t="s">
        <v>1607</v>
      </c>
    </row>
    <row r="10" spans="1:1" ht="69.599999999999994" x14ac:dyDescent="0.3">
      <c r="A10" s="138" t="s">
        <v>1445</v>
      </c>
    </row>
    <row r="11" spans="1:1" ht="34.799999999999997" x14ac:dyDescent="0.3">
      <c r="A11" s="138" t="s">
        <v>1446</v>
      </c>
    </row>
    <row r="12" spans="1:1" ht="17.399999999999999" x14ac:dyDescent="0.3">
      <c r="A12" s="138" t="s">
        <v>1447</v>
      </c>
    </row>
    <row r="13" spans="1:1" ht="17.399999999999999" x14ac:dyDescent="0.3">
      <c r="A13" s="138" t="s">
        <v>1448</v>
      </c>
    </row>
    <row r="14" spans="1:1" ht="34.799999999999997" x14ac:dyDescent="0.3">
      <c r="A14" s="138" t="s">
        <v>1449</v>
      </c>
    </row>
    <row r="15" spans="1:1" ht="17.399999999999999" x14ac:dyDescent="0.3">
      <c r="A15" s="138"/>
    </row>
    <row r="16" spans="1:1" ht="18" x14ac:dyDescent="0.3">
      <c r="A16" s="136" t="s">
        <v>1450</v>
      </c>
    </row>
    <row r="17" spans="1:1" ht="17.399999999999999" x14ac:dyDescent="0.3">
      <c r="A17" s="139" t="s">
        <v>1451</v>
      </c>
    </row>
    <row r="18" spans="1:1" ht="34.799999999999997" x14ac:dyDescent="0.3">
      <c r="A18" s="140" t="s">
        <v>1452</v>
      </c>
    </row>
    <row r="19" spans="1:1" ht="34.799999999999997" x14ac:dyDescent="0.3">
      <c r="A19" s="140" t="s">
        <v>1453</v>
      </c>
    </row>
    <row r="20" spans="1:1" ht="52.2" x14ac:dyDescent="0.3">
      <c r="A20" s="140" t="s">
        <v>1454</v>
      </c>
    </row>
    <row r="21" spans="1:1" ht="87" x14ac:dyDescent="0.3">
      <c r="A21" s="140" t="s">
        <v>1455</v>
      </c>
    </row>
    <row r="22" spans="1:1" ht="52.2" x14ac:dyDescent="0.3">
      <c r="A22" s="140" t="s">
        <v>1456</v>
      </c>
    </row>
    <row r="23" spans="1:1" ht="34.799999999999997" x14ac:dyDescent="0.3">
      <c r="A23" s="140" t="s">
        <v>1457</v>
      </c>
    </row>
    <row r="24" spans="1:1" ht="17.399999999999999" x14ac:dyDescent="0.3">
      <c r="A24" s="140" t="s">
        <v>1458</v>
      </c>
    </row>
    <row r="25" spans="1:1" ht="17.399999999999999" x14ac:dyDescent="0.3">
      <c r="A25" s="139" t="s">
        <v>1459</v>
      </c>
    </row>
    <row r="26" spans="1:1" ht="52.2" x14ac:dyDescent="0.35">
      <c r="A26" s="141" t="s">
        <v>1460</v>
      </c>
    </row>
    <row r="27" spans="1:1" ht="17.399999999999999" x14ac:dyDescent="0.35">
      <c r="A27" s="141" t="s">
        <v>1461</v>
      </c>
    </row>
    <row r="28" spans="1:1" ht="17.399999999999999" x14ac:dyDescent="0.3">
      <c r="A28" s="139" t="s">
        <v>1462</v>
      </c>
    </row>
    <row r="29" spans="1:1" ht="34.799999999999997" x14ac:dyDescent="0.3">
      <c r="A29" s="140" t="s">
        <v>1463</v>
      </c>
    </row>
    <row r="30" spans="1:1" ht="34.799999999999997" x14ac:dyDescent="0.3">
      <c r="A30" s="140" t="s">
        <v>1464</v>
      </c>
    </row>
    <row r="31" spans="1:1" ht="34.799999999999997" x14ac:dyDescent="0.3">
      <c r="A31" s="140" t="s">
        <v>1465</v>
      </c>
    </row>
    <row r="32" spans="1:1" ht="34.799999999999997" x14ac:dyDescent="0.3">
      <c r="A32" s="140" t="s">
        <v>1466</v>
      </c>
    </row>
    <row r="33" spans="1:1" ht="17.399999999999999" x14ac:dyDescent="0.3">
      <c r="A33" s="140"/>
    </row>
    <row r="34" spans="1:1" ht="18" x14ac:dyDescent="0.3">
      <c r="A34" s="136" t="s">
        <v>1467</v>
      </c>
    </row>
    <row r="35" spans="1:1" ht="17.399999999999999" x14ac:dyDescent="0.3">
      <c r="A35" s="139" t="s">
        <v>1468</v>
      </c>
    </row>
    <row r="36" spans="1:1" ht="34.799999999999997" x14ac:dyDescent="0.3">
      <c r="A36" s="140" t="s">
        <v>1469</v>
      </c>
    </row>
    <row r="37" spans="1:1" ht="34.799999999999997" x14ac:dyDescent="0.3">
      <c r="A37" s="140" t="s">
        <v>1470</v>
      </c>
    </row>
    <row r="38" spans="1:1" ht="34.799999999999997" x14ac:dyDescent="0.3">
      <c r="A38" s="140" t="s">
        <v>1471</v>
      </c>
    </row>
    <row r="39" spans="1:1" ht="17.399999999999999" x14ac:dyDescent="0.3">
      <c r="A39" s="140" t="s">
        <v>1472</v>
      </c>
    </row>
    <row r="40" spans="1:1" ht="34.799999999999997" x14ac:dyDescent="0.3">
      <c r="A40" s="140" t="s">
        <v>1473</v>
      </c>
    </row>
    <row r="41" spans="1:1" ht="17.399999999999999" x14ac:dyDescent="0.3">
      <c r="A41" s="139" t="s">
        <v>1474</v>
      </c>
    </row>
    <row r="42" spans="1:1" ht="17.399999999999999" x14ac:dyDescent="0.3">
      <c r="A42" s="140" t="s">
        <v>1475</v>
      </c>
    </row>
    <row r="43" spans="1:1" ht="17.399999999999999" x14ac:dyDescent="0.35">
      <c r="A43" s="141" t="s">
        <v>1476</v>
      </c>
    </row>
    <row r="44" spans="1:1" ht="17.399999999999999" x14ac:dyDescent="0.3">
      <c r="A44" s="139" t="s">
        <v>1477</v>
      </c>
    </row>
    <row r="45" spans="1:1" ht="34.799999999999997" x14ac:dyDescent="0.35">
      <c r="A45" s="141" t="s">
        <v>1478</v>
      </c>
    </row>
    <row r="46" spans="1:1" ht="34.799999999999997" x14ac:dyDescent="0.3">
      <c r="A46" s="140" t="s">
        <v>1479</v>
      </c>
    </row>
    <row r="47" spans="1:1" ht="52.2" x14ac:dyDescent="0.3">
      <c r="A47" s="140" t="s">
        <v>1480</v>
      </c>
    </row>
    <row r="48" spans="1:1" ht="17.399999999999999" x14ac:dyDescent="0.3">
      <c r="A48" s="140" t="s">
        <v>1481</v>
      </c>
    </row>
    <row r="49" spans="1:1" ht="17.399999999999999" x14ac:dyDescent="0.35">
      <c r="A49" s="141" t="s">
        <v>1482</v>
      </c>
    </row>
    <row r="50" spans="1:1" ht="17.399999999999999" x14ac:dyDescent="0.3">
      <c r="A50" s="139" t="s">
        <v>1483</v>
      </c>
    </row>
    <row r="51" spans="1:1" ht="34.799999999999997" x14ac:dyDescent="0.35">
      <c r="A51" s="141" t="s">
        <v>1484</v>
      </c>
    </row>
    <row r="52" spans="1:1" ht="17.399999999999999" x14ac:dyDescent="0.3">
      <c r="A52" s="140" t="s">
        <v>1485</v>
      </c>
    </row>
    <row r="53" spans="1:1" ht="34.799999999999997" x14ac:dyDescent="0.35">
      <c r="A53" s="141" t="s">
        <v>1486</v>
      </c>
    </row>
    <row r="54" spans="1:1" ht="17.399999999999999" x14ac:dyDescent="0.3">
      <c r="A54" s="139" t="s">
        <v>1487</v>
      </c>
    </row>
    <row r="55" spans="1:1" ht="17.399999999999999" x14ac:dyDescent="0.35">
      <c r="A55" s="141" t="s">
        <v>1488</v>
      </c>
    </row>
    <row r="56" spans="1:1" ht="34.799999999999997" x14ac:dyDescent="0.3">
      <c r="A56" s="140" t="s">
        <v>1489</v>
      </c>
    </row>
    <row r="57" spans="1:1" ht="17.399999999999999" x14ac:dyDescent="0.3">
      <c r="A57" s="140" t="s">
        <v>1490</v>
      </c>
    </row>
    <row r="58" spans="1:1" ht="17.399999999999999" x14ac:dyDescent="0.3">
      <c r="A58" s="140" t="s">
        <v>1491</v>
      </c>
    </row>
    <row r="59" spans="1:1" ht="17.399999999999999" x14ac:dyDescent="0.3">
      <c r="A59" s="139" t="s">
        <v>1492</v>
      </c>
    </row>
    <row r="60" spans="1:1" ht="34.799999999999997" x14ac:dyDescent="0.3">
      <c r="A60" s="140" t="s">
        <v>1493</v>
      </c>
    </row>
    <row r="61" spans="1:1" ht="17.399999999999999" x14ac:dyDescent="0.3">
      <c r="A61" s="142"/>
    </row>
    <row r="62" spans="1:1" ht="18" x14ac:dyDescent="0.3">
      <c r="A62" s="136" t="s">
        <v>1494</v>
      </c>
    </row>
    <row r="63" spans="1:1" ht="17.399999999999999" x14ac:dyDescent="0.3">
      <c r="A63" s="139" t="s">
        <v>1495</v>
      </c>
    </row>
    <row r="64" spans="1:1" ht="34.799999999999997" x14ac:dyDescent="0.3">
      <c r="A64" s="140" t="s">
        <v>1496</v>
      </c>
    </row>
    <row r="65" spans="1:1" ht="17.399999999999999" x14ac:dyDescent="0.3">
      <c r="A65" s="140" t="s">
        <v>1497</v>
      </c>
    </row>
    <row r="66" spans="1:1" ht="34.799999999999997" x14ac:dyDescent="0.3">
      <c r="A66" s="138" t="s">
        <v>1498</v>
      </c>
    </row>
    <row r="67" spans="1:1" ht="34.799999999999997" x14ac:dyDescent="0.3">
      <c r="A67" s="138" t="s">
        <v>1499</v>
      </c>
    </row>
    <row r="68" spans="1:1" ht="34.799999999999997" x14ac:dyDescent="0.3">
      <c r="A68" s="138" t="s">
        <v>1500</v>
      </c>
    </row>
    <row r="69" spans="1:1" ht="17.399999999999999" x14ac:dyDescent="0.3">
      <c r="A69" s="143" t="s">
        <v>1501</v>
      </c>
    </row>
    <row r="70" spans="1:1" ht="52.2" x14ac:dyDescent="0.3">
      <c r="A70" s="138" t="s">
        <v>1502</v>
      </c>
    </row>
    <row r="71" spans="1:1" ht="17.399999999999999" x14ac:dyDescent="0.3">
      <c r="A71" s="138" t="s">
        <v>1503</v>
      </c>
    </row>
    <row r="72" spans="1:1" ht="17.399999999999999" x14ac:dyDescent="0.3">
      <c r="A72" s="143" t="s">
        <v>1504</v>
      </c>
    </row>
    <row r="73" spans="1:1" ht="17.399999999999999" x14ac:dyDescent="0.3">
      <c r="A73" s="138" t="s">
        <v>1505</v>
      </c>
    </row>
    <row r="74" spans="1:1" ht="17.399999999999999" x14ac:dyDescent="0.3">
      <c r="A74" s="143" t="s">
        <v>1506</v>
      </c>
    </row>
    <row r="75" spans="1:1" ht="34.799999999999997" x14ac:dyDescent="0.3">
      <c r="A75" s="138" t="s">
        <v>1507</v>
      </c>
    </row>
    <row r="76" spans="1:1" ht="17.399999999999999" x14ac:dyDescent="0.3">
      <c r="A76" s="138" t="s">
        <v>1508</v>
      </c>
    </row>
    <row r="77" spans="1:1" ht="52.2" x14ac:dyDescent="0.3">
      <c r="A77" s="138" t="s">
        <v>1509</v>
      </c>
    </row>
    <row r="78" spans="1:1" ht="17.399999999999999" x14ac:dyDescent="0.3">
      <c r="A78" s="143" t="s">
        <v>1510</v>
      </c>
    </row>
    <row r="79" spans="1:1" ht="17.399999999999999" x14ac:dyDescent="0.35">
      <c r="A79" s="137" t="s">
        <v>1511</v>
      </c>
    </row>
    <row r="80" spans="1:1" ht="17.399999999999999" x14ac:dyDescent="0.3">
      <c r="A80" s="143" t="s">
        <v>1512</v>
      </c>
    </row>
    <row r="81" spans="1:1" ht="34.799999999999997" x14ac:dyDescent="0.3">
      <c r="A81" s="138" t="s">
        <v>1513</v>
      </c>
    </row>
    <row r="82" spans="1:1" ht="34.799999999999997" x14ac:dyDescent="0.3">
      <c r="A82" s="138" t="s">
        <v>1514</v>
      </c>
    </row>
    <row r="83" spans="1:1" ht="34.799999999999997" x14ac:dyDescent="0.3">
      <c r="A83" s="138" t="s">
        <v>1515</v>
      </c>
    </row>
    <row r="84" spans="1:1" ht="34.799999999999997" x14ac:dyDescent="0.3">
      <c r="A84" s="138" t="s">
        <v>1516</v>
      </c>
    </row>
    <row r="85" spans="1:1" ht="34.799999999999997" x14ac:dyDescent="0.3">
      <c r="A85" s="138" t="s">
        <v>1517</v>
      </c>
    </row>
    <row r="86" spans="1:1" ht="17.399999999999999" x14ac:dyDescent="0.3">
      <c r="A86" s="143" t="s">
        <v>1518</v>
      </c>
    </row>
    <row r="87" spans="1:1" ht="17.399999999999999" x14ac:dyDescent="0.3">
      <c r="A87" s="138" t="s">
        <v>1519</v>
      </c>
    </row>
    <row r="88" spans="1:1" ht="34.799999999999997" x14ac:dyDescent="0.3">
      <c r="A88" s="138" t="s">
        <v>1520</v>
      </c>
    </row>
    <row r="89" spans="1:1" ht="17.399999999999999" x14ac:dyDescent="0.3">
      <c r="A89" s="143" t="s">
        <v>1521</v>
      </c>
    </row>
    <row r="90" spans="1:1" ht="34.799999999999997" x14ac:dyDescent="0.3">
      <c r="A90" s="138" t="s">
        <v>1522</v>
      </c>
    </row>
    <row r="91" spans="1:1" ht="17.399999999999999" x14ac:dyDescent="0.3">
      <c r="A91" s="143" t="s">
        <v>1523</v>
      </c>
    </row>
    <row r="92" spans="1:1" ht="17.399999999999999" x14ac:dyDescent="0.35">
      <c r="A92" s="137" t="s">
        <v>1524</v>
      </c>
    </row>
    <row r="93" spans="1:1" ht="17.399999999999999" x14ac:dyDescent="0.3">
      <c r="A93" s="138" t="s">
        <v>1525</v>
      </c>
    </row>
    <row r="94" spans="1:1" ht="17.399999999999999" x14ac:dyDescent="0.3">
      <c r="A94" s="138"/>
    </row>
    <row r="95" spans="1:1" ht="18" x14ac:dyDescent="0.3">
      <c r="A95" s="136" t="s">
        <v>1526</v>
      </c>
    </row>
    <row r="96" spans="1:1" ht="34.799999999999997" x14ac:dyDescent="0.35">
      <c r="A96" s="137" t="s">
        <v>1527</v>
      </c>
    </row>
    <row r="97" spans="1:1" ht="17.399999999999999" x14ac:dyDescent="0.35">
      <c r="A97" s="137" t="s">
        <v>1528</v>
      </c>
    </row>
    <row r="98" spans="1:1" ht="17.399999999999999" x14ac:dyDescent="0.3">
      <c r="A98" s="143" t="s">
        <v>1529</v>
      </c>
    </row>
    <row r="99" spans="1:1" ht="17.399999999999999" x14ac:dyDescent="0.3">
      <c r="A99" s="135" t="s">
        <v>1530</v>
      </c>
    </row>
    <row r="100" spans="1:1" ht="17.399999999999999" x14ac:dyDescent="0.3">
      <c r="A100" s="138" t="s">
        <v>1531</v>
      </c>
    </row>
    <row r="101" spans="1:1" ht="17.399999999999999" x14ac:dyDescent="0.3">
      <c r="A101" s="138" t="s">
        <v>1532</v>
      </c>
    </row>
    <row r="102" spans="1:1" ht="17.399999999999999" x14ac:dyDescent="0.3">
      <c r="A102" s="138" t="s">
        <v>1533</v>
      </c>
    </row>
    <row r="103" spans="1:1" ht="17.399999999999999" x14ac:dyDescent="0.3">
      <c r="A103" s="138" t="s">
        <v>1534</v>
      </c>
    </row>
    <row r="104" spans="1:1" ht="34.799999999999997" x14ac:dyDescent="0.3">
      <c r="A104" s="138" t="s">
        <v>1535</v>
      </c>
    </row>
    <row r="105" spans="1:1" ht="17.399999999999999" x14ac:dyDescent="0.3">
      <c r="A105" s="135" t="s">
        <v>1536</v>
      </c>
    </row>
    <row r="106" spans="1:1" ht="17.399999999999999" x14ac:dyDescent="0.3">
      <c r="A106" s="138" t="s">
        <v>1537</v>
      </c>
    </row>
    <row r="107" spans="1:1" ht="17.399999999999999" x14ac:dyDescent="0.3">
      <c r="A107" s="138" t="s">
        <v>1538</v>
      </c>
    </row>
    <row r="108" spans="1:1" ht="17.399999999999999" x14ac:dyDescent="0.3">
      <c r="A108" s="138" t="s">
        <v>1539</v>
      </c>
    </row>
    <row r="109" spans="1:1" ht="17.399999999999999" x14ac:dyDescent="0.3">
      <c r="A109" s="138" t="s">
        <v>1540</v>
      </c>
    </row>
    <row r="110" spans="1:1" ht="17.399999999999999" x14ac:dyDescent="0.3">
      <c r="A110" s="138" t="s">
        <v>1541</v>
      </c>
    </row>
    <row r="111" spans="1:1" ht="17.399999999999999" x14ac:dyDescent="0.3">
      <c r="A111" s="138" t="s">
        <v>1542</v>
      </c>
    </row>
    <row r="112" spans="1:1" ht="17.399999999999999" x14ac:dyDescent="0.3">
      <c r="A112" s="143" t="s">
        <v>1543</v>
      </c>
    </row>
    <row r="113" spans="1:1" ht="17.399999999999999" x14ac:dyDescent="0.3">
      <c r="A113" s="138" t="s">
        <v>1544</v>
      </c>
    </row>
    <row r="114" spans="1:1" ht="17.399999999999999" x14ac:dyDescent="0.3">
      <c r="A114" s="135" t="s">
        <v>1545</v>
      </c>
    </row>
    <row r="115" spans="1:1" ht="17.399999999999999" x14ac:dyDescent="0.3">
      <c r="A115" s="138" t="s">
        <v>1546</v>
      </c>
    </row>
    <row r="116" spans="1:1" ht="17.399999999999999" x14ac:dyDescent="0.3">
      <c r="A116" s="138" t="s">
        <v>1547</v>
      </c>
    </row>
    <row r="117" spans="1:1" ht="17.399999999999999" x14ac:dyDescent="0.3">
      <c r="A117" s="135" t="s">
        <v>1548</v>
      </c>
    </row>
    <row r="118" spans="1:1" ht="17.399999999999999" x14ac:dyDescent="0.3">
      <c r="A118" s="138" t="s">
        <v>1549</v>
      </c>
    </row>
    <row r="119" spans="1:1" ht="17.399999999999999" x14ac:dyDescent="0.3">
      <c r="A119" s="138" t="s">
        <v>1550</v>
      </c>
    </row>
    <row r="120" spans="1:1" ht="17.399999999999999" x14ac:dyDescent="0.3">
      <c r="A120" s="138" t="s">
        <v>1551</v>
      </c>
    </row>
    <row r="121" spans="1:1" ht="17.399999999999999" x14ac:dyDescent="0.3">
      <c r="A121" s="143" t="s">
        <v>1552</v>
      </c>
    </row>
    <row r="122" spans="1:1" ht="17.399999999999999" x14ac:dyDescent="0.3">
      <c r="A122" s="135" t="s">
        <v>1553</v>
      </c>
    </row>
    <row r="123" spans="1:1" ht="17.399999999999999" x14ac:dyDescent="0.3">
      <c r="A123" s="135" t="s">
        <v>1554</v>
      </c>
    </row>
    <row r="124" spans="1:1" ht="17.399999999999999" x14ac:dyDescent="0.3">
      <c r="A124" s="138" t="s">
        <v>1555</v>
      </c>
    </row>
    <row r="125" spans="1:1" ht="17.399999999999999" x14ac:dyDescent="0.3">
      <c r="A125" s="138" t="s">
        <v>1556</v>
      </c>
    </row>
    <row r="126" spans="1:1" ht="17.399999999999999" x14ac:dyDescent="0.3">
      <c r="A126" s="138" t="s">
        <v>1557</v>
      </c>
    </row>
    <row r="127" spans="1:1" ht="17.399999999999999" x14ac:dyDescent="0.3">
      <c r="A127" s="138" t="s">
        <v>1558</v>
      </c>
    </row>
    <row r="128" spans="1:1" ht="17.399999999999999" x14ac:dyDescent="0.3">
      <c r="A128" s="138" t="s">
        <v>1559</v>
      </c>
    </row>
    <row r="129" spans="1:1" ht="17.399999999999999" x14ac:dyDescent="0.3">
      <c r="A129" s="143" t="s">
        <v>1560</v>
      </c>
    </row>
    <row r="130" spans="1:1" ht="34.799999999999997" x14ac:dyDescent="0.3">
      <c r="A130" s="138" t="s">
        <v>1561</v>
      </c>
    </row>
    <row r="131" spans="1:1" ht="69.599999999999994" x14ac:dyDescent="0.3">
      <c r="A131" s="138" t="s">
        <v>1562</v>
      </c>
    </row>
    <row r="132" spans="1:1" ht="34.799999999999997" x14ac:dyDescent="0.3">
      <c r="A132" s="138" t="s">
        <v>1563</v>
      </c>
    </row>
    <row r="133" spans="1:1" ht="17.399999999999999" x14ac:dyDescent="0.3">
      <c r="A133" s="143" t="s">
        <v>1564</v>
      </c>
    </row>
    <row r="134" spans="1:1" ht="34.799999999999997" x14ac:dyDescent="0.3">
      <c r="A134" s="135" t="s">
        <v>1565</v>
      </c>
    </row>
    <row r="135" spans="1:1" ht="17.399999999999999" x14ac:dyDescent="0.3">
      <c r="A135" s="135"/>
    </row>
    <row r="136" spans="1:1" ht="18" x14ac:dyDescent="0.3">
      <c r="A136" s="136" t="s">
        <v>1566</v>
      </c>
    </row>
    <row r="137" spans="1:1" ht="17.399999999999999" x14ac:dyDescent="0.3">
      <c r="A137" s="138" t="s">
        <v>1567</v>
      </c>
    </row>
    <row r="138" spans="1:1" ht="34.799999999999997" x14ac:dyDescent="0.3">
      <c r="A138" s="140" t="s">
        <v>1568</v>
      </c>
    </row>
    <row r="139" spans="1:1" ht="34.799999999999997" x14ac:dyDescent="0.3">
      <c r="A139" s="140" t="s">
        <v>1569</v>
      </c>
    </row>
    <row r="140" spans="1:1" ht="17.399999999999999" x14ac:dyDescent="0.3">
      <c r="A140" s="139" t="s">
        <v>1570</v>
      </c>
    </row>
    <row r="141" spans="1:1" ht="17.399999999999999" x14ac:dyDescent="0.3">
      <c r="A141" s="144" t="s">
        <v>1571</v>
      </c>
    </row>
    <row r="142" spans="1:1" ht="34.799999999999997" x14ac:dyDescent="0.35">
      <c r="A142" s="141" t="s">
        <v>1572</v>
      </c>
    </row>
    <row r="143" spans="1:1" ht="17.399999999999999" x14ac:dyDescent="0.3">
      <c r="A143" s="140" t="s">
        <v>1573</v>
      </c>
    </row>
    <row r="144" spans="1:1" ht="17.399999999999999" x14ac:dyDescent="0.3">
      <c r="A144" s="140" t="s">
        <v>1574</v>
      </c>
    </row>
    <row r="145" spans="1:1" ht="17.399999999999999" x14ac:dyDescent="0.3">
      <c r="A145" s="144" t="s">
        <v>1575</v>
      </c>
    </row>
    <row r="146" spans="1:1" ht="17.399999999999999" x14ac:dyDescent="0.3">
      <c r="A146" s="139" t="s">
        <v>1576</v>
      </c>
    </row>
    <row r="147" spans="1:1" ht="17.399999999999999" x14ac:dyDescent="0.3">
      <c r="A147" s="144" t="s">
        <v>1577</v>
      </c>
    </row>
    <row r="148" spans="1:1" ht="17.399999999999999" x14ac:dyDescent="0.3">
      <c r="A148" s="140" t="s">
        <v>1578</v>
      </c>
    </row>
    <row r="149" spans="1:1" ht="17.399999999999999" x14ac:dyDescent="0.3">
      <c r="A149" s="140" t="s">
        <v>1579</v>
      </c>
    </row>
    <row r="150" spans="1:1" ht="17.399999999999999" x14ac:dyDescent="0.3">
      <c r="A150" s="140" t="s">
        <v>1580</v>
      </c>
    </row>
    <row r="151" spans="1:1" ht="34.799999999999997" x14ac:dyDescent="0.3">
      <c r="A151" s="144" t="s">
        <v>1581</v>
      </c>
    </row>
    <row r="152" spans="1:1" ht="17.399999999999999" x14ac:dyDescent="0.3">
      <c r="A152" s="139" t="s">
        <v>1582</v>
      </c>
    </row>
    <row r="153" spans="1:1" ht="17.399999999999999" x14ac:dyDescent="0.3">
      <c r="A153" s="140" t="s">
        <v>1583</v>
      </c>
    </row>
    <row r="154" spans="1:1" ht="17.399999999999999" x14ac:dyDescent="0.3">
      <c r="A154" s="140" t="s">
        <v>1584</v>
      </c>
    </row>
    <row r="155" spans="1:1" ht="17.399999999999999" x14ac:dyDescent="0.3">
      <c r="A155" s="140" t="s">
        <v>1585</v>
      </c>
    </row>
    <row r="156" spans="1:1" ht="17.399999999999999" x14ac:dyDescent="0.3">
      <c r="A156" s="140" t="s">
        <v>1586</v>
      </c>
    </row>
    <row r="157" spans="1:1" ht="34.799999999999997" x14ac:dyDescent="0.3">
      <c r="A157" s="140" t="s">
        <v>1587</v>
      </c>
    </row>
    <row r="158" spans="1:1" ht="34.799999999999997" x14ac:dyDescent="0.3">
      <c r="A158" s="140" t="s">
        <v>1588</v>
      </c>
    </row>
    <row r="159" spans="1:1" ht="17.399999999999999" x14ac:dyDescent="0.3">
      <c r="A159" s="139" t="s">
        <v>1589</v>
      </c>
    </row>
    <row r="160" spans="1:1" ht="34.799999999999997" x14ac:dyDescent="0.3">
      <c r="A160" s="140" t="s">
        <v>1590</v>
      </c>
    </row>
    <row r="161" spans="1:1" ht="34.799999999999997" x14ac:dyDescent="0.3">
      <c r="A161" s="140" t="s">
        <v>1591</v>
      </c>
    </row>
    <row r="162" spans="1:1" ht="17.399999999999999" x14ac:dyDescent="0.3">
      <c r="A162" s="140" t="s">
        <v>1592</v>
      </c>
    </row>
    <row r="163" spans="1:1" ht="17.399999999999999" x14ac:dyDescent="0.3">
      <c r="A163" s="139" t="s">
        <v>1593</v>
      </c>
    </row>
    <row r="164" spans="1:1" ht="34.799999999999997" x14ac:dyDescent="0.35">
      <c r="A164" s="146" t="s">
        <v>1608</v>
      </c>
    </row>
    <row r="165" spans="1:1" ht="34.799999999999997" x14ac:dyDescent="0.3">
      <c r="A165" s="140" t="s">
        <v>1594</v>
      </c>
    </row>
    <row r="166" spans="1:1" ht="17.399999999999999" x14ac:dyDescent="0.3">
      <c r="A166" s="139" t="s">
        <v>1595</v>
      </c>
    </row>
    <row r="167" spans="1:1" ht="17.399999999999999" x14ac:dyDescent="0.3">
      <c r="A167" s="140" t="s">
        <v>1596</v>
      </c>
    </row>
    <row r="168" spans="1:1" ht="17.399999999999999" x14ac:dyDescent="0.3">
      <c r="A168" s="139" t="s">
        <v>1597</v>
      </c>
    </row>
    <row r="169" spans="1:1" ht="17.399999999999999" x14ac:dyDescent="0.35">
      <c r="A169" s="141" t="s">
        <v>1598</v>
      </c>
    </row>
    <row r="170" spans="1:1" ht="17.399999999999999" x14ac:dyDescent="0.35">
      <c r="A170" s="141"/>
    </row>
    <row r="171" spans="1:1" ht="17.399999999999999" x14ac:dyDescent="0.35">
      <c r="A171" s="141"/>
    </row>
    <row r="172" spans="1:1" ht="17.399999999999999" x14ac:dyDescent="0.35">
      <c r="A172" s="141"/>
    </row>
    <row r="173" spans="1:1" ht="17.399999999999999" x14ac:dyDescent="0.35">
      <c r="A173" s="141"/>
    </row>
    <row r="174" spans="1:1" ht="17.399999999999999" x14ac:dyDescent="0.35">
      <c r="A174" s="14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20</vt:i4>
      </vt:variant>
    </vt:vector>
  </HeadingPairs>
  <TitlesOfParts>
    <vt:vector size="45"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E.g. General</vt:lpstr>
      <vt:lpstr>E.g. Other</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Jurlander, Torben</cp:lastModifiedBy>
  <cp:lastPrinted>2018-04-30T12:58:33Z</cp:lastPrinted>
  <dcterms:created xsi:type="dcterms:W3CDTF">2016-04-21T08:07:20Z</dcterms:created>
  <dcterms:modified xsi:type="dcterms:W3CDTF">2018-04-30T12:59:07Z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