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180" windowWidth="15600" windowHeight="11580" tabRatio="975" firstSheet="3" activeTab="8"/>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Contents!$A$1:$F$55</definedName>
    <definedName name="_xlnm.Print_Area" localSheetId="0">Frontpage!$A$1:$F$37</definedName>
    <definedName name="_xlnm.Print_Area" localSheetId="5">'Table 4 - LTV'!$A$1:$O$90</definedName>
    <definedName name="_xlnm.Print_Area" localSheetId="8">'Table 9-13 - Lending'!$A$1:$U$83</definedName>
  </definedNames>
  <calcPr calcId="145621"/>
</workbook>
</file>

<file path=xl/calcChain.xml><?xml version="1.0" encoding="utf-8"?>
<calcChain xmlns="http://schemas.openxmlformats.org/spreadsheetml/2006/main">
  <c r="M72" i="5" l="1"/>
  <c r="M19" i="16" l="1"/>
  <c r="M18" i="16"/>
  <c r="M17" i="16"/>
  <c r="M15" i="16"/>
  <c r="M14" i="16"/>
  <c r="M13" i="16"/>
  <c r="M12" i="16"/>
  <c r="M10" i="16"/>
  <c r="M9" i="16"/>
  <c r="M59" i="16"/>
  <c r="M39" i="16"/>
  <c r="M38" i="16"/>
  <c r="M37" i="16"/>
  <c r="M35" i="16"/>
  <c r="M34" i="16"/>
  <c r="M33" i="16"/>
  <c r="M32" i="16"/>
  <c r="M30" i="16"/>
  <c r="M29" i="16"/>
  <c r="M58" i="16"/>
  <c r="M57" i="16"/>
  <c r="M55" i="16"/>
  <c r="M54" i="16"/>
  <c r="M53" i="16"/>
  <c r="M52" i="16"/>
  <c r="M50" i="16"/>
  <c r="M49" i="16"/>
  <c r="D29" i="5" l="1"/>
  <c r="E29" i="5"/>
  <c r="F29" i="5"/>
  <c r="G29" i="5"/>
  <c r="H29" i="5"/>
  <c r="I29" i="5"/>
  <c r="J29" i="5"/>
  <c r="K29" i="5"/>
  <c r="L29" i="5"/>
  <c r="C29" i="5"/>
  <c r="M24" i="5"/>
  <c r="M25" i="5"/>
  <c r="M26" i="5"/>
  <c r="M27" i="5"/>
  <c r="M28" i="5"/>
  <c r="M23" i="5"/>
  <c r="M13" i="5"/>
  <c r="M12" i="5"/>
  <c r="M11" i="5"/>
  <c r="M10" i="5"/>
  <c r="M9" i="5"/>
  <c r="L14" i="5"/>
  <c r="K14" i="5"/>
  <c r="J14" i="5"/>
  <c r="I14" i="5"/>
  <c r="H14" i="5"/>
  <c r="G14" i="5"/>
  <c r="F14" i="5"/>
  <c r="E14" i="5"/>
  <c r="D14" i="5"/>
  <c r="C14" i="5"/>
  <c r="L56" i="16"/>
  <c r="K56" i="16"/>
  <c r="J56" i="16"/>
  <c r="I56" i="16"/>
  <c r="H56" i="16"/>
  <c r="G56" i="16"/>
  <c r="F56" i="16"/>
  <c r="E56" i="16"/>
  <c r="D56" i="16"/>
  <c r="C56" i="16"/>
  <c r="M56" i="16" s="1"/>
  <c r="L51" i="16"/>
  <c r="L60" i="16" s="1"/>
  <c r="K51" i="16"/>
  <c r="K60" i="16" s="1"/>
  <c r="J51" i="16"/>
  <c r="J60" i="16" s="1"/>
  <c r="I51" i="16"/>
  <c r="I60" i="16" s="1"/>
  <c r="H51" i="16"/>
  <c r="H60" i="16" s="1"/>
  <c r="G51" i="16"/>
  <c r="G60" i="16" s="1"/>
  <c r="F51" i="16"/>
  <c r="F60" i="16" s="1"/>
  <c r="E51" i="16"/>
  <c r="E60" i="16" s="1"/>
  <c r="D51" i="16"/>
  <c r="D60" i="16" s="1"/>
  <c r="C51" i="16"/>
  <c r="L36" i="16"/>
  <c r="K36" i="16"/>
  <c r="J36" i="16"/>
  <c r="I36" i="16"/>
  <c r="H36" i="16"/>
  <c r="G36" i="16"/>
  <c r="F36" i="16"/>
  <c r="E36" i="16"/>
  <c r="D36" i="16"/>
  <c r="C36" i="16"/>
  <c r="L31" i="16"/>
  <c r="L40" i="16" s="1"/>
  <c r="K31" i="16"/>
  <c r="J31" i="16"/>
  <c r="I31" i="16"/>
  <c r="I40" i="16" s="1"/>
  <c r="H31" i="16"/>
  <c r="H40" i="16" s="1"/>
  <c r="G31" i="16"/>
  <c r="F31" i="16"/>
  <c r="E31" i="16"/>
  <c r="E40" i="16" s="1"/>
  <c r="D31" i="16"/>
  <c r="D40" i="16" s="1"/>
  <c r="C31" i="16"/>
  <c r="D16" i="16"/>
  <c r="E16" i="16"/>
  <c r="F16" i="16"/>
  <c r="G16" i="16"/>
  <c r="H16" i="16"/>
  <c r="I16" i="16"/>
  <c r="J16" i="16"/>
  <c r="K16" i="16"/>
  <c r="L16" i="16"/>
  <c r="C16" i="16"/>
  <c r="D11" i="16"/>
  <c r="E11" i="16"/>
  <c r="E20" i="16" s="1"/>
  <c r="F11" i="16"/>
  <c r="F20" i="16" s="1"/>
  <c r="G11" i="16"/>
  <c r="G20" i="16" s="1"/>
  <c r="H11" i="16"/>
  <c r="I11" i="16"/>
  <c r="I20" i="16" s="1"/>
  <c r="J11" i="16"/>
  <c r="J20" i="16" s="1"/>
  <c r="K11" i="16"/>
  <c r="K20" i="16" s="1"/>
  <c r="L11" i="16"/>
  <c r="C11" i="16"/>
  <c r="C20" i="16" s="1"/>
  <c r="D22" i="15"/>
  <c r="E22" i="15"/>
  <c r="F22" i="15"/>
  <c r="G22" i="15"/>
  <c r="H22" i="15"/>
  <c r="C22" i="15"/>
  <c r="I12" i="15"/>
  <c r="I13" i="15"/>
  <c r="I14" i="15"/>
  <c r="I15" i="15"/>
  <c r="I16" i="15"/>
  <c r="I17" i="15"/>
  <c r="I18" i="15"/>
  <c r="I19" i="15"/>
  <c r="I20" i="15"/>
  <c r="I11" i="15"/>
  <c r="I26" i="1"/>
  <c r="I19" i="1"/>
  <c r="M18" i="1"/>
  <c r="F19" i="1" s="1"/>
  <c r="M11" i="1"/>
  <c r="F12" i="1" s="1"/>
  <c r="M29" i="5" l="1"/>
  <c r="F40" i="16"/>
  <c r="J40" i="16"/>
  <c r="G40" i="16"/>
  <c r="K40" i="16"/>
  <c r="M31" i="16"/>
  <c r="L20" i="16"/>
  <c r="H20" i="16"/>
  <c r="D20" i="16"/>
  <c r="I22" i="15"/>
  <c r="E19" i="1"/>
  <c r="E12" i="1"/>
  <c r="C12" i="1"/>
  <c r="M12" i="1" s="1"/>
  <c r="I12" i="1"/>
  <c r="M14" i="5"/>
  <c r="M36" i="16"/>
  <c r="M40" i="16" s="1"/>
  <c r="M51" i="16"/>
  <c r="M60" i="16" s="1"/>
  <c r="C60" i="16"/>
  <c r="C40" i="16"/>
  <c r="M11" i="16"/>
  <c r="M16" i="16"/>
  <c r="L12" i="1"/>
  <c r="H12" i="1"/>
  <c r="D12" i="1"/>
  <c r="L19" i="1"/>
  <c r="H19" i="1"/>
  <c r="D19" i="1"/>
  <c r="K12" i="1"/>
  <c r="G12" i="1"/>
  <c r="K19" i="1"/>
  <c r="G19" i="1"/>
  <c r="J12" i="1"/>
  <c r="C19" i="1"/>
  <c r="J19" i="1"/>
  <c r="E27" i="1"/>
  <c r="C27" i="1"/>
  <c r="I27" i="1" s="1"/>
  <c r="F27" i="1"/>
  <c r="D27" i="1"/>
  <c r="G27" i="1"/>
  <c r="H27" i="1"/>
  <c r="M20" i="16" l="1"/>
  <c r="M19" i="1"/>
  <c r="F26" i="7"/>
</calcChain>
</file>

<file path=xl/sharedStrings.xml><?xml version="1.0" encoding="utf-8"?>
<sst xmlns="http://schemas.openxmlformats.org/spreadsheetml/2006/main" count="739" uniqueCount="370">
  <si>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</si>
  <si>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</si>
  <si>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</si>
  <si>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</si>
  <si>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</si>
  <si>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</si>
  <si>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</si>
  <si>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</si>
  <si>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</si>
  <si>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</si>
  <si>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</si>
  <si>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</si>
  <si>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</si>
  <si>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</si>
  <si>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</si>
  <si>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</si>
  <si>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</si>
  <si>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</si>
  <si>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</si>
  <si>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</si>
  <si>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</si>
  <si>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</si>
  <si>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</si>
  <si>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</si>
  <si>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</si>
  <si>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</si>
  <si>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</si>
  <si>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</si>
  <si>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</si>
  <si>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</si>
  <si>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</si>
  <si>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</si>
  <si>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</si>
  <si>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</si>
  <si>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</si>
  <si>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</si>
  <si>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</si>
  <si>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</si>
  <si>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</si>
  <si>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</si>
  <si>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</si>
  <si>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</si>
  <si>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</si>
  <si>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</si>
  <si>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</si>
  <si>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</si>
  <si>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</si>
  <si>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</si>
  <si>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</si>
  <si>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</si>
  <si>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</si>
  <si>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</si>
  <si>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</si>
  <si>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</si>
  <si>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</si>
  <si>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</si>
  <si>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</si>
  <si>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</si>
  <si>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</si>
  <si>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</si>
  <si>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</si>
  <si>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</si>
  <si>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</si>
  <si>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</si>
  <si>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</si>
  <si>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</si>
  <si>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</si>
  <si>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</si>
  <si>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</si>
  <si>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</si>
  <si>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</si>
  <si>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</si>
  <si>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</si>
  <si>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</si>
  <si>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</si>
  <si>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</si>
  <si>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</si>
  <si>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</si>
  <si>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</si>
  <si>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</si>
  <si>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</si>
  <si>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</si>
  <si>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</si>
  <si>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</si>
  <si>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</si>
  <si>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</si>
  <si>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</si>
  <si>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</si>
  <si>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</si>
  <si>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</si>
  <si>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</si>
  <si>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</si>
  <si>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</si>
  <si>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</si>
  <si>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</si>
  <si>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</si>
  <si>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</si>
  <si>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</si>
  <si>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</si>
  <si>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</si>
  <si>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</si>
  <si>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</si>
  <si>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</si>
  <si>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</si>
  <si>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</si>
  <si>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</si>
  <si>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</si>
  <si>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</si>
  <si>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</si>
  <si>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</si>
  <si>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</si>
  <si>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</si>
  <si>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</si>
  <si>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</si>
  <si>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</si>
  <si>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</si>
  <si>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</si>
  <si>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</si>
  <si>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</si>
  <si>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</si>
  <si>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</si>
  <si>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</si>
  <si>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</si>
  <si>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</si>
  <si>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</si>
  <si>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</si>
  <si>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</si>
  <si>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</si>
  <si>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</si>
  <si>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</si>
  <si>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</si>
  <si>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</si>
  <si>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</si>
  <si>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</si>
  <si>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</si>
  <si>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</si>
  <si>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</si>
  <si>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</si>
  <si>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</si>
  <si>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</si>
  <si>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</si>
  <si>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</si>
  <si>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</si>
  <si>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</si>
  <si>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</si>
  <si>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</si>
  <si>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</si>
  <si>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</si>
  <si>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</si>
  <si>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</si>
  <si>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</si>
  <si>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</si>
  <si>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</si>
  <si>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</si>
  <si>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</si>
  <si>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</si>
  <si>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</si>
  <si>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</si>
  <si>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</si>
  <si>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</si>
  <si>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</si>
  <si>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</si>
  <si>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</si>
  <si>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</si>
  <si>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</si>
  <si>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</si>
  <si>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</si>
  <si>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</si>
  <si>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</si>
  <si>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</si>
  <si>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</si>
  <si>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</si>
  <si>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</si>
  <si>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</si>
  <si>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</si>
  <si>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</si>
  <si>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</si>
  <si>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</si>
  <si>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</si>
  <si>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</si>
  <si>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</si>
  <si>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</si>
  <si>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</si>
  <si>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</si>
  <si>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</si>
  <si>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</si>
  <si>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 xml:space="preserve">LTV is calculated on each property on a loan-by-loan basis, and takes into account prior-ranking loans at fair values relative to the estimated property value based on the most recent valuation or market value.
</t>
  </si>
  <si>
    <t>Frequency of collateral valuation for the purpose of calculating the LTV</t>
  </si>
  <si>
    <r>
      <t xml:space="preserve">Fair value of the loan distributed are shown utilising LTV bracket intervals. The intervals become smaller as the percentage approaches par. This publication distributes the loan continuously from the lower LTV bracket to the upper brackets relative to fair value of the collateral. For loans where a part of the loan is covered by a guarantee from public authorities (non-profit housing) the guaranteed part is placed in the lower LTV bracket. 
</t>
    </r>
    <r>
      <rPr>
        <u/>
        <sz val="11"/>
        <color theme="1"/>
        <rFont val="Calibri"/>
        <family val="2"/>
        <scheme val="minor"/>
      </rPr>
      <t>Example on continuously distribution into LTV brackets for a loan with fair value of 75 per cent</t>
    </r>
    <r>
      <rPr>
        <sz val="11"/>
        <color theme="1"/>
        <rFont val="Calibri"/>
        <family val="2"/>
        <scheme val="minor"/>
      </rPr>
      <t xml:space="preserve"> 
This example loan will be distributed with 20 per cent of the value into the lower three brackets; 10 per cent in the fourth bracket and the remaining 5 per cent of the value in the last bracket.</t>
    </r>
  </si>
  <si>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</si>
  <si>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</si>
  <si>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</si>
  <si>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</si>
  <si>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</si>
  <si>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</si>
  <si>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</si>
  <si>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</si>
  <si>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</si>
  <si>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</si>
  <si>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</si>
  <si>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</si>
  <si>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</si>
  <si>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</si>
  <si>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</si>
  <si>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</si>
  <si>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</si>
  <si>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</si>
  <si>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</si>
  <si>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</si>
  <si>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</si>
  <si>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</si>
  <si>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</si>
  <si>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</si>
  <si>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</si>
  <si>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</si>
  <si>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</si>
  <si>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</si>
  <si>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</si>
  <si>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</si>
  <si>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</si>
  <si>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</si>
  <si>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</si>
  <si>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</si>
  <si>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</si>
  <si>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</si>
  <si>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</si>
  <si>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</si>
  <si>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</si>
  <si>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</si>
  <si>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</si>
  <si>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</si>
  <si>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</si>
  <si>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</si>
  <si>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</si>
  <si>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</si>
  <si>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</si>
  <si>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</si>
  <si>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</si>
  <si>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</si>
  <si>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</si>
  <si>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</si>
  <si>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</si>
  <si>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</si>
  <si>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</si>
  <si>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</si>
  <si>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</si>
  <si>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</si>
  <si>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</si>
  <si>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</si>
  <si>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</si>
  <si>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</si>
  <si>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</si>
  <si>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</si>
  <si>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</si>
  <si>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</si>
  <si>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</si>
  <si>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</si>
  <si>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</si>
  <si>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</si>
  <si>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</si>
  <si>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</si>
  <si>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</si>
  <si>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</si>
  <si>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</si>
  <si>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</si>
  <si>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</si>
  <si>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</si>
  <si>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</si>
  <si>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</si>
  <si>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All individual and group wise læoan loss provisions as stated in the issuer´s interim and annual accounts</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</si>
  <si>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</si>
  <si>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</si>
  <si>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</si>
  <si>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</si>
  <si>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</si>
  <si>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</si>
  <si>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</si>
  <si>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</si>
  <si>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</si>
  <si>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</si>
  <si>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</si>
  <si>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</si>
  <si>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</si>
  <si>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</si>
  <si>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</si>
  <si>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</si>
  <si>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</si>
  <si>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</si>
  <si>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</si>
  <si>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</si>
  <si>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</si>
  <si>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</si>
  <si>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</si>
  <si>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</si>
  <si>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</si>
  <si>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</si>
  <si>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</si>
  <si>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</si>
  <si>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</si>
  <si>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</si>
  <si>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</si>
  <si>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</si>
  <si>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</si>
  <si>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</si>
  <si>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</si>
  <si>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</si>
  <si>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</si>
  <si>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</si>
  <si>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</si>
  <si>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</si>
  <si>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</si>
  <si>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</si>
  <si>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</si>
  <si>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</si>
  <si>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</si>
  <si>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</si>
  <si>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</si>
  <si>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</si>
  <si>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</si>
  <si>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</si>
  <si>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</si>
  <si>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</si>
  <si>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</si>
  <si>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</si>
  <si>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</si>
  <si>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</si>
  <si>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</si>
  <si>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</si>
  <si>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</si>
  <si>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</si>
  <si>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</si>
  <si>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</si>
  <si>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</si>
  <si>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</si>
  <si>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</si>
  <si>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</si>
  <si>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</si>
  <si>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</si>
  <si>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</si>
  <si>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</si>
  <si>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</si>
  <si>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</si>
  <si>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</si>
  <si>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</si>
  <si>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</si>
  <si>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</si>
  <si>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</si>
  <si>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</si>
  <si>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</si>
  <si>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</si>
  <si>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</si>
  <si>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</si>
  <si>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</si>
  <si>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</si>
  <si>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X</t>
  </si>
  <si>
    <t>Describe your current stand-alone ratings and recent rating history on issuer level.</t>
  </si>
  <si>
    <t xml:space="preserve">Nordea Kredit does not have a public stand alone rating. For the past more than 10 years all covered mortgage bonds and mortgage bonds issued by Nordea Kredit have received an Aaa and an AAA rating from Moody´s and S&amp;P, respectively. </t>
  </si>
  <si>
    <t>30 June 2014</t>
  </si>
  <si>
    <t>Q2 2014</t>
  </si>
  <si>
    <t>Q4 2013</t>
  </si>
  <si>
    <t>Q3 2013</t>
  </si>
  <si>
    <t>Q1 2014</t>
  </si>
  <si>
    <t>-</t>
  </si>
  <si>
    <t>Aaa</t>
  </si>
  <si>
    <t>AAA</t>
  </si>
  <si>
    <t xml:space="preserve">Individual loans distributed with the total individual loan in the outermost LTV bracket  </t>
  </si>
  <si>
    <t xml:space="preserve">The loss figures include recoveries on earlier losses and cover both capital centres </t>
  </si>
  <si>
    <t>In percent of the average of loans at fair value measured at the end of the previous  quarter and the reporting quarter - both capital centres</t>
  </si>
  <si>
    <t xml:space="preserve">Example: For loans to owner-occupied homes with an LTV up to 60%: 0.11 per cent are in arrears  </t>
  </si>
  <si>
    <t>Note: 90-days arrear as of Q1 2014 (See definition in table X1)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</si>
</sst>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 numFmtId="169" formatCode="#,##0.0"/>
  </numFmts>
  <fonts count="5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297">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0" fontId="11" fillId="3" borderId="0" xfId="0" applyFont="1" applyFill="1" applyBorder="1" applyAlignment="1">
      <alignment vertical="center"/>
    </xf>
    <xf numFmtId="0" fontId="0"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0" fillId="3" borderId="0" xfId="0" applyFont="1" applyFill="1" applyBorder="1" applyAlignment="1">
      <alignment horizontal="center" vertical="top" wrapText="1"/>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28" fillId="3" borderId="0" xfId="0" applyFont="1" applyFill="1" applyBorder="1"/>
    <xf numFmtId="1" fontId="28" fillId="3" borderId="0" xfId="0" applyNumberFormat="1" applyFont="1" applyFill="1" applyBorder="1" applyAlignment="1">
      <alignment horizontal="right" vertical="center"/>
    </xf>
    <xf numFmtId="0" fontId="28" fillId="3" borderId="1" xfId="0" applyFont="1" applyFill="1" applyBorder="1"/>
    <xf numFmtId="0" fontId="14" fillId="3" borderId="0" xfId="0" applyFont="1" applyFill="1" applyBorder="1" applyAlignment="1">
      <alignment horizontal="justify" vertical="center"/>
    </xf>
    <xf numFmtId="0" fontId="29" fillId="4" borderId="0" xfId="6" applyFont="1" applyFill="1" applyBorder="1"/>
    <xf numFmtId="168" fontId="23" fillId="4" borderId="0" xfId="6" applyNumberFormat="1" applyFont="1" applyFill="1" applyBorder="1" applyAlignment="1">
      <alignment horizont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left" vertical="top"/>
    </xf>
    <xf numFmtId="0" fontId="32"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4" fillId="3" borderId="0" xfId="0" quotePrefix="1" applyNumberFormat="1" applyFont="1" applyFill="1"/>
    <xf numFmtId="0" fontId="35" fillId="3" borderId="0" xfId="0" applyFont="1" applyFill="1"/>
    <xf numFmtId="0" fontId="36" fillId="3" borderId="0" xfId="0" applyFont="1" applyFill="1"/>
    <xf numFmtId="0" fontId="36" fillId="3" borderId="0" xfId="0" applyFont="1" applyFill="1" applyBorder="1"/>
    <xf numFmtId="0" fontId="35" fillId="3" borderId="0" xfId="0" applyFont="1" applyFill="1" applyBorder="1"/>
    <xf numFmtId="0" fontId="36" fillId="3" borderId="0" xfId="0" applyFont="1" applyFill="1" applyBorder="1" applyAlignment="1">
      <alignment horizontal="left"/>
    </xf>
    <xf numFmtId="0" fontId="36" fillId="3" borderId="0" xfId="0" applyFont="1" applyFill="1" applyBorder="1" applyAlignment="1"/>
    <xf numFmtId="0" fontId="21" fillId="3" borderId="0" xfId="3" applyFill="1" applyAlignment="1" applyProtection="1">
      <alignment horizontal="right"/>
    </xf>
    <xf numFmtId="0" fontId="37" fillId="3" borderId="0" xfId="3" applyFont="1" applyFill="1" applyBorder="1" applyAlignment="1" applyProtection="1"/>
    <xf numFmtId="0" fontId="38" fillId="2" borderId="0" xfId="0" applyFont="1" applyFill="1" applyBorder="1" applyAlignment="1">
      <alignment horizontal="left" vertical="center" wrapText="1" indent="1"/>
    </xf>
    <xf numFmtId="0" fontId="39" fillId="2" borderId="0" xfId="0" applyFont="1" applyFill="1" applyBorder="1" applyAlignment="1">
      <alignment horizontal="center" vertical="center" wrapText="1"/>
    </xf>
    <xf numFmtId="0" fontId="40" fillId="5" borderId="0" xfId="0" applyFont="1" applyFill="1" applyBorder="1"/>
    <xf numFmtId="0" fontId="41" fillId="5" borderId="0" xfId="0" applyFont="1" applyFill="1" applyBorder="1"/>
    <xf numFmtId="0" fontId="42" fillId="6" borderId="4" xfId="0" applyFont="1" applyFill="1" applyBorder="1" applyAlignment="1">
      <alignment horizontal="left" vertical="center" wrapText="1" indent="1"/>
    </xf>
    <xf numFmtId="0" fontId="42" fillId="6" borderId="7" xfId="0" applyFont="1" applyFill="1" applyBorder="1" applyAlignment="1">
      <alignment horizontal="left" vertical="center" wrapText="1" indent="1"/>
    </xf>
    <xf numFmtId="0" fontId="43" fillId="5" borderId="10" xfId="0" applyFont="1" applyFill="1" applyBorder="1" applyAlignment="1">
      <alignment vertical="center" wrapText="1"/>
    </xf>
    <xf numFmtId="0" fontId="43" fillId="5" borderId="13" xfId="0" applyFont="1" applyFill="1" applyBorder="1" applyAlignment="1">
      <alignment vertical="center" wrapText="1"/>
    </xf>
    <xf numFmtId="0" fontId="40" fillId="5" borderId="13" xfId="0" applyFont="1" applyFill="1" applyBorder="1" applyAlignment="1">
      <alignment vertical="center" wrapText="1"/>
    </xf>
    <xf numFmtId="0" fontId="43" fillId="5" borderId="13" xfId="0" applyFont="1" applyFill="1" applyBorder="1" applyAlignment="1">
      <alignment horizontal="justify" vertical="center" wrapText="1"/>
    </xf>
    <xf numFmtId="0" fontId="43" fillId="5" borderId="18" xfId="0" applyFont="1" applyFill="1" applyBorder="1" applyAlignment="1">
      <alignment vertical="center" wrapText="1"/>
    </xf>
    <xf numFmtId="0" fontId="40" fillId="5" borderId="0" xfId="0" applyFont="1" applyFill="1" applyBorder="1" applyAlignment="1">
      <alignment vertical="top" wrapText="1"/>
    </xf>
    <xf numFmtId="0" fontId="43" fillId="5" borderId="0" xfId="0" applyFont="1" applyFill="1" applyBorder="1" applyAlignment="1">
      <alignment horizontal="left" vertical="top" wrapText="1" indent="5"/>
    </xf>
    <xf numFmtId="0" fontId="43" fillId="5" borderId="0" xfId="0" applyFont="1" applyFill="1" applyBorder="1" applyAlignment="1">
      <alignment horizontal="left" vertical="top" wrapText="1"/>
    </xf>
    <xf numFmtId="0" fontId="43" fillId="5" borderId="10" xfId="0" applyFont="1" applyFill="1" applyBorder="1" applyAlignment="1">
      <alignment vertical="center"/>
    </xf>
    <xf numFmtId="0" fontId="43" fillId="5" borderId="13" xfId="0" applyFont="1" applyFill="1" applyBorder="1" applyAlignment="1">
      <alignment vertical="center"/>
    </xf>
    <xf numFmtId="0" fontId="43" fillId="5" borderId="18" xfId="0" applyFont="1" applyFill="1" applyBorder="1" applyAlignment="1">
      <alignment vertical="center"/>
    </xf>
    <xf numFmtId="0" fontId="43" fillId="5" borderId="0" xfId="0" applyFont="1" applyFill="1" applyBorder="1" applyAlignment="1">
      <alignment horizontal="justify" vertical="center" wrapText="1"/>
    </xf>
    <xf numFmtId="0" fontId="40" fillId="5" borderId="0" xfId="0" applyFont="1" applyFill="1" applyBorder="1" applyAlignment="1">
      <alignment vertical="center" wrapText="1"/>
    </xf>
    <xf numFmtId="0" fontId="43" fillId="5" borderId="0" xfId="0" applyFont="1" applyFill="1" applyBorder="1" applyAlignment="1">
      <alignment vertical="center" wrapText="1"/>
    </xf>
    <xf numFmtId="0" fontId="40" fillId="5" borderId="10" xfId="0" applyFont="1" applyFill="1" applyBorder="1" applyAlignment="1">
      <alignment vertical="center"/>
    </xf>
    <xf numFmtId="0" fontId="40" fillId="5" borderId="18" xfId="0" applyFont="1" applyFill="1" applyBorder="1" applyAlignment="1">
      <alignment vertical="center"/>
    </xf>
    <xf numFmtId="0" fontId="43" fillId="5" borderId="0" xfId="0" applyFont="1" applyFill="1" applyBorder="1" applyAlignment="1">
      <alignment vertical="center"/>
    </xf>
    <xf numFmtId="0" fontId="40" fillId="5" borderId="10" xfId="0" applyFont="1" applyFill="1" applyBorder="1" applyAlignment="1">
      <alignment vertical="center" wrapText="1"/>
    </xf>
    <xf numFmtId="0" fontId="40" fillId="5" borderId="13" xfId="0" applyFont="1" applyFill="1" applyBorder="1" applyAlignment="1">
      <alignment vertical="center"/>
    </xf>
    <xf numFmtId="0" fontId="40" fillId="5" borderId="0" xfId="0" applyFont="1" applyFill="1" applyBorder="1" applyAlignment="1">
      <alignment vertical="center"/>
    </xf>
    <xf numFmtId="0" fontId="43" fillId="5" borderId="0" xfId="0" applyFont="1" applyFill="1" applyBorder="1" applyAlignment="1">
      <alignment horizontal="left" vertical="center" wrapText="1" indent="5"/>
    </xf>
    <xf numFmtId="0" fontId="40" fillId="5" borderId="31" xfId="0" applyFont="1" applyFill="1" applyBorder="1" applyAlignment="1">
      <alignment vertical="center" wrapText="1"/>
    </xf>
    <xf numFmtId="0" fontId="40" fillId="5" borderId="34" xfId="0" applyFont="1" applyFill="1" applyBorder="1" applyAlignment="1">
      <alignment vertical="center"/>
    </xf>
    <xf numFmtId="0" fontId="40" fillId="5" borderId="18" xfId="0" applyFont="1" applyFill="1" applyBorder="1"/>
    <xf numFmtId="0" fontId="42" fillId="6" borderId="27" xfId="0" applyFont="1" applyFill="1" applyBorder="1" applyAlignment="1">
      <alignment horizontal="left" vertical="center" wrapText="1" indent="1"/>
    </xf>
    <xf numFmtId="0" fontId="42" fillId="6" borderId="27" xfId="0" applyFont="1" applyFill="1" applyBorder="1" applyAlignment="1">
      <alignment vertical="center" wrapText="1"/>
    </xf>
    <xf numFmtId="0" fontId="43" fillId="6" borderId="28" xfId="0" applyFont="1" applyFill="1" applyBorder="1" applyAlignment="1">
      <alignment horizontal="justify" vertical="center" wrapText="1"/>
    </xf>
    <xf numFmtId="0" fontId="42" fillId="6" borderId="0" xfId="0" applyFont="1" applyFill="1" applyBorder="1" applyAlignment="1">
      <alignment vertical="center" wrapText="1"/>
    </xf>
    <xf numFmtId="0" fontId="43" fillId="6" borderId="9" xfId="0" applyFont="1" applyFill="1" applyBorder="1" applyAlignment="1">
      <alignment horizontal="justify" vertical="center" wrapText="1"/>
    </xf>
    <xf numFmtId="0" fontId="40" fillId="5" borderId="10" xfId="0" applyFont="1" applyFill="1" applyBorder="1"/>
    <xf numFmtId="0" fontId="40" fillId="5" borderId="13" xfId="0" applyFont="1" applyFill="1" applyBorder="1"/>
    <xf numFmtId="0" fontId="40" fillId="5" borderId="29" xfId="0" applyFont="1" applyFill="1" applyBorder="1" applyAlignment="1">
      <alignment vertical="center"/>
    </xf>
    <xf numFmtId="0" fontId="42" fillId="5" borderId="0" xfId="0" applyFont="1" applyFill="1" applyBorder="1" applyAlignment="1">
      <alignment horizontal="left" vertical="center" wrapText="1" indent="1"/>
    </xf>
    <xf numFmtId="0" fontId="42" fillId="5" borderId="0" xfId="0" applyFont="1" applyFill="1" applyBorder="1" applyAlignment="1">
      <alignment vertical="center" wrapText="1"/>
    </xf>
    <xf numFmtId="0" fontId="44" fillId="5" borderId="0" xfId="3" applyFont="1" applyFill="1" applyBorder="1" applyAlignment="1" applyProtection="1">
      <alignment horizontal="right"/>
    </xf>
    <xf numFmtId="0" fontId="21" fillId="3" borderId="0" xfId="3" quotePrefix="1" applyFill="1" applyBorder="1" applyAlignment="1" applyProtection="1"/>
    <xf numFmtId="0" fontId="45"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6" fillId="3" borderId="0" xfId="0" applyFont="1" applyFill="1"/>
    <xf numFmtId="0" fontId="46" fillId="3" borderId="0" xfId="0" applyFont="1" applyFill="1" applyBorder="1" applyAlignment="1">
      <alignment vertical="center"/>
    </xf>
    <xf numFmtId="0" fontId="46" fillId="3" borderId="0" xfId="0" applyFont="1" applyFill="1" applyBorder="1"/>
    <xf numFmtId="0" fontId="46" fillId="3" borderId="0" xfId="0" applyFont="1" applyFill="1" applyBorder="1" applyAlignment="1">
      <alignment horizontal="left" vertical="center" indent="1"/>
    </xf>
    <xf numFmtId="0" fontId="46" fillId="3" borderId="1" xfId="0" applyFont="1" applyFill="1" applyBorder="1" applyAlignment="1">
      <alignment horizontal="left" vertical="center"/>
    </xf>
    <xf numFmtId="0" fontId="46" fillId="3" borderId="1" xfId="0" applyFont="1" applyFill="1" applyBorder="1"/>
    <xf numFmtId="0" fontId="46" fillId="3" borderId="1" xfId="0" applyFont="1" applyFill="1" applyBorder="1" applyAlignment="1">
      <alignment wrapText="1"/>
    </xf>
    <xf numFmtId="0" fontId="46" fillId="3" borderId="2" xfId="0" applyFont="1" applyFill="1" applyBorder="1"/>
    <xf numFmtId="164" fontId="46" fillId="3" borderId="2" xfId="1" applyNumberFormat="1" applyFont="1" applyFill="1" applyBorder="1"/>
    <xf numFmtId="0" fontId="48" fillId="3" borderId="2" xfId="0" applyFont="1" applyFill="1" applyBorder="1"/>
    <xf numFmtId="9" fontId="48" fillId="3" borderId="2" xfId="2" applyFont="1" applyFill="1" applyBorder="1"/>
    <xf numFmtId="0" fontId="49" fillId="3" borderId="0" xfId="0" applyFont="1" applyFill="1" applyBorder="1"/>
    <xf numFmtId="0" fontId="50" fillId="2" borderId="1" xfId="0" applyFont="1" applyFill="1" applyBorder="1"/>
    <xf numFmtId="0" fontId="46" fillId="2" borderId="1" xfId="0" applyFont="1" applyFill="1" applyBorder="1"/>
    <xf numFmtId="165" fontId="46" fillId="3" borderId="2" xfId="1" applyNumberFormat="1" applyFont="1" applyFill="1" applyBorder="1"/>
    <xf numFmtId="0" fontId="50" fillId="3" borderId="0" xfId="0" applyFont="1" applyFill="1" applyBorder="1"/>
    <xf numFmtId="165" fontId="46" fillId="3" borderId="0" xfId="1" applyNumberFormat="1" applyFont="1" applyFill="1" applyAlignment="1">
      <alignment horizontal="center"/>
    </xf>
    <xf numFmtId="0" fontId="46" fillId="3" borderId="0" xfId="0" applyFont="1" applyFill="1" applyAlignment="1">
      <alignment horizontal="center"/>
    </xf>
    <xf numFmtId="165" fontId="51" fillId="3" borderId="2" xfId="1" applyNumberFormat="1" applyFont="1" applyFill="1" applyBorder="1" applyAlignment="1">
      <alignment horizontal="center"/>
    </xf>
    <xf numFmtId="167" fontId="46" fillId="3" borderId="0" xfId="2" applyNumberFormat="1" applyFont="1" applyFill="1" applyAlignment="1">
      <alignment horizontal="right"/>
    </xf>
    <xf numFmtId="165" fontId="46" fillId="3" borderId="0" xfId="1" applyNumberFormat="1" applyFont="1" applyFill="1" applyAlignment="1">
      <alignment horizontal="right"/>
    </xf>
    <xf numFmtId="167" fontId="51" fillId="3" borderId="2" xfId="2" applyNumberFormat="1" applyFont="1" applyFill="1" applyBorder="1" applyAlignment="1">
      <alignment horizontal="right"/>
    </xf>
    <xf numFmtId="0" fontId="50" fillId="2" borderId="0" xfId="0" applyFont="1" applyFill="1" applyBorder="1" applyAlignment="1">
      <alignment horizontal="left"/>
    </xf>
    <xf numFmtId="0" fontId="50" fillId="2" borderId="0" xfId="0" applyFont="1" applyFill="1" applyBorder="1" applyAlignment="1">
      <alignment horizontal="right"/>
    </xf>
    <xf numFmtId="0" fontId="46" fillId="2" borderId="0" xfId="0" applyFont="1" applyFill="1" applyBorder="1"/>
    <xf numFmtId="0" fontId="46" fillId="3" borderId="1" xfId="0" applyFont="1" applyFill="1" applyBorder="1" applyAlignment="1">
      <alignment horizontal="right" wrapText="1"/>
    </xf>
    <xf numFmtId="0" fontId="46" fillId="3" borderId="0" xfId="0" applyFont="1" applyFill="1" applyAlignment="1">
      <alignment wrapText="1"/>
    </xf>
    <xf numFmtId="0" fontId="4" fillId="0" borderId="0" xfId="0" applyFont="1" applyFill="1" applyBorder="1"/>
    <xf numFmtId="0" fontId="50" fillId="2" borderId="0" xfId="0" applyFont="1" applyFill="1" applyAlignment="1">
      <alignment horizontal="left"/>
    </xf>
    <xf numFmtId="0" fontId="46" fillId="3" borderId="0" xfId="0" quotePrefix="1" applyFont="1" applyFill="1" applyBorder="1" applyAlignment="1">
      <alignment vertical="center"/>
    </xf>
    <xf numFmtId="0" fontId="46" fillId="3" borderId="0" xfId="0" quotePrefix="1" applyFont="1" applyFill="1"/>
    <xf numFmtId="43" fontId="46" fillId="3" borderId="2" xfId="1" applyFont="1" applyFill="1" applyBorder="1" applyAlignment="1">
      <alignment horizontal="right"/>
    </xf>
    <xf numFmtId="43" fontId="51" fillId="3" borderId="2" xfId="1" applyFont="1" applyFill="1" applyBorder="1" applyAlignment="1">
      <alignment horizontal="right"/>
    </xf>
    <xf numFmtId="0" fontId="46" fillId="3" borderId="0" xfId="0" applyFont="1" applyFill="1" applyAlignment="1">
      <alignment horizontal="right"/>
    </xf>
    <xf numFmtId="0" fontId="46" fillId="3" borderId="1" xfId="0" applyFont="1" applyFill="1" applyBorder="1" applyAlignment="1">
      <alignment horizontal="right"/>
    </xf>
    <xf numFmtId="0" fontId="51" fillId="3" borderId="0" xfId="0" applyFont="1" applyFill="1" applyBorder="1" applyAlignment="1">
      <alignment vertical="center"/>
    </xf>
    <xf numFmtId="0" fontId="51" fillId="3" borderId="0" xfId="0" applyFont="1" applyFill="1" applyBorder="1" applyAlignment="1">
      <alignment vertical="center" wrapText="1"/>
    </xf>
    <xf numFmtId="165" fontId="46" fillId="3" borderId="0" xfId="1" applyNumberFormat="1" applyFont="1" applyFill="1" applyBorder="1" applyAlignment="1">
      <alignment vertical="center"/>
    </xf>
    <xf numFmtId="165" fontId="46" fillId="3" borderId="0" xfId="1" applyNumberFormat="1" applyFont="1" applyFill="1" applyBorder="1"/>
    <xf numFmtId="165" fontId="46" fillId="3" borderId="0" xfId="1" applyNumberFormat="1" applyFont="1" applyFill="1" applyBorder="1" applyAlignment="1">
      <alignment horizontal="right"/>
    </xf>
    <xf numFmtId="167" fontId="46" fillId="3" borderId="0" xfId="2" applyNumberFormat="1" applyFont="1" applyFill="1" applyBorder="1" applyAlignment="1">
      <alignment vertical="center"/>
    </xf>
    <xf numFmtId="167" fontId="46" fillId="3" borderId="0" xfId="1" applyNumberFormat="1" applyFont="1" applyFill="1" applyBorder="1" applyAlignment="1">
      <alignment vertical="center"/>
    </xf>
    <xf numFmtId="164" fontId="46" fillId="3" borderId="0" xfId="1" applyNumberFormat="1" applyFont="1" applyFill="1" applyBorder="1" applyAlignment="1">
      <alignment vertical="center"/>
    </xf>
    <xf numFmtId="9" fontId="2" fillId="3" borderId="2" xfId="1" applyNumberFormat="1" applyFont="1" applyFill="1" applyBorder="1"/>
    <xf numFmtId="167" fontId="0" fillId="3" borderId="0" xfId="0" applyNumberFormat="1" applyFill="1"/>
    <xf numFmtId="167" fontId="46" fillId="3" borderId="0" xfId="0" applyNumberFormat="1" applyFont="1" applyFill="1" applyAlignment="1">
      <alignment horizontal="center"/>
    </xf>
    <xf numFmtId="167" fontId="46" fillId="3" borderId="0" xfId="0" applyNumberFormat="1" applyFont="1" applyFill="1"/>
    <xf numFmtId="167" fontId="51" fillId="3" borderId="2" xfId="1" applyNumberFormat="1" applyFont="1" applyFill="1" applyBorder="1" applyAlignment="1">
      <alignment horizontal="center"/>
    </xf>
    <xf numFmtId="0" fontId="40" fillId="3" borderId="0" xfId="0" applyFont="1" applyFill="1" applyBorder="1" applyAlignment="1">
      <alignment vertical="center"/>
    </xf>
    <xf numFmtId="0" fontId="2" fillId="3" borderId="0" xfId="0" applyFont="1" applyFill="1" applyBorder="1" applyAlignment="1">
      <alignment vertical="center"/>
    </xf>
    <xf numFmtId="169" fontId="0" fillId="0" borderId="0" xfId="0" applyNumberFormat="1" applyFill="1"/>
    <xf numFmtId="167" fontId="0" fillId="3" borderId="0" xfId="0" applyNumberFormat="1" applyFont="1" applyFill="1" applyBorder="1" applyAlignment="1">
      <alignment vertical="center"/>
    </xf>
    <xf numFmtId="166" fontId="9" fillId="3" borderId="0" xfId="0" quotePrefix="1" applyNumberFormat="1" applyFont="1" applyFill="1" applyBorder="1" applyAlignment="1">
      <alignment horizontal="right" vertical="center" wrapText="1"/>
    </xf>
    <xf numFmtId="165" fontId="9" fillId="3" borderId="1" xfId="0" applyNumberFormat="1" applyFont="1" applyFill="1" applyBorder="1" applyAlignment="1">
      <alignment vertical="center" wrapText="1"/>
    </xf>
    <xf numFmtId="166" fontId="9" fillId="3" borderId="0" xfId="0" quotePrefix="1" applyNumberFormat="1" applyFont="1" applyFill="1" applyBorder="1" applyAlignment="1">
      <alignment horizontal="right" vertical="center"/>
    </xf>
    <xf numFmtId="165" fontId="46" fillId="3" borderId="0" xfId="1" applyNumberFormat="1" applyFont="1" applyFill="1" applyBorder="1" applyAlignment="1">
      <alignment horizontal="right" vertical="center"/>
    </xf>
    <xf numFmtId="1" fontId="46" fillId="3" borderId="0" xfId="0" applyNumberFormat="1" applyFont="1" applyFill="1" applyBorder="1" applyAlignment="1">
      <alignment horizontal="right" vertical="center"/>
    </xf>
    <xf numFmtId="1" fontId="46" fillId="3" borderId="1" xfId="0" quotePrefix="1" applyNumberFormat="1" applyFont="1" applyFill="1" applyBorder="1" applyAlignment="1">
      <alignment horizontal="right" vertical="center"/>
    </xf>
    <xf numFmtId="164" fontId="46" fillId="3" borderId="2" xfId="1" applyNumberFormat="1" applyFont="1" applyFill="1" applyBorder="1" applyAlignment="1">
      <alignment horizontal="right"/>
    </xf>
    <xf numFmtId="164" fontId="46" fillId="3" borderId="2" xfId="1" quotePrefix="1" applyNumberFormat="1" applyFont="1" applyFill="1" applyBorder="1" applyAlignment="1">
      <alignment horizontal="right"/>
    </xf>
    <xf numFmtId="164" fontId="51" fillId="3" borderId="2" xfId="1" applyNumberFormat="1" applyFont="1" applyFill="1" applyBorder="1" applyAlignment="1">
      <alignment horizontal="right"/>
    </xf>
    <xf numFmtId="0" fontId="0" fillId="0" borderId="2" xfId="0" applyFont="1" applyFill="1" applyBorder="1"/>
    <xf numFmtId="10" fontId="46" fillId="3" borderId="2" xfId="2" applyNumberFormat="1" applyFont="1" applyFill="1" applyBorder="1" applyAlignment="1">
      <alignment horizontal="right"/>
    </xf>
    <xf numFmtId="167" fontId="0" fillId="3" borderId="0" xfId="2" applyNumberFormat="1" applyFont="1" applyFill="1" applyBorder="1" applyAlignment="1">
      <alignment vertical="center"/>
    </xf>
    <xf numFmtId="168" fontId="23" fillId="4" borderId="0" xfId="6" applyNumberFormat="1" applyFont="1" applyFill="1" applyBorder="1" applyAlignment="1">
      <alignment horizontal="center"/>
    </xf>
    <xf numFmtId="0" fontId="33"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3" fillId="3" borderId="1" xfId="0" applyFont="1" applyFill="1" applyBorder="1" applyAlignment="1">
      <alignment horizontal="center"/>
    </xf>
    <xf numFmtId="0" fontId="48" fillId="3" borderId="1" xfId="0" applyFont="1" applyFill="1" applyBorder="1" applyAlignment="1">
      <alignment horizont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0" fillId="3" borderId="0" xfId="0" applyFont="1" applyFill="1" applyBorder="1" applyAlignment="1">
      <alignment horizontal="left" vertical="top" wrapText="1"/>
    </xf>
    <xf numFmtId="0" fontId="21" fillId="3" borderId="2" xfId="3" applyFill="1" applyBorder="1" applyAlignment="1" applyProtection="1">
      <alignment horizontal="left" vertical="center" wrapText="1"/>
    </xf>
    <xf numFmtId="0" fontId="38" fillId="2" borderId="0" xfId="0" applyFont="1" applyFill="1" applyBorder="1" applyAlignment="1">
      <alignment horizontal="left" vertical="center" wrapText="1" inden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0" xfId="0" applyFont="1" applyFill="1" applyBorder="1" applyAlignment="1">
      <alignment horizontal="center" vertical="top" wrapText="1"/>
    </xf>
    <xf numFmtId="0" fontId="43" fillId="5" borderId="19" xfId="0" applyFont="1" applyFill="1" applyBorder="1" applyAlignment="1">
      <alignment horizontal="left" vertical="center" wrapText="1"/>
    </xf>
    <xf numFmtId="0" fontId="43" fillId="5" borderId="20" xfId="0" applyFont="1" applyFill="1" applyBorder="1" applyAlignment="1">
      <alignment horizontal="left" vertical="center" wrapText="1"/>
    </xf>
    <xf numFmtId="0" fontId="42" fillId="6" borderId="5"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43" fillId="5" borderId="17" xfId="0" applyFont="1" applyFill="1" applyBorder="1" applyAlignment="1">
      <alignment horizontal="left" vertical="center" wrapText="1"/>
    </xf>
    <xf numFmtId="0" fontId="43" fillId="5" borderId="14"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5" borderId="21" xfId="0" applyFont="1" applyFill="1" applyBorder="1" applyAlignment="1">
      <alignment horizontal="left" vertical="center" wrapText="1"/>
    </xf>
    <xf numFmtId="0" fontId="43" fillId="5" borderId="22"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7" borderId="19" xfId="0" applyFont="1" applyFill="1" applyBorder="1" applyAlignment="1">
      <alignment horizontal="left" vertical="top"/>
    </xf>
    <xf numFmtId="0" fontId="43" fillId="7" borderId="20" xfId="0" applyFont="1" applyFill="1" applyBorder="1" applyAlignment="1">
      <alignment horizontal="left" vertical="top"/>
    </xf>
    <xf numFmtId="0" fontId="42" fillId="6" borderId="5" xfId="0" applyFont="1" applyFill="1" applyBorder="1" applyAlignment="1">
      <alignment horizontal="left" vertical="top" wrapText="1"/>
    </xf>
    <xf numFmtId="0" fontId="42" fillId="6" borderId="6" xfId="0" applyFont="1" applyFill="1" applyBorder="1" applyAlignment="1">
      <alignment horizontal="left" vertical="top" wrapText="1"/>
    </xf>
    <xf numFmtId="0" fontId="42" fillId="6" borderId="8" xfId="0" applyFont="1" applyFill="1" applyBorder="1" applyAlignment="1">
      <alignment horizontal="left" vertical="top" wrapText="1"/>
    </xf>
    <xf numFmtId="0" fontId="42" fillId="6" borderId="9" xfId="0" applyFont="1" applyFill="1" applyBorder="1" applyAlignment="1">
      <alignment horizontal="left" vertical="top" wrapText="1"/>
    </xf>
    <xf numFmtId="0" fontId="43" fillId="7" borderId="11" xfId="0" applyFont="1" applyFill="1" applyBorder="1" applyAlignment="1">
      <alignment horizontal="left" vertical="top" wrapText="1"/>
    </xf>
    <xf numFmtId="0" fontId="43" fillId="7" borderId="12" xfId="0" applyFont="1" applyFill="1" applyBorder="1" applyAlignment="1">
      <alignment horizontal="left" vertical="top" wrapText="1"/>
    </xf>
    <xf numFmtId="0" fontId="43" fillId="7" borderId="14" xfId="0" applyFont="1" applyFill="1" applyBorder="1" applyAlignment="1">
      <alignment horizontal="left" vertical="top" wrapText="1"/>
    </xf>
    <xf numFmtId="0" fontId="43" fillId="7" borderId="15" xfId="0" applyFont="1" applyFill="1" applyBorder="1" applyAlignment="1">
      <alignment horizontal="left" vertical="top" wrapText="1"/>
    </xf>
    <xf numFmtId="0" fontId="43" fillId="7" borderId="16" xfId="0" applyFont="1" applyFill="1" applyBorder="1" applyAlignment="1">
      <alignment horizontal="left" vertical="top" wrapText="1"/>
    </xf>
    <xf numFmtId="0" fontId="43" fillId="7" borderId="17" xfId="0" applyFont="1" applyFill="1" applyBorder="1" applyAlignment="1">
      <alignment horizontal="left" vertical="top" wrapText="1"/>
    </xf>
    <xf numFmtId="0" fontId="43" fillId="7" borderId="14" xfId="0" applyFont="1" applyFill="1" applyBorder="1" applyAlignment="1">
      <alignment horizontal="left" vertical="top"/>
    </xf>
    <xf numFmtId="0" fontId="43" fillId="7" borderId="15" xfId="0" applyFont="1" applyFill="1" applyBorder="1" applyAlignment="1">
      <alignment horizontal="left" vertical="top"/>
    </xf>
    <xf numFmtId="0" fontId="43" fillId="7" borderId="19" xfId="0" applyFont="1" applyFill="1" applyBorder="1" applyAlignment="1">
      <alignment horizontal="left" vertical="top" wrapText="1"/>
    </xf>
    <xf numFmtId="0" fontId="43" fillId="7" borderId="20" xfId="0" applyFont="1" applyFill="1" applyBorder="1" applyAlignment="1">
      <alignment horizontal="left" vertical="top" wrapText="1"/>
    </xf>
    <xf numFmtId="0" fontId="43" fillId="5" borderId="23" xfId="0" applyFont="1" applyFill="1" applyBorder="1" applyAlignment="1">
      <alignment horizontal="left" vertical="center" wrapText="1"/>
    </xf>
    <xf numFmtId="0" fontId="43" fillId="5" borderId="24" xfId="0" applyFont="1" applyFill="1" applyBorder="1" applyAlignment="1">
      <alignment horizontal="left" vertical="center" wrapText="1"/>
    </xf>
    <xf numFmtId="0" fontId="43" fillId="7" borderId="11" xfId="0" applyFont="1" applyFill="1" applyBorder="1" applyAlignment="1">
      <alignment horizontal="left" vertical="top"/>
    </xf>
    <xf numFmtId="0" fontId="43" fillId="7" borderId="12" xfId="0" applyFont="1" applyFill="1" applyBorder="1" applyAlignment="1">
      <alignment horizontal="left" vertical="top"/>
    </xf>
    <xf numFmtId="0" fontId="43" fillId="7" borderId="16" xfId="0" applyFont="1" applyFill="1" applyBorder="1" applyAlignment="1">
      <alignment horizontal="left" vertical="top"/>
    </xf>
    <xf numFmtId="0" fontId="43" fillId="7" borderId="17" xfId="0" applyFont="1" applyFill="1" applyBorder="1" applyAlignment="1">
      <alignment horizontal="left" vertical="top"/>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2014</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a:t>
          </a:r>
          <a:r>
            <a:rPr lang="en-GB" sz="1100" baseline="0">
              <a:solidFill>
                <a:schemeClr val="dk1"/>
              </a:solidFill>
              <a:latin typeface="+mn-lt"/>
              <a:ea typeface="+mn-ea"/>
              <a:cs typeface="+mn-cs"/>
            </a:rPr>
            <a:t>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a:t>
          </a:r>
          <a:r>
            <a:rPr lang="en-GB" sz="1100" baseline="0">
              <a:solidFill>
                <a:schemeClr val="dk1"/>
              </a:solidFill>
              <a:latin typeface="+mn-lt"/>
              <a:ea typeface="+mn-ea"/>
              <a:cs typeface="+mn-cs"/>
            </a:rPr>
            <a:t> Centre 2</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a:t>
          </a:r>
          <a:r>
            <a:rPr lang="en-GB" sz="1100" b="0">
              <a:solidFill>
                <a:schemeClr val="dk1"/>
              </a:solidFill>
              <a:latin typeface="+mn-lt"/>
              <a:ea typeface="+mn-ea"/>
              <a:cs typeface="+mn-cs"/>
            </a:rPr>
            <a:t> 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August 14, 2014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2014-06-30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105895</xdr:colOff>
      <xdr:row>57</xdr:row>
      <xdr:rowOff>1416423</xdr:rowOff>
    </xdr:from>
    <xdr:to>
      <xdr:col>2</xdr:col>
      <xdr:colOff>4486592</xdr:colOff>
      <xdr:row>57</xdr:row>
      <xdr:rowOff>2088215</xdr:rowOff>
    </xdr:to>
    <xdr:pic>
      <xdr:nvPicPr>
        <xdr:cNvPr id="3" name="Billede 2"/>
        <xdr:cNvPicPr>
          <a:picLocks noChangeAspect="1"/>
        </xdr:cNvPicPr>
      </xdr:nvPicPr>
      <xdr:blipFill>
        <a:blip xmlns:r="http://schemas.openxmlformats.org/officeDocument/2006/relationships" r:embed="rId1" cstate="print"/>
        <a:stretch>
          <a:fillRect/>
        </a:stretch>
      </xdr:blipFill>
      <xdr:spPr>
        <a:xfrm>
          <a:off x="5163670" y="15494373"/>
          <a:ext cx="4380697" cy="671792"/>
        </a:xfrm>
        <a:prstGeom prst="rect">
          <a:avLst/>
        </a:prstGeom>
        <a:ln>
          <a:solidFill>
            <a:schemeClr val="tx2">
              <a:lumMod val="40000"/>
              <a:lumOff val="60000"/>
            </a:schemeClr>
          </a:solidFill>
        </a:ln>
      </xdr:spPr>
    </xdr:pic>
    <xdr:clientData/>
  </xdr:twoCellAnchor>
  <xdr:twoCellAnchor editAs="oneCell">
    <xdr:from>
      <xdr:col>3</xdr:col>
      <xdr:colOff>2655794</xdr:colOff>
      <xdr:row>0</xdr:row>
      <xdr:rowOff>0</xdr:rowOff>
    </xdr:from>
    <xdr:to>
      <xdr:col>3</xdr:col>
      <xdr:colOff>5341936</xdr:colOff>
      <xdr:row>4</xdr:row>
      <xdr:rowOff>161602</xdr:rowOff>
    </xdr:to>
    <xdr:pic>
      <xdr:nvPicPr>
        <xdr:cNvPr id="4" name="Billed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8029"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2657475</xdr:colOff>
      <xdr:row>0</xdr:row>
      <xdr:rowOff>0</xdr:rowOff>
    </xdr:from>
    <xdr:to>
      <xdr:col>3</xdr:col>
      <xdr:colOff>5343617</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867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45</xdr:row>
      <xdr:rowOff>112059</xdr:rowOff>
    </xdr:from>
    <xdr:to>
      <xdr:col>5</xdr:col>
      <xdr:colOff>1255059</xdr:colOff>
      <xdr:row>54</xdr:row>
      <xdr:rowOff>15876</xdr:rowOff>
    </xdr:to>
    <xdr:sp macro="" textlink="">
      <xdr:nvSpPr>
        <xdr:cNvPr id="4" name="Tekstboks 3"/>
        <xdr:cNvSpPr txBox="1"/>
      </xdr:nvSpPr>
      <xdr:spPr>
        <a:xfrm>
          <a:off x="134472" y="11240434"/>
          <a:ext cx="10010587" cy="176119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used with ECBC labelled covered bonds issues by the three issuer categories below. Please note that not all tables are applicable to each issuer type</a:t>
          </a:r>
          <a:r>
            <a:rPr lang="en-GB" sz="1100" baseline="0">
              <a:solidFill>
                <a:schemeClr val="dk1"/>
              </a:solidFill>
              <a:latin typeface="Arial" pitchFamily="34" charset="0"/>
              <a:ea typeface="+mn-ea"/>
              <a:cs typeface="Arial" pitchFamily="34" charset="0"/>
            </a:rPr>
            <a:t> andt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Non-specialised bank CBs issuers</a:t>
          </a:r>
          <a:endParaRPr lang="da-DK" sz="2000">
            <a:solidFill>
              <a:schemeClr val="dk1"/>
            </a:solidFill>
            <a:latin typeface="Arial" pitchFamily="34" charset="0"/>
            <a:ea typeface="+mn-ea"/>
            <a:cs typeface="Arial" pitchFamily="34" charset="0"/>
          </a:endParaRPr>
        </a:p>
        <a:p>
          <a:pPr lvl="1"/>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2000">
            <a:solidFill>
              <a:schemeClr val="dk1"/>
            </a:solidFill>
            <a:latin typeface="Arial" pitchFamily="34" charset="0"/>
            <a:ea typeface="+mn-ea"/>
            <a:cs typeface="Arial" pitchFamily="34" charset="0"/>
          </a:endParaRPr>
        </a:p>
        <a:p>
          <a:endParaRPr lang="da-DK" sz="1100">
            <a:latin typeface="Arial" pitchFamily="34" charset="0"/>
            <a:cs typeface="Arial" pitchFamily="34" charset="0"/>
          </a:endParaRPr>
        </a:p>
      </xdr:txBody>
    </xdr:sp>
    <xdr:clientData/>
  </xdr:twoCellAnchor>
  <xdr:twoCellAnchor editAs="oneCell">
    <xdr:from>
      <xdr:col>4</xdr:col>
      <xdr:colOff>22411</xdr:colOff>
      <xdr:row>2</xdr:row>
      <xdr:rowOff>78441</xdr:rowOff>
    </xdr:from>
    <xdr:to>
      <xdr:col>5</xdr:col>
      <xdr:colOff>1139729</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8646"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179293</xdr:colOff>
      <xdr:row>0</xdr:row>
      <xdr:rowOff>0</xdr:rowOff>
    </xdr:from>
    <xdr:to>
      <xdr:col>8</xdr:col>
      <xdr:colOff>713906</xdr:colOff>
      <xdr:row>3</xdr:row>
      <xdr:rowOff>385720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64" y="0"/>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437029</xdr:colOff>
      <xdr:row>0</xdr:row>
      <xdr:rowOff>0</xdr:rowOff>
    </xdr:from>
    <xdr:to>
      <xdr:col>12</xdr:col>
      <xdr:colOff>1016465</xdr:colOff>
      <xdr:row>4</xdr:row>
      <xdr:rowOff>127984</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3088"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238593</xdr:colOff>
      <xdr:row>0</xdr:row>
      <xdr:rowOff>11206</xdr:rowOff>
    </xdr:from>
    <xdr:to>
      <xdr:col>13</xdr:col>
      <xdr:colOff>593912</xdr:colOff>
      <xdr:row>4</xdr:row>
      <xdr:rowOff>172808</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1064" y="11206"/>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818029</xdr:colOff>
      <xdr:row>0</xdr:row>
      <xdr:rowOff>0</xdr:rowOff>
    </xdr:from>
    <xdr:to>
      <xdr:col>8</xdr:col>
      <xdr:colOff>1677613</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47"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829235</xdr:colOff>
      <xdr:row>0</xdr:row>
      <xdr:rowOff>0</xdr:rowOff>
    </xdr:from>
    <xdr:to>
      <xdr:col>12</xdr:col>
      <xdr:colOff>1162142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059"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885265</xdr:colOff>
      <xdr:row>0</xdr:row>
      <xdr:rowOff>0</xdr:rowOff>
    </xdr:from>
    <xdr:to>
      <xdr:col>12</xdr:col>
      <xdr:colOff>1218171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2853"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opLeftCell="A13" zoomScaleNormal="100" zoomScaleSheetLayoutView="90" workbookViewId="0"/>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4"/>
      <c r="C4" s="110"/>
    </row>
    <row r="5" spans="2:4" ht="191.25" customHeight="1" x14ac:dyDescent="0.25">
      <c r="B5" s="111"/>
      <c r="C5" s="237"/>
      <c r="D5" s="237"/>
    </row>
    <row r="6" spans="2:4" ht="191.25" customHeight="1" x14ac:dyDescent="0.25">
      <c r="B6" s="111"/>
      <c r="C6" s="112"/>
      <c r="D6" s="112"/>
    </row>
    <row r="7" spans="2:4" ht="124.5" customHeight="1" x14ac:dyDescent="0.25">
      <c r="C7" s="113"/>
    </row>
    <row r="8" spans="2:4" ht="27.75" customHeight="1" x14ac:dyDescent="0.25">
      <c r="B8" s="114"/>
      <c r="C8" s="115"/>
    </row>
    <row r="9" spans="2:4" ht="27.75" customHeight="1" x14ac:dyDescent="0.25">
      <c r="C9" s="115"/>
    </row>
    <row r="37" ht="2.25" customHeight="1" x14ac:dyDescent="0.25"/>
  </sheetData>
  <mergeCells count="1">
    <mergeCell ref="C5:D5"/>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1" t="s">
        <v>144</v>
      </c>
      <c r="C7" s="60"/>
      <c r="D7" s="60"/>
    </row>
    <row r="8" spans="2:4" x14ac:dyDescent="0.25">
      <c r="B8" s="92" t="s">
        <v>145</v>
      </c>
      <c r="C8" s="93" t="s">
        <v>146</v>
      </c>
      <c r="D8" s="94" t="s">
        <v>147</v>
      </c>
    </row>
    <row r="9" spans="2:4" x14ac:dyDescent="0.25">
      <c r="B9" s="95"/>
      <c r="C9" s="96"/>
      <c r="D9" s="97"/>
    </row>
    <row r="10" spans="2:4" x14ac:dyDescent="0.25">
      <c r="B10" s="70" t="s">
        <v>148</v>
      </c>
      <c r="C10" s="98"/>
      <c r="D10" s="98"/>
    </row>
    <row r="11" spans="2:4" ht="30" x14ac:dyDescent="0.25">
      <c r="B11" s="10" t="s">
        <v>149</v>
      </c>
      <c r="C11" s="10" t="s">
        <v>150</v>
      </c>
      <c r="D11" s="248"/>
    </row>
    <row r="12" spans="2:4" x14ac:dyDescent="0.25">
      <c r="B12" s="28"/>
      <c r="C12" s="10"/>
      <c r="D12" s="248"/>
    </row>
    <row r="13" spans="2:4" ht="45" x14ac:dyDescent="0.25">
      <c r="B13" s="28"/>
      <c r="C13" s="10" t="s">
        <v>151</v>
      </c>
      <c r="D13" s="248"/>
    </row>
    <row r="14" spans="2:4" ht="30" x14ac:dyDescent="0.25">
      <c r="B14" s="17" t="s">
        <v>152</v>
      </c>
      <c r="C14" s="10" t="s">
        <v>153</v>
      </c>
      <c r="D14" s="248"/>
    </row>
    <row r="15" spans="2:4" x14ac:dyDescent="0.25">
      <c r="B15" s="17"/>
      <c r="C15" s="99" t="s">
        <v>154</v>
      </c>
      <c r="D15" s="248"/>
    </row>
    <row r="16" spans="2:4" ht="30" x14ac:dyDescent="0.25">
      <c r="B16" s="17" t="s">
        <v>155</v>
      </c>
      <c r="C16" s="99" t="s">
        <v>156</v>
      </c>
      <c r="D16" s="248"/>
    </row>
    <row r="17" spans="2:4" x14ac:dyDescent="0.25">
      <c r="B17" s="100"/>
      <c r="C17" s="99" t="s">
        <v>157</v>
      </c>
      <c r="D17" s="248"/>
    </row>
    <row r="18" spans="2:4" x14ac:dyDescent="0.25">
      <c r="B18" s="100"/>
      <c r="C18" s="99" t="s">
        <v>158</v>
      </c>
      <c r="D18" s="248"/>
    </row>
    <row r="19" spans="2:4" x14ac:dyDescent="0.25">
      <c r="B19" s="100"/>
      <c r="C19" s="99" t="s">
        <v>159</v>
      </c>
      <c r="D19" s="248"/>
    </row>
    <row r="20" spans="2:4" x14ac:dyDescent="0.25">
      <c r="B20" s="100"/>
      <c r="C20" s="99" t="s">
        <v>160</v>
      </c>
      <c r="D20" s="248"/>
    </row>
    <row r="21" spans="2:4" x14ac:dyDescent="0.25">
      <c r="B21" s="100"/>
      <c r="C21" s="99" t="s">
        <v>161</v>
      </c>
      <c r="D21" s="248"/>
    </row>
    <row r="22" spans="2:4" ht="29.25" x14ac:dyDescent="0.25">
      <c r="B22" s="100"/>
      <c r="C22" s="99" t="s">
        <v>162</v>
      </c>
      <c r="D22" s="248"/>
    </row>
    <row r="23" spans="2:4" x14ac:dyDescent="0.25">
      <c r="B23" s="100"/>
      <c r="C23" s="99" t="s">
        <v>163</v>
      </c>
      <c r="D23" s="248"/>
    </row>
    <row r="24" spans="2:4" x14ac:dyDescent="0.25">
      <c r="B24" s="100"/>
      <c r="C24" s="99" t="s">
        <v>164</v>
      </c>
      <c r="D24" s="248"/>
    </row>
    <row r="25" spans="2:4" x14ac:dyDescent="0.25">
      <c r="B25" s="100"/>
      <c r="C25" s="99" t="s">
        <v>165</v>
      </c>
      <c r="D25" s="248"/>
    </row>
    <row r="26" spans="2:4" x14ac:dyDescent="0.25">
      <c r="B26" s="100"/>
      <c r="C26" s="99" t="s">
        <v>166</v>
      </c>
      <c r="D26" s="248"/>
    </row>
    <row r="27" spans="2:4" x14ac:dyDescent="0.25">
      <c r="B27" s="100"/>
      <c r="C27" s="99"/>
      <c r="D27" s="10"/>
    </row>
    <row r="28" spans="2:4" x14ac:dyDescent="0.25">
      <c r="B28" s="70" t="s">
        <v>167</v>
      </c>
      <c r="C28" s="54"/>
      <c r="D28" s="54"/>
    </row>
    <row r="29" spans="2:4" ht="30" x14ac:dyDescent="0.25">
      <c r="B29" s="249" t="s">
        <v>168</v>
      </c>
      <c r="C29" s="10" t="s">
        <v>169</v>
      </c>
      <c r="D29" s="248"/>
    </row>
    <row r="30" spans="2:4" x14ac:dyDescent="0.25">
      <c r="B30" s="249"/>
      <c r="C30" s="10"/>
      <c r="D30" s="248"/>
    </row>
    <row r="31" spans="2:4" ht="30" x14ac:dyDescent="0.25">
      <c r="B31" s="249"/>
      <c r="C31" s="10" t="s">
        <v>170</v>
      </c>
      <c r="D31" s="248"/>
    </row>
    <row r="32" spans="2:4" x14ac:dyDescent="0.25">
      <c r="B32" s="249"/>
      <c r="C32" s="11"/>
      <c r="D32" s="248"/>
    </row>
    <row r="33" spans="2:4" x14ac:dyDescent="0.25">
      <c r="B33" s="249"/>
      <c r="C33" s="11" t="s">
        <v>171</v>
      </c>
      <c r="D33" s="248"/>
    </row>
    <row r="34" spans="2:4" ht="30" x14ac:dyDescent="0.25">
      <c r="B34" s="249" t="s">
        <v>172</v>
      </c>
      <c r="C34" s="10" t="s">
        <v>173</v>
      </c>
      <c r="D34" s="248"/>
    </row>
    <row r="35" spans="2:4" x14ac:dyDescent="0.25">
      <c r="B35" s="249"/>
      <c r="C35" s="10"/>
      <c r="D35" s="248"/>
    </row>
    <row r="36" spans="2:4" x14ac:dyDescent="0.25">
      <c r="B36" s="249"/>
      <c r="C36" s="11" t="s">
        <v>174</v>
      </c>
      <c r="D36" s="248"/>
    </row>
    <row r="37" spans="2:4" ht="30" x14ac:dyDescent="0.25">
      <c r="B37" s="249" t="s">
        <v>175</v>
      </c>
      <c r="C37" s="10" t="s">
        <v>176</v>
      </c>
      <c r="D37" s="248"/>
    </row>
    <row r="38" spans="2:4" x14ac:dyDescent="0.25">
      <c r="B38" s="249"/>
      <c r="C38" s="10"/>
      <c r="D38" s="248"/>
    </row>
    <row r="39" spans="2:4" x14ac:dyDescent="0.25">
      <c r="B39" s="249"/>
      <c r="C39" s="11" t="s">
        <v>177</v>
      </c>
      <c r="D39" s="248"/>
    </row>
    <row r="40" spans="2:4" ht="30" x14ac:dyDescent="0.25">
      <c r="B40" s="249" t="s">
        <v>178</v>
      </c>
      <c r="C40" s="10" t="s">
        <v>179</v>
      </c>
      <c r="D40" s="248"/>
    </row>
    <row r="41" spans="2:4" x14ac:dyDescent="0.25">
      <c r="B41" s="249"/>
      <c r="C41" s="10"/>
      <c r="D41" s="248"/>
    </row>
    <row r="42" spans="2:4" ht="30" x14ac:dyDescent="0.25">
      <c r="B42" s="249"/>
      <c r="C42" s="11" t="s">
        <v>180</v>
      </c>
      <c r="D42" s="248"/>
    </row>
    <row r="43" spans="2:4" ht="45" x14ac:dyDescent="0.25">
      <c r="B43" s="17" t="s">
        <v>181</v>
      </c>
      <c r="C43" s="10" t="s">
        <v>182</v>
      </c>
      <c r="D43" s="10"/>
    </row>
    <row r="44" spans="2:4" x14ac:dyDescent="0.25">
      <c r="B44" s="6"/>
      <c r="C44" s="6"/>
      <c r="D44" s="6"/>
    </row>
    <row r="48" spans="2:4" ht="15.75" x14ac:dyDescent="0.25">
      <c r="B48" s="91" t="s">
        <v>240</v>
      </c>
      <c r="C48" s="60"/>
      <c r="D48" s="60"/>
    </row>
    <row r="49" spans="2:4" x14ac:dyDescent="0.25">
      <c r="B49" s="252" t="s">
        <v>241</v>
      </c>
      <c r="C49" s="253" t="s">
        <v>242</v>
      </c>
      <c r="D49" s="253"/>
    </row>
    <row r="50" spans="2:4" x14ac:dyDescent="0.25">
      <c r="B50" s="252"/>
      <c r="C50" s="254" t="s">
        <v>243</v>
      </c>
      <c r="D50" s="254"/>
    </row>
    <row r="51" spans="2:4" x14ac:dyDescent="0.25">
      <c r="B51" s="128"/>
      <c r="C51" s="129"/>
      <c r="D51" s="129"/>
    </row>
    <row r="52" spans="2:4" x14ac:dyDescent="0.25">
      <c r="B52" s="101" t="s">
        <v>244</v>
      </c>
      <c r="C52" s="255"/>
      <c r="D52" s="255"/>
    </row>
    <row r="53" spans="2:4" x14ac:dyDescent="0.25">
      <c r="B53" s="105" t="s">
        <v>245</v>
      </c>
      <c r="C53" s="256"/>
      <c r="D53" s="256"/>
    </row>
    <row r="54" spans="2:4" x14ac:dyDescent="0.25">
      <c r="B54" s="106" t="s">
        <v>246</v>
      </c>
      <c r="C54" s="256"/>
      <c r="D54" s="256"/>
    </row>
    <row r="55" spans="2:4" x14ac:dyDescent="0.25">
      <c r="B55" s="106"/>
      <c r="C55" s="102"/>
      <c r="D55" s="102"/>
    </row>
    <row r="56" spans="2:4" ht="15" customHeight="1" x14ac:dyDescent="0.25">
      <c r="B56" s="101" t="s">
        <v>183</v>
      </c>
      <c r="C56" s="251" t="s">
        <v>184</v>
      </c>
      <c r="D56" s="251"/>
    </row>
    <row r="57" spans="2:4" ht="57.75" customHeight="1" x14ac:dyDescent="0.25">
      <c r="B57" s="17" t="s">
        <v>185</v>
      </c>
      <c r="C57" s="250" t="s">
        <v>186</v>
      </c>
      <c r="D57" s="250"/>
    </row>
    <row r="58" spans="2:4" ht="203.25" customHeight="1" x14ac:dyDescent="0.25">
      <c r="B58" s="17" t="s">
        <v>187</v>
      </c>
      <c r="C58" s="250" t="s">
        <v>188</v>
      </c>
      <c r="D58" s="250"/>
    </row>
    <row r="59" spans="2:4" ht="57" x14ac:dyDescent="0.25">
      <c r="B59" s="221" t="s">
        <v>355</v>
      </c>
      <c r="C59" s="103" t="s">
        <v>356</v>
      </c>
      <c r="D59" s="103"/>
    </row>
    <row r="61" spans="2:4" x14ac:dyDescent="0.25">
      <c r="D61" s="126" t="s">
        <v>334</v>
      </c>
    </row>
  </sheetData>
  <mergeCells count="19">
    <mergeCell ref="C57:D57"/>
    <mergeCell ref="C58:D58"/>
    <mergeCell ref="B37:B39"/>
    <mergeCell ref="D37:D39"/>
    <mergeCell ref="B40:B42"/>
    <mergeCell ref="D40:D42"/>
    <mergeCell ref="C56:D56"/>
    <mergeCell ref="B49:B50"/>
    <mergeCell ref="C49:D49"/>
    <mergeCell ref="C50:D50"/>
    <mergeCell ref="C52:D52"/>
    <mergeCell ref="C53:D53"/>
    <mergeCell ref="C54:D54"/>
    <mergeCell ref="D11:D13"/>
    <mergeCell ref="D14:D26"/>
    <mergeCell ref="B29:B33"/>
    <mergeCell ref="D29:D33"/>
    <mergeCell ref="B34:B36"/>
    <mergeCell ref="D34:D36"/>
  </mergeCells>
  <hyperlinks>
    <hyperlink ref="C56:D56" r:id="rId1" display="Legal framework for valuation and LTV-calculation follow the rules of the Danish FSA - Bekendtgørelse nr. 687 af 20. juni 2007"/>
    <hyperlink ref="D61" location="Contents!A1" display="To Frontpage"/>
  </hyperlinks>
  <pageMargins left="0.7" right="0.7" top="0.75" bottom="0.75" header="0.3" footer="0.3"/>
  <pageSetup paperSize="9" scale="56"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D77"/>
  <sheetViews>
    <sheetView zoomScaleNormal="100" workbookViewId="0"/>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30" customFormat="1" x14ac:dyDescent="0.25"/>
    <row r="2" spans="2:4" s="130" customFormat="1" x14ac:dyDescent="0.25"/>
    <row r="3" spans="2:4" s="130" customFormat="1" x14ac:dyDescent="0.25"/>
    <row r="4" spans="2:4" s="130" customFormat="1" x14ac:dyDescent="0.25"/>
    <row r="5" spans="2:4" s="130" customFormat="1" x14ac:dyDescent="0.25"/>
    <row r="6" spans="2:4" s="130" customFormat="1" ht="16.5" thickBot="1" x14ac:dyDescent="0.3">
      <c r="B6" s="131" t="s">
        <v>225</v>
      </c>
    </row>
    <row r="7" spans="2:4" s="130" customFormat="1" ht="15.75" thickBot="1" x14ac:dyDescent="0.3">
      <c r="B7" s="132" t="s">
        <v>226</v>
      </c>
      <c r="C7" s="259" t="s">
        <v>146</v>
      </c>
      <c r="D7" s="260"/>
    </row>
    <row r="8" spans="2:4" s="130" customFormat="1" ht="15.75" thickBot="1" x14ac:dyDescent="0.3">
      <c r="B8" s="133" t="s">
        <v>227</v>
      </c>
      <c r="C8" s="261"/>
      <c r="D8" s="262"/>
    </row>
    <row r="9" spans="2:4" s="130" customFormat="1" x14ac:dyDescent="0.25">
      <c r="B9" s="134" t="s">
        <v>54</v>
      </c>
      <c r="C9" s="293" t="s">
        <v>258</v>
      </c>
      <c r="D9" s="294"/>
    </row>
    <row r="10" spans="2:4" s="130" customFormat="1" x14ac:dyDescent="0.25">
      <c r="B10" s="135" t="s">
        <v>126</v>
      </c>
      <c r="C10" s="287" t="s">
        <v>323</v>
      </c>
      <c r="D10" s="288"/>
    </row>
    <row r="11" spans="2:4" s="130" customFormat="1" x14ac:dyDescent="0.25">
      <c r="B11" s="135" t="s">
        <v>56</v>
      </c>
      <c r="C11" s="287" t="s">
        <v>259</v>
      </c>
      <c r="D11" s="288"/>
    </row>
    <row r="12" spans="2:4" s="130" customFormat="1" x14ac:dyDescent="0.25">
      <c r="B12" s="135" t="s">
        <v>57</v>
      </c>
      <c r="C12" s="287" t="s">
        <v>260</v>
      </c>
      <c r="D12" s="288"/>
    </row>
    <row r="13" spans="2:4" s="130" customFormat="1" x14ac:dyDescent="0.25">
      <c r="B13" s="135" t="s">
        <v>127</v>
      </c>
      <c r="C13" s="287" t="s">
        <v>261</v>
      </c>
      <c r="D13" s="288"/>
    </row>
    <row r="14" spans="2:4" s="130" customFormat="1" x14ac:dyDescent="0.25">
      <c r="B14" s="135" t="s">
        <v>58</v>
      </c>
      <c r="C14" s="287" t="s">
        <v>262</v>
      </c>
      <c r="D14" s="288"/>
    </row>
    <row r="15" spans="2:4" s="130" customFormat="1" x14ac:dyDescent="0.25">
      <c r="B15" s="135" t="s">
        <v>228</v>
      </c>
      <c r="C15" s="295" t="s">
        <v>263</v>
      </c>
      <c r="D15" s="296"/>
    </row>
    <row r="16" spans="2:4" s="130" customFormat="1" x14ac:dyDescent="0.25">
      <c r="B16" s="135" t="s">
        <v>128</v>
      </c>
      <c r="C16" s="287" t="s">
        <v>264</v>
      </c>
      <c r="D16" s="288"/>
    </row>
    <row r="17" spans="2:4" s="130" customFormat="1" x14ac:dyDescent="0.25">
      <c r="B17" s="136" t="s">
        <v>129</v>
      </c>
      <c r="C17" s="287" t="s">
        <v>265</v>
      </c>
      <c r="D17" s="288"/>
    </row>
    <row r="18" spans="2:4" s="130" customFormat="1" ht="30" customHeight="1" x14ac:dyDescent="0.25">
      <c r="B18" s="135" t="s">
        <v>130</v>
      </c>
      <c r="C18" s="285" t="s">
        <v>266</v>
      </c>
      <c r="D18" s="286"/>
    </row>
    <row r="19" spans="2:4" s="130" customFormat="1" x14ac:dyDescent="0.25">
      <c r="B19" s="137" t="s">
        <v>131</v>
      </c>
      <c r="C19" s="287" t="s">
        <v>322</v>
      </c>
      <c r="D19" s="288"/>
    </row>
    <row r="20" spans="2:4" s="130" customFormat="1" x14ac:dyDescent="0.25">
      <c r="B20" s="135" t="s">
        <v>61</v>
      </c>
      <c r="C20" s="287" t="s">
        <v>267</v>
      </c>
      <c r="D20" s="288"/>
    </row>
    <row r="21" spans="2:4" s="130" customFormat="1" x14ac:dyDescent="0.25">
      <c r="B21" s="135" t="s">
        <v>133</v>
      </c>
      <c r="C21" s="287" t="s">
        <v>268</v>
      </c>
      <c r="D21" s="288"/>
    </row>
    <row r="22" spans="2:4" s="130" customFormat="1" ht="30.75" thickBot="1" x14ac:dyDescent="0.3">
      <c r="B22" s="138" t="s">
        <v>134</v>
      </c>
      <c r="C22" s="275" t="s">
        <v>269</v>
      </c>
      <c r="D22" s="276"/>
    </row>
    <row r="23" spans="2:4" s="130" customFormat="1" ht="15.75" thickBot="1" x14ac:dyDescent="0.3">
      <c r="B23" s="139"/>
      <c r="C23" s="140"/>
      <c r="D23" s="141"/>
    </row>
    <row r="24" spans="2:4" s="130" customFormat="1" ht="15.75" thickBot="1" x14ac:dyDescent="0.3">
      <c r="B24" s="132" t="s">
        <v>226</v>
      </c>
      <c r="C24" s="277" t="s">
        <v>146</v>
      </c>
      <c r="D24" s="278"/>
    </row>
    <row r="25" spans="2:4" s="130" customFormat="1" ht="15.75" thickBot="1" x14ac:dyDescent="0.3">
      <c r="B25" s="133" t="s">
        <v>229</v>
      </c>
      <c r="C25" s="279"/>
      <c r="D25" s="280"/>
    </row>
    <row r="26" spans="2:4" s="130" customFormat="1" x14ac:dyDescent="0.25">
      <c r="B26" s="142" t="s">
        <v>135</v>
      </c>
      <c r="C26" s="281" t="s">
        <v>270</v>
      </c>
      <c r="D26" s="282"/>
    </row>
    <row r="27" spans="2:4" s="130" customFormat="1" ht="36" customHeight="1" x14ac:dyDescent="0.25">
      <c r="B27" s="135" t="s">
        <v>136</v>
      </c>
      <c r="C27" s="283" t="s">
        <v>345</v>
      </c>
      <c r="D27" s="284"/>
    </row>
    <row r="28" spans="2:4" s="130" customFormat="1" x14ac:dyDescent="0.25">
      <c r="B28" s="143" t="s">
        <v>66</v>
      </c>
      <c r="C28" s="283" t="s">
        <v>271</v>
      </c>
      <c r="D28" s="284"/>
    </row>
    <row r="29" spans="2:4" s="130" customFormat="1" x14ac:dyDescent="0.25">
      <c r="B29" s="143" t="s">
        <v>230</v>
      </c>
      <c r="C29" s="285" t="s">
        <v>320</v>
      </c>
      <c r="D29" s="286"/>
    </row>
    <row r="30" spans="2:4" s="130" customFormat="1" x14ac:dyDescent="0.25">
      <c r="B30" s="143" t="s">
        <v>231</v>
      </c>
      <c r="C30" s="287" t="s">
        <v>333</v>
      </c>
      <c r="D30" s="288"/>
    </row>
    <row r="31" spans="2:4" s="130" customFormat="1" x14ac:dyDescent="0.25">
      <c r="B31" s="143" t="s">
        <v>70</v>
      </c>
      <c r="C31" s="283" t="s">
        <v>321</v>
      </c>
      <c r="D31" s="284"/>
    </row>
    <row r="32" spans="2:4" s="130" customFormat="1" x14ac:dyDescent="0.25">
      <c r="B32" s="143" t="s">
        <v>138</v>
      </c>
      <c r="C32" s="283" t="s">
        <v>272</v>
      </c>
      <c r="D32" s="284"/>
    </row>
    <row r="33" spans="2:4" s="130" customFormat="1" ht="15.75" thickBot="1" x14ac:dyDescent="0.3">
      <c r="B33" s="144" t="s">
        <v>71</v>
      </c>
      <c r="C33" s="289" t="s">
        <v>273</v>
      </c>
      <c r="D33" s="290"/>
    </row>
    <row r="34" spans="2:4" s="130" customFormat="1" ht="15.75" thickBot="1" x14ac:dyDescent="0.3">
      <c r="B34" s="145"/>
      <c r="C34" s="146"/>
      <c r="D34" s="147"/>
    </row>
    <row r="35" spans="2:4" s="130" customFormat="1" ht="15.75" thickBot="1" x14ac:dyDescent="0.3">
      <c r="B35" s="132" t="s">
        <v>226</v>
      </c>
      <c r="C35" s="259" t="s">
        <v>146</v>
      </c>
      <c r="D35" s="260"/>
    </row>
    <row r="36" spans="2:4" s="130" customFormat="1" ht="15.75" thickBot="1" x14ac:dyDescent="0.3">
      <c r="B36" s="133" t="s">
        <v>232</v>
      </c>
      <c r="C36" s="261"/>
      <c r="D36" s="262"/>
    </row>
    <row r="37" spans="2:4" s="130" customFormat="1" ht="52.5" customHeight="1" x14ac:dyDescent="0.25">
      <c r="B37" s="148" t="s">
        <v>95</v>
      </c>
      <c r="C37" s="269" t="s">
        <v>274</v>
      </c>
      <c r="D37" s="270"/>
    </row>
    <row r="38" spans="2:4" s="130" customFormat="1" ht="189" customHeight="1" thickBot="1" x14ac:dyDescent="0.3">
      <c r="B38" s="149" t="s">
        <v>96</v>
      </c>
      <c r="C38" s="291" t="s">
        <v>275</v>
      </c>
      <c r="D38" s="292"/>
    </row>
    <row r="39" spans="2:4" s="130" customFormat="1" ht="15.75" thickBot="1" x14ac:dyDescent="0.3">
      <c r="B39" s="150"/>
      <c r="C39" s="147"/>
      <c r="D39" s="147"/>
    </row>
    <row r="40" spans="2:4" s="130" customFormat="1" ht="15.75" thickBot="1" x14ac:dyDescent="0.3">
      <c r="B40" s="132" t="s">
        <v>226</v>
      </c>
      <c r="C40" s="259" t="s">
        <v>146</v>
      </c>
      <c r="D40" s="260"/>
    </row>
    <row r="41" spans="2:4" s="130" customFormat="1" ht="15.75" thickBot="1" x14ac:dyDescent="0.3">
      <c r="B41" s="133" t="s">
        <v>233</v>
      </c>
      <c r="C41" s="261"/>
      <c r="D41" s="262"/>
    </row>
    <row r="42" spans="2:4" s="130" customFormat="1" ht="75" customHeight="1" x14ac:dyDescent="0.25">
      <c r="B42" s="151" t="s">
        <v>100</v>
      </c>
      <c r="C42" s="269" t="s">
        <v>249</v>
      </c>
      <c r="D42" s="270"/>
    </row>
    <row r="43" spans="2:4" s="130" customFormat="1" ht="32.25" customHeight="1" x14ac:dyDescent="0.25">
      <c r="B43" s="152" t="s">
        <v>101</v>
      </c>
      <c r="C43" s="267" t="s">
        <v>250</v>
      </c>
      <c r="D43" s="268"/>
    </row>
    <row r="44" spans="2:4" s="130" customFormat="1" ht="15.75" thickBot="1" x14ac:dyDescent="0.3">
      <c r="B44" s="149" t="s">
        <v>102</v>
      </c>
      <c r="C44" s="257" t="s">
        <v>248</v>
      </c>
      <c r="D44" s="258"/>
    </row>
    <row r="45" spans="2:4" s="130" customFormat="1" ht="15.75" thickBot="1" x14ac:dyDescent="0.3">
      <c r="B45" s="153"/>
      <c r="C45" s="154"/>
      <c r="D45" s="147"/>
    </row>
    <row r="46" spans="2:4" s="130" customFormat="1" ht="15.75" thickBot="1" x14ac:dyDescent="0.3">
      <c r="B46" s="132" t="s">
        <v>226</v>
      </c>
      <c r="C46" s="259" t="s">
        <v>146</v>
      </c>
      <c r="D46" s="260"/>
    </row>
    <row r="47" spans="2:4" s="130" customFormat="1" ht="15.75" thickBot="1" x14ac:dyDescent="0.3">
      <c r="B47" s="133" t="s">
        <v>234</v>
      </c>
      <c r="C47" s="271"/>
      <c r="D47" s="272"/>
    </row>
    <row r="48" spans="2:4" s="130" customFormat="1" x14ac:dyDescent="0.25">
      <c r="B48" s="155" t="s">
        <v>1</v>
      </c>
      <c r="C48" s="273" t="s">
        <v>276</v>
      </c>
      <c r="D48" s="274"/>
    </row>
    <row r="49" spans="2:4" s="130" customFormat="1" x14ac:dyDescent="0.25">
      <c r="B49" s="156" t="s">
        <v>2</v>
      </c>
      <c r="C49" s="267" t="s">
        <v>277</v>
      </c>
      <c r="D49" s="268"/>
    </row>
    <row r="50" spans="2:4" s="130" customFormat="1" x14ac:dyDescent="0.25">
      <c r="B50" s="152" t="s">
        <v>3</v>
      </c>
      <c r="C50" s="273" t="s">
        <v>278</v>
      </c>
      <c r="D50" s="274"/>
    </row>
    <row r="51" spans="2:4" s="130" customFormat="1" x14ac:dyDescent="0.25">
      <c r="B51" s="152" t="s">
        <v>4</v>
      </c>
      <c r="C51" s="267" t="s">
        <v>279</v>
      </c>
      <c r="D51" s="268"/>
    </row>
    <row r="52" spans="2:4" s="130" customFormat="1" x14ac:dyDescent="0.25">
      <c r="B52" s="152" t="s">
        <v>5</v>
      </c>
      <c r="C52" s="267" t="s">
        <v>280</v>
      </c>
      <c r="D52" s="268"/>
    </row>
    <row r="53" spans="2:4" s="130" customFormat="1" x14ac:dyDescent="0.25">
      <c r="B53" s="152" t="s">
        <v>6</v>
      </c>
      <c r="C53" s="267" t="s">
        <v>281</v>
      </c>
      <c r="D53" s="268"/>
    </row>
    <row r="54" spans="2:4" s="130" customFormat="1" x14ac:dyDescent="0.25">
      <c r="B54" s="152" t="s">
        <v>7</v>
      </c>
      <c r="C54" s="267" t="s">
        <v>282</v>
      </c>
      <c r="D54" s="268"/>
    </row>
    <row r="55" spans="2:4" s="130" customFormat="1" x14ac:dyDescent="0.25">
      <c r="B55" s="152" t="s">
        <v>51</v>
      </c>
      <c r="C55" s="267" t="s">
        <v>283</v>
      </c>
      <c r="D55" s="268"/>
    </row>
    <row r="56" spans="2:4" s="130" customFormat="1" x14ac:dyDescent="0.25">
      <c r="B56" s="152" t="s">
        <v>8</v>
      </c>
      <c r="C56" s="267" t="s">
        <v>284</v>
      </c>
      <c r="D56" s="268"/>
    </row>
    <row r="57" spans="2:4" s="130" customFormat="1" ht="15.75" thickBot="1" x14ac:dyDescent="0.3">
      <c r="B57" s="157" t="s">
        <v>9</v>
      </c>
      <c r="C57" s="257" t="s">
        <v>285</v>
      </c>
      <c r="D57" s="258"/>
    </row>
    <row r="58" spans="2:4" s="130" customFormat="1" ht="15.75" thickBot="1" x14ac:dyDescent="0.3"/>
    <row r="59" spans="2:4" s="130" customFormat="1" ht="15.75" thickBot="1" x14ac:dyDescent="0.3">
      <c r="B59" s="158" t="s">
        <v>226</v>
      </c>
      <c r="C59" s="159" t="s">
        <v>146</v>
      </c>
      <c r="D59" s="160"/>
    </row>
    <row r="60" spans="2:4" s="130" customFormat="1" ht="15.75" thickBot="1" x14ac:dyDescent="0.3">
      <c r="B60" s="132" t="s">
        <v>235</v>
      </c>
      <c r="C60" s="161"/>
      <c r="D60" s="162"/>
    </row>
    <row r="61" spans="2:4" s="130" customFormat="1" x14ac:dyDescent="0.25">
      <c r="B61" s="163" t="s">
        <v>35</v>
      </c>
      <c r="C61" s="269" t="s">
        <v>251</v>
      </c>
      <c r="D61" s="270"/>
    </row>
    <row r="62" spans="2:4" s="130" customFormat="1" x14ac:dyDescent="0.25">
      <c r="B62" s="164" t="s">
        <v>36</v>
      </c>
      <c r="C62" s="265" t="s">
        <v>252</v>
      </c>
      <c r="D62" s="266"/>
    </row>
    <row r="63" spans="2:4" s="130" customFormat="1" x14ac:dyDescent="0.25">
      <c r="B63" s="164" t="s">
        <v>286</v>
      </c>
      <c r="C63" s="267" t="s">
        <v>253</v>
      </c>
      <c r="D63" s="268"/>
    </row>
    <row r="64" spans="2:4" s="130" customFormat="1" ht="15" customHeight="1" x14ac:dyDescent="0.25">
      <c r="B64" s="164" t="s">
        <v>37</v>
      </c>
      <c r="C64" s="267" t="s">
        <v>254</v>
      </c>
      <c r="D64" s="268"/>
    </row>
    <row r="65" spans="1:4" s="130" customFormat="1" ht="15" customHeight="1" x14ac:dyDescent="0.25">
      <c r="B65" s="164" t="s">
        <v>38</v>
      </c>
      <c r="C65" s="267" t="s">
        <v>255</v>
      </c>
      <c r="D65" s="268"/>
    </row>
    <row r="66" spans="1:4" s="130" customFormat="1" x14ac:dyDescent="0.25">
      <c r="B66" s="164" t="s">
        <v>39</v>
      </c>
      <c r="C66" s="267" t="s">
        <v>256</v>
      </c>
      <c r="D66" s="268"/>
    </row>
    <row r="67" spans="1:4" s="130" customFormat="1" ht="15.75" thickBot="1" x14ac:dyDescent="0.3">
      <c r="B67" s="157" t="s">
        <v>9</v>
      </c>
      <c r="C67" s="257" t="s">
        <v>247</v>
      </c>
      <c r="D67" s="258"/>
    </row>
    <row r="68" spans="1:4" s="130" customFormat="1" ht="15.75" thickBot="1" x14ac:dyDescent="0.3"/>
    <row r="69" spans="1:4" s="130" customFormat="1" ht="15.75" thickBot="1" x14ac:dyDescent="0.3">
      <c r="B69" s="132" t="s">
        <v>226</v>
      </c>
      <c r="C69" s="259" t="s">
        <v>146</v>
      </c>
      <c r="D69" s="260"/>
    </row>
    <row r="70" spans="1:4" s="130" customFormat="1" ht="15.75" thickBot="1" x14ac:dyDescent="0.3">
      <c r="B70" s="133" t="s">
        <v>236</v>
      </c>
      <c r="C70" s="261"/>
      <c r="D70" s="262"/>
    </row>
    <row r="71" spans="1:4" s="130" customFormat="1" ht="15.75" thickBot="1" x14ac:dyDescent="0.3">
      <c r="B71" s="165" t="s">
        <v>237</v>
      </c>
      <c r="C71" s="263" t="s">
        <v>328</v>
      </c>
      <c r="D71" s="264"/>
    </row>
    <row r="72" spans="1:4" s="130" customFormat="1" x14ac:dyDescent="0.25">
      <c r="B72" s="153"/>
      <c r="C72" s="147"/>
      <c r="D72" s="147"/>
    </row>
    <row r="73" spans="1:4" s="130" customFormat="1" x14ac:dyDescent="0.25">
      <c r="B73" s="166"/>
      <c r="C73" s="167"/>
      <c r="D73" s="167"/>
    </row>
    <row r="74" spans="1:4" s="130" customFormat="1" x14ac:dyDescent="0.25">
      <c r="B74" s="166"/>
      <c r="C74" s="167"/>
      <c r="D74" s="168" t="s">
        <v>189</v>
      </c>
    </row>
    <row r="75" spans="1:4" s="130" customFormat="1" x14ac:dyDescent="0.25">
      <c r="B75" s="153"/>
      <c r="C75" s="167"/>
      <c r="D75" s="167"/>
    </row>
    <row r="76" spans="1:4" x14ac:dyDescent="0.25">
      <c r="A76" s="46"/>
      <c r="B76" s="6"/>
      <c r="C76" s="6"/>
      <c r="D76" s="6"/>
    </row>
    <row r="77" spans="1:4" x14ac:dyDescent="0.25">
      <c r="A77" s="46"/>
      <c r="B77" s="46"/>
      <c r="C77" s="46"/>
      <c r="D77" s="46"/>
    </row>
  </sheetData>
  <mergeCells count="51">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35:D36"/>
    <mergeCell ref="C37:D37"/>
    <mergeCell ref="C38:D3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67:D67"/>
    <mergeCell ref="C69:D70"/>
    <mergeCell ref="C71:D71"/>
    <mergeCell ref="C62:D62"/>
    <mergeCell ref="C63:D63"/>
    <mergeCell ref="C64:D64"/>
    <mergeCell ref="C65:D65"/>
    <mergeCell ref="C66:D66"/>
  </mergeCells>
  <hyperlinks>
    <hyperlink ref="D74" location="Frontpage!A1" display="To Frontpage"/>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4"/>
  <sheetViews>
    <sheetView topLeftCell="A21" zoomScale="85" zoomScaleNormal="85" workbookViewId="0">
      <selection activeCell="D7" sqref="D7"/>
    </sheetView>
  </sheetViews>
  <sheetFormatPr defaultColWidth="15.85546875" defaultRowHeight="15.75" x14ac:dyDescent="0.25"/>
  <cols>
    <col min="1" max="1" width="3.42578125" style="3" customWidth="1"/>
    <col min="2" max="2" width="33.7109375" style="120" bestFit="1" customWidth="1"/>
    <col min="3" max="3" width="1.5703125" style="121" customWidth="1"/>
    <col min="4" max="4" width="71" style="120" customWidth="1"/>
    <col min="5" max="6" width="23.5703125" style="120" customWidth="1"/>
    <col min="7" max="7" width="1.85546875" style="120" customWidth="1"/>
    <col min="8" max="8" width="15.85546875" style="120"/>
    <col min="9" max="9" width="6.140625" style="120" customWidth="1"/>
    <col min="10" max="16384" width="15.85546875" style="120"/>
  </cols>
  <sheetData>
    <row r="1" spans="2:6" s="3" customFormat="1" ht="12" customHeight="1" x14ac:dyDescent="0.25">
      <c r="C1" s="116"/>
    </row>
    <row r="2" spans="2:6" s="3" customFormat="1" ht="12" customHeight="1" x14ac:dyDescent="0.25">
      <c r="C2" s="116"/>
    </row>
    <row r="3" spans="2:6" s="3" customFormat="1" ht="12" customHeight="1" x14ac:dyDescent="0.25">
      <c r="C3" s="116"/>
    </row>
    <row r="4" spans="2:6" s="3" customFormat="1" ht="15.75" customHeight="1" x14ac:dyDescent="0.25">
      <c r="C4" s="116"/>
    </row>
    <row r="5" spans="2:6" s="3" customFormat="1" ht="24" customHeight="1" x14ac:dyDescent="0.4">
      <c r="B5" s="238" t="s">
        <v>208</v>
      </c>
      <c r="C5" s="238"/>
      <c r="D5" s="238"/>
    </row>
    <row r="6" spans="2:6" s="3" customFormat="1" ht="6" customHeight="1" x14ac:dyDescent="0.25">
      <c r="C6" s="116"/>
    </row>
    <row r="7" spans="2:6" s="3" customFormat="1" ht="15.75" customHeight="1" x14ac:dyDescent="0.25">
      <c r="B7" s="117" t="s">
        <v>206</v>
      </c>
      <c r="C7" s="118"/>
      <c r="D7" s="119" t="s">
        <v>357</v>
      </c>
    </row>
    <row r="8" spans="2:6" ht="11.25" customHeight="1" x14ac:dyDescent="0.25"/>
    <row r="10" spans="2:6" x14ac:dyDescent="0.25">
      <c r="B10" s="170" t="s">
        <v>287</v>
      </c>
      <c r="C10" s="122"/>
      <c r="D10" s="123"/>
      <c r="E10" s="123"/>
      <c r="F10" s="123"/>
    </row>
    <row r="11" spans="2:6" x14ac:dyDescent="0.25">
      <c r="B11" s="125" t="s">
        <v>209</v>
      </c>
      <c r="C11" s="125"/>
      <c r="D11" s="125"/>
      <c r="E11" s="123"/>
      <c r="F11" s="123"/>
    </row>
    <row r="12" spans="2:6" x14ac:dyDescent="0.25">
      <c r="B12" s="124" t="s">
        <v>207</v>
      </c>
      <c r="C12" s="122"/>
      <c r="D12" s="127" t="s">
        <v>209</v>
      </c>
      <c r="E12" s="123"/>
      <c r="F12" s="123"/>
    </row>
    <row r="13" spans="2:6" x14ac:dyDescent="0.25">
      <c r="B13" s="124"/>
      <c r="C13" s="122"/>
      <c r="D13" s="123"/>
      <c r="E13" s="123"/>
      <c r="F13" s="123"/>
    </row>
    <row r="14" spans="2:6" x14ac:dyDescent="0.25">
      <c r="B14" s="125" t="s">
        <v>211</v>
      </c>
      <c r="C14" s="125"/>
      <c r="D14" s="123"/>
      <c r="E14" s="123"/>
      <c r="F14" s="123"/>
    </row>
    <row r="15" spans="2:6" x14ac:dyDescent="0.25">
      <c r="B15" s="124" t="s">
        <v>210</v>
      </c>
      <c r="C15" s="122"/>
      <c r="D15" s="127" t="s">
        <v>214</v>
      </c>
      <c r="E15" s="123"/>
      <c r="F15" s="123"/>
    </row>
    <row r="16" spans="2:6" x14ac:dyDescent="0.25">
      <c r="B16" s="124" t="s">
        <v>212</v>
      </c>
      <c r="C16" s="122"/>
      <c r="D16" s="127" t="s">
        <v>213</v>
      </c>
      <c r="E16" s="123"/>
      <c r="F16" s="123"/>
    </row>
    <row r="17" spans="2:6" x14ac:dyDescent="0.25">
      <c r="B17" s="124" t="s">
        <v>215</v>
      </c>
      <c r="C17" s="122"/>
      <c r="D17" s="127" t="s">
        <v>217</v>
      </c>
      <c r="E17" s="123"/>
      <c r="F17" s="123"/>
    </row>
    <row r="18" spans="2:6" x14ac:dyDescent="0.25">
      <c r="B18" s="124" t="s">
        <v>216</v>
      </c>
      <c r="C18" s="122"/>
      <c r="D18" s="127" t="s">
        <v>218</v>
      </c>
      <c r="E18" s="123"/>
      <c r="F18" s="123"/>
    </row>
    <row r="19" spans="2:6" x14ac:dyDescent="0.25">
      <c r="B19" s="124"/>
      <c r="C19" s="122"/>
      <c r="D19" s="123"/>
      <c r="E19" s="123"/>
      <c r="F19" s="123"/>
    </row>
    <row r="20" spans="2:6" x14ac:dyDescent="0.25">
      <c r="B20" s="124" t="s">
        <v>302</v>
      </c>
      <c r="C20" s="122"/>
      <c r="D20" s="127" t="s">
        <v>0</v>
      </c>
      <c r="E20" s="123"/>
      <c r="F20" s="123"/>
    </row>
    <row r="21" spans="2:6" x14ac:dyDescent="0.25">
      <c r="B21" s="124" t="s">
        <v>303</v>
      </c>
      <c r="C21" s="122"/>
      <c r="D21" s="127" t="s">
        <v>117</v>
      </c>
      <c r="E21" s="123"/>
      <c r="F21" s="123"/>
    </row>
    <row r="22" spans="2:6" x14ac:dyDescent="0.25">
      <c r="B22" s="124" t="s">
        <v>304</v>
      </c>
      <c r="C22" s="122"/>
      <c r="D22" s="127" t="s">
        <v>118</v>
      </c>
      <c r="E22" s="123"/>
      <c r="F22" s="123"/>
    </row>
    <row r="23" spans="2:6" x14ac:dyDescent="0.25">
      <c r="B23" s="124" t="s">
        <v>305</v>
      </c>
      <c r="C23" s="122"/>
      <c r="D23" s="127" t="s">
        <v>119</v>
      </c>
      <c r="E23" s="123"/>
      <c r="F23" s="123"/>
    </row>
    <row r="24" spans="2:6" x14ac:dyDescent="0.25">
      <c r="B24" s="124" t="s">
        <v>306</v>
      </c>
      <c r="C24" s="122"/>
      <c r="D24" s="127" t="s">
        <v>219</v>
      </c>
      <c r="E24" s="123"/>
      <c r="F24" s="123"/>
    </row>
    <row r="25" spans="2:6" x14ac:dyDescent="0.25">
      <c r="B25" s="124" t="s">
        <v>307</v>
      </c>
      <c r="C25" s="122"/>
      <c r="D25" s="127" t="s">
        <v>203</v>
      </c>
      <c r="E25" s="123"/>
      <c r="F25" s="123"/>
    </row>
    <row r="26" spans="2:6" x14ac:dyDescent="0.25">
      <c r="B26" s="124" t="s">
        <v>308</v>
      </c>
      <c r="C26" s="122"/>
      <c r="D26" s="127" t="s">
        <v>220</v>
      </c>
      <c r="E26" s="123"/>
      <c r="F26" s="123"/>
    </row>
    <row r="27" spans="2:6" x14ac:dyDescent="0.25">
      <c r="B27" s="124" t="s">
        <v>309</v>
      </c>
      <c r="C27" s="122"/>
      <c r="D27" s="127" t="s">
        <v>120</v>
      </c>
      <c r="E27" s="123"/>
      <c r="F27" s="123"/>
    </row>
    <row r="28" spans="2:6" x14ac:dyDescent="0.25">
      <c r="B28" s="124" t="s">
        <v>310</v>
      </c>
      <c r="C28" s="122"/>
      <c r="D28" s="127" t="s">
        <v>121</v>
      </c>
      <c r="E28" s="123"/>
      <c r="F28" s="123"/>
    </row>
    <row r="29" spans="2:6" x14ac:dyDescent="0.25">
      <c r="B29" s="124" t="s">
        <v>311</v>
      </c>
      <c r="C29" s="122"/>
      <c r="D29" s="127" t="s">
        <v>122</v>
      </c>
      <c r="E29" s="123"/>
      <c r="F29" s="123"/>
    </row>
    <row r="30" spans="2:6" x14ac:dyDescent="0.25">
      <c r="B30" s="124" t="s">
        <v>312</v>
      </c>
      <c r="C30" s="122"/>
      <c r="D30" s="127" t="s">
        <v>123</v>
      </c>
      <c r="E30" s="123"/>
      <c r="F30" s="123"/>
    </row>
    <row r="31" spans="2:6" x14ac:dyDescent="0.25">
      <c r="B31" s="124" t="s">
        <v>313</v>
      </c>
      <c r="C31" s="122"/>
      <c r="D31" s="127" t="s">
        <v>221</v>
      </c>
      <c r="E31" s="123"/>
      <c r="F31" s="123"/>
    </row>
    <row r="32" spans="2:6" x14ac:dyDescent="0.25">
      <c r="B32" s="124" t="s">
        <v>314</v>
      </c>
      <c r="C32" s="122"/>
      <c r="D32" s="127" t="s">
        <v>125</v>
      </c>
      <c r="E32" s="123"/>
      <c r="F32" s="123"/>
    </row>
    <row r="33" spans="2:6" x14ac:dyDescent="0.25">
      <c r="B33" s="124" t="s">
        <v>315</v>
      </c>
      <c r="C33" s="122"/>
      <c r="D33" s="127" t="s">
        <v>222</v>
      </c>
      <c r="E33" s="123"/>
      <c r="F33" s="123"/>
    </row>
    <row r="34" spans="2:6" x14ac:dyDescent="0.25">
      <c r="B34" s="124" t="s">
        <v>316</v>
      </c>
      <c r="C34" s="122"/>
      <c r="D34" s="127" t="s">
        <v>223</v>
      </c>
      <c r="E34" s="123"/>
      <c r="F34" s="123"/>
    </row>
    <row r="35" spans="2:6" x14ac:dyDescent="0.25">
      <c r="B35" s="124" t="s">
        <v>317</v>
      </c>
      <c r="C35" s="122"/>
      <c r="D35" s="127" t="s">
        <v>204</v>
      </c>
      <c r="E35" s="123"/>
      <c r="F35" s="123"/>
    </row>
    <row r="36" spans="2:6" x14ac:dyDescent="0.25">
      <c r="B36" s="124" t="s">
        <v>318</v>
      </c>
      <c r="C36" s="122"/>
      <c r="D36" s="127" t="s">
        <v>199</v>
      </c>
      <c r="E36" s="123"/>
      <c r="F36" s="123"/>
    </row>
    <row r="37" spans="2:6" x14ac:dyDescent="0.25">
      <c r="B37" s="124" t="s">
        <v>319</v>
      </c>
      <c r="C37" s="122"/>
      <c r="D37" s="127" t="s">
        <v>201</v>
      </c>
      <c r="E37" s="123"/>
      <c r="F37" s="123"/>
    </row>
    <row r="38" spans="2:6" x14ac:dyDescent="0.25">
      <c r="B38" s="124"/>
      <c r="C38" s="122"/>
      <c r="D38" s="127"/>
      <c r="E38" s="123"/>
      <c r="F38" s="123"/>
    </row>
    <row r="39" spans="2:6" x14ac:dyDescent="0.25">
      <c r="B39" s="124"/>
      <c r="C39" s="122"/>
      <c r="D39" s="169"/>
      <c r="E39" s="123"/>
      <c r="F39" s="123"/>
    </row>
    <row r="40" spans="2:6" x14ac:dyDescent="0.25">
      <c r="B40" s="124"/>
      <c r="C40" s="122"/>
      <c r="D40" s="127"/>
      <c r="E40" s="123"/>
      <c r="F40" s="123"/>
    </row>
    <row r="41" spans="2:6" x14ac:dyDescent="0.25">
      <c r="B41" s="170" t="s">
        <v>224</v>
      </c>
      <c r="C41" s="122"/>
      <c r="D41" s="123"/>
      <c r="E41" s="121"/>
    </row>
    <row r="42" spans="2:6" x14ac:dyDescent="0.25">
      <c r="B42" s="124" t="s">
        <v>239</v>
      </c>
      <c r="C42" s="122"/>
      <c r="D42" s="127" t="s">
        <v>145</v>
      </c>
      <c r="E42" s="121"/>
    </row>
    <row r="43" spans="2:6" x14ac:dyDescent="0.25">
      <c r="B43" s="124" t="s">
        <v>238</v>
      </c>
      <c r="C43" s="122"/>
      <c r="D43" s="127" t="s">
        <v>226</v>
      </c>
    </row>
    <row r="44" spans="2:6" x14ac:dyDescent="0.25">
      <c r="B44" s="123"/>
      <c r="C44" s="122"/>
      <c r="D44" s="123"/>
    </row>
  </sheetData>
  <mergeCells count="1">
    <mergeCell ref="B5:D5"/>
  </mergeCells>
  <hyperlinks>
    <hyperlink ref="D12" location="'Table A - General Issuer Detail'!A1" display="General Issuer Detail"/>
    <hyperlink ref="D15" location="'G1-G4 - Cover pool inform.'!A1" display="General cover pool information "/>
    <hyperlink ref="D16" location="'G1-G4 - Cover pool inform.'!B25" display="Outstanding CBs"/>
    <hyperlink ref="D17" location="'G1-G4 - Cover pool inform.'!B61" display="Legal ALM (balance principle) adherence"/>
    <hyperlink ref="D18" location="'G1-G4 - Cover pool inform.'!B70" display="Additional characteristics of ALM business model for issued CBs"/>
    <hyperlink ref="D20" location="'Table 1-3 - Lending'!B7" display="Number of loans by property category"/>
    <hyperlink ref="D21" location="'Table 1-3 - Lending'!B16" display="Lending by property category, DKKbn"/>
    <hyperlink ref="D22" location="'Table 1-3 - Lending'!B23" display="Lending, by loan size, DKKbn"/>
    <hyperlink ref="D23" location="'Table 4 - LTV'!B7" display="Lending, by-loan to-value (LTV), current property value, DKKbn"/>
    <hyperlink ref="D24" location="'Table 4 - LTV'!B29" display="Lending, by-loan to-value (LTV), current property value, Per cent"/>
    <hyperlink ref="D25" location="'Table 4 - LTV'!B51" display="Lending, by-loan to-value (LTV), current property value, DKKbn (&quot;Sidste krone&quot;)"/>
    <hyperlink ref="D26" location="'Table 4 - LTV'!B73" display="Lending, by-loan to-value (LTV), current property value, Per cent (&quot;Sidste krone&quot;)"/>
    <hyperlink ref="D27" location="'Table 5 - Lending by region'!B7" display="Lending by region, DKKbn"/>
    <hyperlink ref="D28" location="'Table 6-8 - Lending by loan'!B6" display="Lending by loan type - IO Loans, DKKbn"/>
    <hyperlink ref="D29" location="'Table 6-8 - Lending by loan'!B26" display="Lending by loan type - Repayment Loans / Amortizing Loans, DKKbn"/>
    <hyperlink ref="D30" location="'Table 6-8 - Lending by loan'!B46" display="Lending by loan type - All loans, DKKbn"/>
    <hyperlink ref="D31" location="'Table 9-13 - Lending'!B6" display="Lending by Seasoning, DKKbn (Seasoning defined by duration of customer relationship)"/>
    <hyperlink ref="D32" location="'Table 9-13 - Lending'!B20" display="Lending by remaining maturity, DKKbn"/>
    <hyperlink ref="D33" location="'Table 9-13 - Lending'!B35" display="90 day Non-performing loans by property type, as percentage of instalments payments, %"/>
    <hyperlink ref="D34" location="'Table 9-13 - Lending'!B45" display="90 day Non-performing loans by property type, as percentage of lending, %"/>
    <hyperlink ref="D35" location="'Table 9-13 - Lending'!B55" display="90 day Non-performing loans by property type, as percentage of lending, by continous LTV bracket, %"/>
    <hyperlink ref="D36" location="'Table 9-13 - Lending'!B69" display="Realised losses (DKKm)"/>
    <hyperlink ref="D37" location="'Table 9-13 - Lending'!B78" display="Realised losses (%)"/>
    <hyperlink ref="D42" location="'X1-2 Key Concepts'!A1" display="Key Concepts Explanation"/>
    <hyperlink ref="D43" location="'X3 - General explanation'!A1" display="General explanation"/>
  </hyperlinks>
  <pageMargins left="0.78740157480314965" right="0.59055118110236227" top="0.78740157480314965" bottom="0.78740157480314965" header="0" footer="0"/>
  <pageSetup paperSize="9" scale="56" orientation="portrait" r:id="rId1"/>
  <headerFooter>
    <oddFooter>&amp;RBRFkredit Cover pool report,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topLeftCell="A5" zoomScale="85" zoomScaleNormal="85" workbookViewId="0">
      <selection activeCell="C43" sqref="C43"/>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335</v>
      </c>
      <c r="C4" s="239"/>
      <c r="D4" s="239"/>
    </row>
    <row r="5" spans="2:6" ht="15.75" x14ac:dyDescent="0.25">
      <c r="B5" s="44" t="s">
        <v>52</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53</v>
      </c>
      <c r="C9" s="63" t="s">
        <v>358</v>
      </c>
      <c r="D9" s="63" t="s">
        <v>361</v>
      </c>
      <c r="E9" s="63" t="s">
        <v>359</v>
      </c>
      <c r="F9" s="63" t="s">
        <v>360</v>
      </c>
    </row>
    <row r="10" spans="2:6" x14ac:dyDescent="0.25">
      <c r="B10" s="10" t="s">
        <v>54</v>
      </c>
      <c r="C10" s="78">
        <v>429.1</v>
      </c>
      <c r="D10" s="78">
        <v>416.7</v>
      </c>
      <c r="E10" s="78">
        <v>417</v>
      </c>
      <c r="F10" s="78">
        <v>403</v>
      </c>
    </row>
    <row r="11" spans="2:6" x14ac:dyDescent="0.25">
      <c r="B11" s="10" t="s">
        <v>126</v>
      </c>
      <c r="C11" s="78">
        <v>376.87099999999998</v>
      </c>
      <c r="D11" s="78">
        <v>372.58100000000002</v>
      </c>
      <c r="E11" s="78">
        <v>363.95499999999998</v>
      </c>
      <c r="F11" s="78">
        <v>360.935</v>
      </c>
    </row>
    <row r="12" spans="2:6" x14ac:dyDescent="0.25">
      <c r="B12" s="13" t="s">
        <v>55</v>
      </c>
      <c r="C12" s="79">
        <v>373.59100000000001</v>
      </c>
      <c r="D12" s="79">
        <v>369.279</v>
      </c>
      <c r="E12" s="79">
        <v>360.65899999999999</v>
      </c>
      <c r="F12" s="79">
        <v>357.60399999999998</v>
      </c>
    </row>
    <row r="13" spans="2:6" x14ac:dyDescent="0.25">
      <c r="B13" s="14" t="s">
        <v>56</v>
      </c>
      <c r="C13" s="80">
        <v>0.249</v>
      </c>
      <c r="D13" s="80">
        <v>0.21099999999999999</v>
      </c>
      <c r="E13" s="80">
        <v>0.16400000000000001</v>
      </c>
      <c r="F13" s="80">
        <v>0.158</v>
      </c>
    </row>
    <row r="14" spans="2:6" x14ac:dyDescent="0.25">
      <c r="B14" s="10" t="s">
        <v>57</v>
      </c>
      <c r="C14" s="81">
        <v>0.249</v>
      </c>
      <c r="D14" s="81">
        <v>0.21099999999999999</v>
      </c>
      <c r="E14" s="81">
        <v>0.16400000000000001</v>
      </c>
      <c r="F14" s="81">
        <v>0.158</v>
      </c>
    </row>
    <row r="15" spans="2:6" x14ac:dyDescent="0.25">
      <c r="B15" s="10" t="s">
        <v>127</v>
      </c>
      <c r="C15" s="78">
        <v>386.41399999999999</v>
      </c>
      <c r="D15" s="78">
        <v>391.40899999999999</v>
      </c>
      <c r="E15" s="78">
        <v>382.81299999999999</v>
      </c>
      <c r="F15" s="78">
        <v>372.13200000000001</v>
      </c>
    </row>
    <row r="16" spans="2:6" x14ac:dyDescent="0.25">
      <c r="B16" s="10" t="s">
        <v>58</v>
      </c>
      <c r="C16" s="78">
        <v>19.600000000000001</v>
      </c>
      <c r="D16" s="78">
        <v>22.5</v>
      </c>
      <c r="E16" s="78">
        <v>22.2</v>
      </c>
      <c r="F16" s="78">
        <v>25.3</v>
      </c>
    </row>
    <row r="17" spans="2:6" x14ac:dyDescent="0.25">
      <c r="B17" s="12" t="s">
        <v>228</v>
      </c>
      <c r="C17" s="225" t="s">
        <v>362</v>
      </c>
      <c r="D17" s="225" t="s">
        <v>362</v>
      </c>
      <c r="E17" s="225" t="s">
        <v>362</v>
      </c>
      <c r="F17" s="225" t="s">
        <v>362</v>
      </c>
    </row>
    <row r="18" spans="2:6" x14ac:dyDescent="0.25">
      <c r="B18" s="15" t="s">
        <v>128</v>
      </c>
      <c r="C18" s="77">
        <v>95.552999999999997</v>
      </c>
      <c r="D18" s="77">
        <v>95.135000000000005</v>
      </c>
      <c r="E18" s="77">
        <v>97.242999999999995</v>
      </c>
      <c r="F18" s="77">
        <v>90.671000000000006</v>
      </c>
    </row>
    <row r="19" spans="2:6" x14ac:dyDescent="0.25">
      <c r="B19" s="16" t="s">
        <v>129</v>
      </c>
      <c r="C19" s="77">
        <v>0.1</v>
      </c>
      <c r="D19" s="77">
        <v>0.1</v>
      </c>
      <c r="E19" s="77">
        <v>0.1</v>
      </c>
      <c r="F19" s="77">
        <v>0.1</v>
      </c>
    </row>
    <row r="20" spans="2:6" x14ac:dyDescent="0.25">
      <c r="B20" s="10" t="s">
        <v>130</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59</v>
      </c>
      <c r="C23" s="2"/>
      <c r="D23" s="2"/>
      <c r="E23" s="2"/>
      <c r="F23" s="2"/>
    </row>
    <row r="24" spans="2:6" x14ac:dyDescent="0.25">
      <c r="B24" s="17" t="s">
        <v>131</v>
      </c>
      <c r="C24" s="88">
        <v>376.87099999999998</v>
      </c>
      <c r="D24" s="88">
        <v>372.58100000000002</v>
      </c>
      <c r="E24" s="88">
        <v>363.95499999999998</v>
      </c>
      <c r="F24" s="88">
        <v>360.935</v>
      </c>
    </row>
    <row r="25" spans="2:6" x14ac:dyDescent="0.25">
      <c r="B25" s="20" t="s">
        <v>60</v>
      </c>
      <c r="C25" s="2"/>
      <c r="D25" s="2"/>
      <c r="E25" s="2"/>
      <c r="F25" s="2"/>
    </row>
    <row r="26" spans="2:6" ht="3" customHeight="1" x14ac:dyDescent="0.25">
      <c r="B26" s="19"/>
      <c r="C26" s="2"/>
      <c r="D26" s="2"/>
      <c r="E26" s="2"/>
      <c r="F26" s="2"/>
    </row>
    <row r="27" spans="2:6" x14ac:dyDescent="0.25">
      <c r="B27" s="13" t="s">
        <v>61</v>
      </c>
      <c r="C27" s="12"/>
      <c r="D27" s="12"/>
      <c r="E27" s="12"/>
      <c r="F27" s="12"/>
    </row>
    <row r="28" spans="2:6" x14ac:dyDescent="0.25">
      <c r="B28" s="18" t="s">
        <v>107</v>
      </c>
      <c r="C28" s="21">
        <v>0.91</v>
      </c>
      <c r="D28" s="21">
        <v>0.95499999999999996</v>
      </c>
      <c r="E28" s="22">
        <v>0.34899999999999998</v>
      </c>
      <c r="F28" s="22">
        <v>0.77600000000000002</v>
      </c>
    </row>
    <row r="29" spans="2:6" x14ac:dyDescent="0.25">
      <c r="B29" s="18" t="s">
        <v>108</v>
      </c>
      <c r="C29" s="21">
        <v>12.526999999999999</v>
      </c>
      <c r="D29" s="21">
        <v>12.669</v>
      </c>
      <c r="E29" s="21">
        <v>12.08</v>
      </c>
      <c r="F29" s="21">
        <v>12.256</v>
      </c>
    </row>
    <row r="30" spans="2:6" x14ac:dyDescent="0.25">
      <c r="B30" s="18" t="s">
        <v>109</v>
      </c>
      <c r="C30" s="21">
        <v>363.43299999999999</v>
      </c>
      <c r="D30" s="21">
        <v>358.95600000000002</v>
      </c>
      <c r="E30" s="21">
        <v>351.52600000000001</v>
      </c>
      <c r="F30" s="21">
        <v>347.90300000000002</v>
      </c>
    </row>
    <row r="31" spans="2:6" x14ac:dyDescent="0.25">
      <c r="B31" s="13" t="s">
        <v>62</v>
      </c>
      <c r="C31" s="24"/>
      <c r="D31" s="24"/>
      <c r="E31" s="24"/>
      <c r="F31" s="24"/>
    </row>
    <row r="32" spans="2:6" x14ac:dyDescent="0.25">
      <c r="B32" s="18" t="s">
        <v>110</v>
      </c>
      <c r="C32" s="21">
        <v>354.50599999999997</v>
      </c>
      <c r="D32" s="21">
        <v>349.95400000000001</v>
      </c>
      <c r="E32" s="21">
        <v>341.05599999999998</v>
      </c>
      <c r="F32" s="21">
        <v>333.68900000000002</v>
      </c>
    </row>
    <row r="33" spans="2:6" x14ac:dyDescent="0.25">
      <c r="B33" s="18" t="s">
        <v>111</v>
      </c>
      <c r="C33" s="21">
        <v>22.364000000000001</v>
      </c>
      <c r="D33" s="21">
        <v>22.626999999999999</v>
      </c>
      <c r="E33" s="21">
        <v>22.899000000000001</v>
      </c>
      <c r="F33" s="21">
        <v>27.245999999999999</v>
      </c>
    </row>
    <row r="34" spans="2:6" x14ac:dyDescent="0.25">
      <c r="B34" s="18" t="s">
        <v>112</v>
      </c>
      <c r="C34" s="25">
        <v>0</v>
      </c>
      <c r="D34" s="25">
        <v>0</v>
      </c>
      <c r="E34" s="25">
        <v>0</v>
      </c>
      <c r="F34" s="25">
        <v>0</v>
      </c>
    </row>
    <row r="35" spans="2:6" x14ac:dyDescent="0.25">
      <c r="B35" s="18" t="s">
        <v>113</v>
      </c>
      <c r="C35" s="25">
        <v>0</v>
      </c>
      <c r="D35" s="25">
        <v>0</v>
      </c>
      <c r="E35" s="25">
        <v>0</v>
      </c>
      <c r="F35" s="25">
        <v>0</v>
      </c>
    </row>
    <row r="36" spans="2:6" x14ac:dyDescent="0.25">
      <c r="B36" s="13" t="s">
        <v>63</v>
      </c>
      <c r="C36" s="24"/>
      <c r="D36" s="24"/>
      <c r="E36" s="24"/>
      <c r="F36" s="24"/>
    </row>
    <row r="37" spans="2:6" ht="30" x14ac:dyDescent="0.25">
      <c r="B37" s="18" t="s">
        <v>132</v>
      </c>
      <c r="C37" s="21">
        <v>278.88099999999997</v>
      </c>
      <c r="D37" s="21">
        <v>275.637</v>
      </c>
      <c r="E37" s="21">
        <v>271.58499999999998</v>
      </c>
      <c r="F37" s="21">
        <v>269.49299999999999</v>
      </c>
    </row>
    <row r="38" spans="2:6" ht="30" x14ac:dyDescent="0.25">
      <c r="B38" s="18" t="s">
        <v>114</v>
      </c>
      <c r="C38" s="21">
        <v>97.816000000000003</v>
      </c>
      <c r="D38" s="21">
        <v>96.777000000000001</v>
      </c>
      <c r="E38" s="21">
        <v>92.204999999999998</v>
      </c>
      <c r="F38" s="21">
        <v>91.277000000000001</v>
      </c>
    </row>
    <row r="39" spans="2:6" x14ac:dyDescent="0.25">
      <c r="B39" s="18" t="s">
        <v>115</v>
      </c>
      <c r="C39" s="21">
        <v>0.17299999999999999</v>
      </c>
      <c r="D39" s="21">
        <v>0.16700000000000001</v>
      </c>
      <c r="E39" s="21">
        <v>0.16500000000000001</v>
      </c>
      <c r="F39" s="21">
        <v>0.16500000000000001</v>
      </c>
    </row>
    <row r="40" spans="2:6" x14ac:dyDescent="0.25">
      <c r="B40" s="13" t="s">
        <v>64</v>
      </c>
      <c r="C40" s="23"/>
      <c r="D40" s="23"/>
      <c r="E40" s="23"/>
      <c r="F40" s="23"/>
    </row>
    <row r="41" spans="2:6" x14ac:dyDescent="0.25">
      <c r="B41" s="10" t="s">
        <v>133</v>
      </c>
      <c r="C41" s="86">
        <v>0.51</v>
      </c>
      <c r="D41" s="86">
        <v>0.48</v>
      </c>
      <c r="E41" s="86">
        <v>0.53</v>
      </c>
      <c r="F41" s="86">
        <v>0.49</v>
      </c>
    </row>
    <row r="42" spans="2:6" ht="30" x14ac:dyDescent="0.25">
      <c r="B42" s="12" t="s">
        <v>134</v>
      </c>
      <c r="C42" s="226">
        <v>0.5</v>
      </c>
      <c r="D42" s="226">
        <v>0.6</v>
      </c>
      <c r="E42" s="226">
        <v>0.6</v>
      </c>
      <c r="F42" s="226">
        <v>0.6</v>
      </c>
    </row>
    <row r="46" spans="2:6" x14ac:dyDescent="0.25">
      <c r="F46" s="126" t="s">
        <v>334</v>
      </c>
    </row>
  </sheetData>
  <mergeCells count="1">
    <mergeCell ref="C4:D4"/>
  </mergeCells>
  <hyperlinks>
    <hyperlink ref="F46" location="Contents!A1" display="To Frontpag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I78"/>
  <sheetViews>
    <sheetView topLeftCell="A41" zoomScale="85" zoomScaleNormal="85" workbookViewId="0">
      <selection activeCell="B75" sqref="B75"/>
    </sheetView>
  </sheetViews>
  <sheetFormatPr defaultRowHeight="15" x14ac:dyDescent="0.25"/>
  <cols>
    <col min="1" max="1" width="3.28515625" style="3" customWidth="1"/>
    <col min="2" max="2" width="57.140625" style="3" customWidth="1"/>
    <col min="3" max="3" width="21.5703125" style="3" customWidth="1"/>
    <col min="4" max="4" width="19.42578125" style="3" customWidth="1"/>
    <col min="5" max="5" width="17.7109375" style="3" customWidth="1"/>
    <col min="6" max="8" width="10.7109375" style="3" customWidth="1"/>
    <col min="9" max="9" width="10.85546875" style="3" customWidth="1"/>
    <col min="10" max="10" width="3.140625" style="3" customWidth="1"/>
    <col min="11" max="11" width="9.140625" style="3"/>
    <col min="12" max="12" width="8.85546875" style="3" customWidth="1"/>
    <col min="13" max="16384" width="9.140625" style="3"/>
  </cols>
  <sheetData>
    <row r="3" spans="2:9" ht="12" customHeight="1" x14ac:dyDescent="0.25"/>
    <row r="4" spans="2:9" ht="36" x14ac:dyDescent="0.25">
      <c r="B4" s="7" t="s">
        <v>105</v>
      </c>
      <c r="C4" s="7"/>
      <c r="D4" s="7"/>
      <c r="E4" s="7"/>
      <c r="F4" s="7"/>
      <c r="G4" s="7"/>
      <c r="H4" s="7"/>
      <c r="I4" s="7"/>
    </row>
    <row r="5" spans="2:9" ht="4.5" customHeight="1" x14ac:dyDescent="0.25">
      <c r="B5" s="244"/>
      <c r="C5" s="244"/>
      <c r="D5" s="244"/>
      <c r="E5" s="244"/>
      <c r="F5" s="244"/>
      <c r="G5" s="244"/>
      <c r="H5" s="244"/>
      <c r="I5" s="244"/>
    </row>
    <row r="6" spans="2:9" ht="5.25" customHeight="1" x14ac:dyDescent="0.25">
      <c r="B6" s="26"/>
      <c r="C6" s="26"/>
      <c r="D6" s="26"/>
      <c r="E6" s="26"/>
      <c r="F6" s="26"/>
      <c r="G6" s="26"/>
      <c r="H6" s="26"/>
      <c r="I6" s="26"/>
    </row>
    <row r="7" spans="2:9" x14ac:dyDescent="0.25">
      <c r="B7" s="31" t="s">
        <v>65</v>
      </c>
      <c r="C7" s="30"/>
      <c r="D7" s="30"/>
      <c r="E7" s="30"/>
      <c r="F7" s="30" t="s">
        <v>358</v>
      </c>
      <c r="G7" s="30" t="s">
        <v>361</v>
      </c>
      <c r="H7" s="30" t="s">
        <v>359</v>
      </c>
      <c r="I7" s="30" t="s">
        <v>360</v>
      </c>
    </row>
    <row r="8" spans="2:9" x14ac:dyDescent="0.25">
      <c r="B8" s="28" t="s">
        <v>135</v>
      </c>
      <c r="C8" s="6"/>
      <c r="D8" s="6"/>
      <c r="E8" s="6"/>
      <c r="F8" s="223">
        <v>386.77245738900996</v>
      </c>
      <c r="G8" s="82">
        <v>391.05835310307498</v>
      </c>
      <c r="H8" s="78">
        <v>388</v>
      </c>
      <c r="I8" s="78">
        <v>375.6</v>
      </c>
    </row>
    <row r="9" spans="2:9" x14ac:dyDescent="0.25">
      <c r="B9" s="28" t="s">
        <v>136</v>
      </c>
      <c r="C9" s="6"/>
      <c r="D9" s="6"/>
      <c r="E9" s="6"/>
      <c r="F9" s="82">
        <v>3.3</v>
      </c>
      <c r="G9" s="82">
        <v>1.9</v>
      </c>
      <c r="H9" s="78">
        <v>4</v>
      </c>
      <c r="I9" s="78">
        <v>2.6</v>
      </c>
    </row>
    <row r="10" spans="2:9" x14ac:dyDescent="0.25">
      <c r="B10" s="28" t="s">
        <v>66</v>
      </c>
      <c r="C10" s="6"/>
      <c r="D10" s="6"/>
      <c r="E10" s="6"/>
      <c r="F10" s="82">
        <v>46.143128768519716</v>
      </c>
      <c r="G10" s="82">
        <v>45.197279561574888</v>
      </c>
      <c r="H10" s="83">
        <v>49.2</v>
      </c>
      <c r="I10" s="83">
        <v>49.9</v>
      </c>
    </row>
    <row r="11" spans="2:9" x14ac:dyDescent="0.25">
      <c r="B11" s="28" t="s">
        <v>67</v>
      </c>
      <c r="C11" s="28" t="s">
        <v>10</v>
      </c>
      <c r="D11" s="28"/>
      <c r="E11" s="28"/>
      <c r="F11" s="236">
        <v>0.13546434464523094</v>
      </c>
      <c r="G11" s="224">
        <v>0.1306804466278037</v>
      </c>
      <c r="H11" s="224">
        <v>0.14499999999999999</v>
      </c>
      <c r="I11" s="224">
        <v>0.153</v>
      </c>
    </row>
    <row r="12" spans="2:9" x14ac:dyDescent="0.25">
      <c r="B12" s="32"/>
      <c r="C12" s="33" t="s">
        <v>137</v>
      </c>
      <c r="D12" s="33"/>
      <c r="E12" s="33"/>
      <c r="F12" s="84">
        <v>0.08</v>
      </c>
      <c r="G12" s="84">
        <v>0.08</v>
      </c>
      <c r="H12" s="85">
        <v>0.08</v>
      </c>
      <c r="I12" s="85">
        <v>0.08</v>
      </c>
    </row>
    <row r="13" spans="2:9" x14ac:dyDescent="0.25">
      <c r="B13" s="28" t="s">
        <v>68</v>
      </c>
      <c r="C13" s="6"/>
      <c r="D13" s="6"/>
      <c r="E13" s="6"/>
      <c r="F13" s="82">
        <v>340.62900000000002</v>
      </c>
      <c r="G13" s="82">
        <v>345.86099999999999</v>
      </c>
      <c r="H13" s="82">
        <v>338.79399999999998</v>
      </c>
      <c r="I13" s="82">
        <v>325.73399999999998</v>
      </c>
    </row>
    <row r="14" spans="2:9" x14ac:dyDescent="0.25">
      <c r="B14" s="6"/>
      <c r="C14" s="28" t="s">
        <v>69</v>
      </c>
      <c r="D14" s="28"/>
      <c r="E14" s="28"/>
      <c r="F14" s="227" t="s">
        <v>362</v>
      </c>
      <c r="G14" s="87">
        <v>20.341000000000001</v>
      </c>
      <c r="H14" s="82">
        <v>70.313000000000002</v>
      </c>
      <c r="I14" s="82">
        <v>31.733000000000001</v>
      </c>
    </row>
    <row r="15" spans="2:9" x14ac:dyDescent="0.25">
      <c r="B15" s="28" t="s">
        <v>194</v>
      </c>
      <c r="C15" s="6"/>
      <c r="D15" s="6"/>
      <c r="E15" s="6"/>
      <c r="F15" s="227" t="s">
        <v>362</v>
      </c>
      <c r="G15" s="227" t="s">
        <v>362</v>
      </c>
      <c r="H15" s="227" t="s">
        <v>362</v>
      </c>
      <c r="I15" s="227" t="s">
        <v>362</v>
      </c>
    </row>
    <row r="16" spans="2:9" x14ac:dyDescent="0.25">
      <c r="B16" s="28" t="s">
        <v>195</v>
      </c>
      <c r="C16" s="6"/>
      <c r="D16" s="6"/>
      <c r="E16" s="6"/>
      <c r="F16" s="82">
        <v>16.3</v>
      </c>
      <c r="G16" s="82">
        <v>19.5</v>
      </c>
      <c r="H16" s="82">
        <v>20.5</v>
      </c>
      <c r="I16" s="82">
        <v>30.5</v>
      </c>
    </row>
    <row r="17" spans="1:9" x14ac:dyDescent="0.25">
      <c r="A17" s="173"/>
      <c r="B17" s="174" t="s">
        <v>70</v>
      </c>
      <c r="C17" s="175"/>
      <c r="D17" s="6"/>
      <c r="E17" s="6"/>
      <c r="F17" s="227" t="s">
        <v>362</v>
      </c>
      <c r="G17" s="227" t="s">
        <v>362</v>
      </c>
      <c r="H17" s="227" t="s">
        <v>362</v>
      </c>
      <c r="I17" s="227" t="s">
        <v>362</v>
      </c>
    </row>
    <row r="18" spans="1:9" x14ac:dyDescent="0.25">
      <c r="A18" s="173"/>
      <c r="B18" s="174" t="s">
        <v>138</v>
      </c>
      <c r="C18" s="175"/>
      <c r="D18" s="107"/>
      <c r="E18" s="107"/>
      <c r="F18" s="227" t="s">
        <v>362</v>
      </c>
      <c r="G18" s="227" t="s">
        <v>362</v>
      </c>
      <c r="H18" s="227" t="s">
        <v>362</v>
      </c>
      <c r="I18" s="227" t="s">
        <v>362</v>
      </c>
    </row>
    <row r="19" spans="1:9" x14ac:dyDescent="0.25">
      <c r="A19" s="173"/>
      <c r="B19" s="174" t="s">
        <v>339</v>
      </c>
      <c r="C19" s="175"/>
      <c r="D19" s="107"/>
      <c r="E19" s="107"/>
      <c r="F19" s="228">
        <v>16</v>
      </c>
      <c r="G19" s="228">
        <v>16</v>
      </c>
      <c r="H19" s="228">
        <v>13.7</v>
      </c>
      <c r="I19" s="228">
        <v>12.6</v>
      </c>
    </row>
    <row r="20" spans="1:9" x14ac:dyDescent="0.25">
      <c r="A20" s="173"/>
      <c r="B20" s="174" t="s">
        <v>340</v>
      </c>
      <c r="C20" s="175"/>
      <c r="D20" s="107"/>
      <c r="E20" s="107"/>
      <c r="F20" s="228">
        <v>16</v>
      </c>
      <c r="G20" s="228">
        <v>16</v>
      </c>
      <c r="H20" s="228">
        <v>13.7</v>
      </c>
      <c r="I20" s="228">
        <v>12.6</v>
      </c>
    </row>
    <row r="21" spans="1:9" x14ac:dyDescent="0.25">
      <c r="A21" s="173"/>
      <c r="B21" s="176"/>
      <c r="C21" s="175"/>
      <c r="D21" s="107"/>
      <c r="E21" s="107"/>
      <c r="F21" s="108"/>
      <c r="G21" s="229"/>
      <c r="H21" s="229"/>
      <c r="I21" s="229"/>
    </row>
    <row r="22" spans="1:9" x14ac:dyDescent="0.25">
      <c r="A22" s="173"/>
      <c r="B22" s="177" t="s">
        <v>341</v>
      </c>
      <c r="C22" s="178"/>
      <c r="D22" s="109"/>
      <c r="E22" s="109"/>
      <c r="F22" s="230" t="s">
        <v>362</v>
      </c>
      <c r="G22" s="230" t="s">
        <v>362</v>
      </c>
      <c r="H22" s="230" t="s">
        <v>362</v>
      </c>
      <c r="I22" s="230" t="s">
        <v>362</v>
      </c>
    </row>
    <row r="23" spans="1:9" ht="7.5" customHeight="1" x14ac:dyDescent="0.25"/>
    <row r="24" spans="1:9" ht="18" x14ac:dyDescent="0.25">
      <c r="B24" s="7" t="s">
        <v>103</v>
      </c>
      <c r="C24" s="7"/>
      <c r="D24" s="7"/>
      <c r="E24" s="7"/>
      <c r="F24" s="7"/>
      <c r="G24" s="7"/>
      <c r="H24" s="7"/>
      <c r="I24" s="7"/>
    </row>
    <row r="25" spans="1:9" ht="5.25" customHeight="1" x14ac:dyDescent="0.25">
      <c r="B25" s="26"/>
      <c r="C25" s="26"/>
      <c r="D25" s="26"/>
      <c r="E25" s="26"/>
      <c r="F25" s="26"/>
      <c r="G25" s="222"/>
      <c r="H25" s="222"/>
      <c r="I25" s="222"/>
    </row>
    <row r="26" spans="1:9" x14ac:dyDescent="0.25">
      <c r="B26" s="31" t="s">
        <v>65</v>
      </c>
      <c r="C26" s="30"/>
      <c r="D26" s="30"/>
      <c r="E26" s="30"/>
      <c r="F26" s="30" t="str">
        <f>+F7</f>
        <v>Q2 2014</v>
      </c>
      <c r="G26" s="30" t="s">
        <v>361</v>
      </c>
      <c r="H26" s="30" t="s">
        <v>359</v>
      </c>
      <c r="I26" s="30" t="s">
        <v>360</v>
      </c>
    </row>
    <row r="27" spans="1:9" x14ac:dyDescent="0.25">
      <c r="B27" s="28" t="s">
        <v>68</v>
      </c>
      <c r="C27" s="6"/>
      <c r="D27" s="6"/>
      <c r="E27" s="6"/>
      <c r="F27" s="208">
        <v>340.62900000000002</v>
      </c>
      <c r="G27" s="208">
        <v>345.86099999999999</v>
      </c>
      <c r="H27" s="209">
        <v>338.79399999999998</v>
      </c>
      <c r="I27" s="209">
        <v>325.73399999999998</v>
      </c>
    </row>
    <row r="28" spans="1:9" x14ac:dyDescent="0.25">
      <c r="B28" s="28" t="s">
        <v>139</v>
      </c>
      <c r="C28" s="6"/>
      <c r="D28" s="6"/>
      <c r="E28" s="6"/>
      <c r="F28" s="208">
        <v>348.69900000000001</v>
      </c>
      <c r="G28" s="208">
        <v>352.12400000000002</v>
      </c>
      <c r="H28" s="209">
        <v>341.33100000000002</v>
      </c>
      <c r="I28" s="209">
        <v>327.887</v>
      </c>
    </row>
    <row r="29" spans="1:9" x14ac:dyDescent="0.25">
      <c r="B29" s="174" t="s">
        <v>72</v>
      </c>
      <c r="C29" s="174" t="s">
        <v>73</v>
      </c>
      <c r="D29" s="174"/>
      <c r="E29" s="174"/>
      <c r="F29" s="210">
        <v>0</v>
      </c>
      <c r="G29" s="210">
        <v>20.341000000000001</v>
      </c>
      <c r="H29" s="210">
        <v>70.313000000000002</v>
      </c>
      <c r="I29" s="210">
        <v>31.733000000000001</v>
      </c>
    </row>
    <row r="30" spans="1:9" x14ac:dyDescent="0.25">
      <c r="B30" s="175"/>
      <c r="C30" s="174" t="s">
        <v>193</v>
      </c>
      <c r="D30" s="174"/>
      <c r="E30" s="174"/>
      <c r="F30" s="211">
        <v>111.931</v>
      </c>
      <c r="G30" s="211">
        <v>91.135999999999996</v>
      </c>
      <c r="H30" s="211">
        <v>52.654000000000003</v>
      </c>
      <c r="I30" s="211">
        <v>90.778999999999996</v>
      </c>
    </row>
    <row r="31" spans="1:9" x14ac:dyDescent="0.25">
      <c r="B31" s="175"/>
      <c r="C31" s="174" t="s">
        <v>192</v>
      </c>
      <c r="D31" s="174"/>
      <c r="E31" s="174"/>
      <c r="F31" s="212">
        <v>23.532</v>
      </c>
      <c r="G31" s="212">
        <v>15.239000000000001</v>
      </c>
      <c r="H31" s="212">
        <v>6.2510000000000003</v>
      </c>
      <c r="I31" s="212">
        <v>5.8819999999999997</v>
      </c>
    </row>
    <row r="32" spans="1:9" x14ac:dyDescent="0.25">
      <c r="B32" s="175"/>
      <c r="C32" s="174" t="s">
        <v>346</v>
      </c>
      <c r="D32" s="174"/>
      <c r="E32" s="174"/>
      <c r="F32" s="212">
        <v>51.792999999999999</v>
      </c>
      <c r="G32" s="212">
        <v>48.156999999999996</v>
      </c>
      <c r="H32" s="212">
        <v>46.871000000000002</v>
      </c>
      <c r="I32" s="212">
        <v>42.118000000000002</v>
      </c>
    </row>
    <row r="33" spans="2:9" x14ac:dyDescent="0.25">
      <c r="B33" s="175"/>
      <c r="C33" s="174" t="s">
        <v>347</v>
      </c>
      <c r="D33" s="174"/>
      <c r="E33" s="174"/>
      <c r="F33" s="212">
        <v>20.472000000000001</v>
      </c>
      <c r="G33" s="212">
        <v>43.393000000000001</v>
      </c>
      <c r="H33" s="212">
        <v>36.311</v>
      </c>
      <c r="I33" s="212">
        <v>31.138000000000002</v>
      </c>
    </row>
    <row r="34" spans="2:9" x14ac:dyDescent="0.25">
      <c r="B34" s="175"/>
      <c r="C34" s="174" t="s">
        <v>348</v>
      </c>
      <c r="D34" s="174"/>
      <c r="E34" s="174"/>
      <c r="F34" s="212">
        <v>14.058999999999999</v>
      </c>
      <c r="G34" s="212">
        <v>14.083</v>
      </c>
      <c r="H34" s="212">
        <v>15.398999999999999</v>
      </c>
      <c r="I34" s="212">
        <v>10.071999999999999</v>
      </c>
    </row>
    <row r="35" spans="2:9" x14ac:dyDescent="0.25">
      <c r="B35" s="175"/>
      <c r="C35" s="174" t="s">
        <v>349</v>
      </c>
      <c r="D35" s="174"/>
      <c r="E35" s="174"/>
      <c r="F35" s="212">
        <v>5.6180000000000003</v>
      </c>
      <c r="G35" s="212">
        <v>4.8099999999999996</v>
      </c>
      <c r="H35" s="212">
        <v>4.875</v>
      </c>
      <c r="I35" s="212">
        <v>9.0619999999999994</v>
      </c>
    </row>
    <row r="36" spans="2:9" x14ac:dyDescent="0.25">
      <c r="B36" s="175"/>
      <c r="C36" s="174" t="s">
        <v>74</v>
      </c>
      <c r="D36" s="174"/>
      <c r="E36" s="174"/>
      <c r="F36" s="211">
        <v>5.516</v>
      </c>
      <c r="G36" s="211">
        <v>5.4809999999999999</v>
      </c>
      <c r="H36" s="211">
        <v>5.4029999999999996</v>
      </c>
      <c r="I36" s="211">
        <v>6.3860000000000001</v>
      </c>
    </row>
    <row r="37" spans="2:9" x14ac:dyDescent="0.25">
      <c r="B37" s="175"/>
      <c r="C37" s="174" t="s">
        <v>75</v>
      </c>
      <c r="D37" s="174"/>
      <c r="E37" s="174"/>
      <c r="F37" s="211">
        <v>6.8470000000000004</v>
      </c>
      <c r="G37" s="211">
        <v>6.6059999999999999</v>
      </c>
      <c r="H37" s="211">
        <v>5.4470000000000001</v>
      </c>
      <c r="I37" s="211">
        <v>5.4580000000000002</v>
      </c>
    </row>
    <row r="38" spans="2:9" x14ac:dyDescent="0.25">
      <c r="B38" s="175"/>
      <c r="C38" s="174" t="s">
        <v>76</v>
      </c>
      <c r="D38" s="174"/>
      <c r="E38" s="174"/>
      <c r="F38" s="211">
        <v>100.861</v>
      </c>
      <c r="G38" s="211">
        <v>96.614999999999995</v>
      </c>
      <c r="H38" s="211">
        <v>95.27</v>
      </c>
      <c r="I38" s="211">
        <v>93.106999999999999</v>
      </c>
    </row>
    <row r="39" spans="2:9" x14ac:dyDescent="0.25">
      <c r="B39" s="174" t="s">
        <v>77</v>
      </c>
      <c r="C39" s="174" t="s">
        <v>343</v>
      </c>
      <c r="D39" s="174"/>
      <c r="E39" s="174"/>
      <c r="F39" s="213">
        <v>0.52581999999999995</v>
      </c>
      <c r="G39" s="213">
        <v>0.55127999999999999</v>
      </c>
      <c r="H39" s="213">
        <v>0.56138999999999994</v>
      </c>
      <c r="I39" s="213">
        <v>0.58118000000000003</v>
      </c>
    </row>
    <row r="40" spans="2:9" x14ac:dyDescent="0.25">
      <c r="B40" s="175"/>
      <c r="C40" s="174" t="s">
        <v>344</v>
      </c>
      <c r="D40" s="174"/>
      <c r="E40" s="174"/>
      <c r="F40" s="213">
        <v>0.47417999999999999</v>
      </c>
      <c r="G40" s="213">
        <v>0.44872000000000001</v>
      </c>
      <c r="H40" s="213">
        <v>0.43861</v>
      </c>
      <c r="I40" s="213">
        <v>0.41882000000000003</v>
      </c>
    </row>
    <row r="41" spans="2:9" x14ac:dyDescent="0.25">
      <c r="B41" s="175"/>
      <c r="C41" s="174" t="s">
        <v>78</v>
      </c>
      <c r="D41" s="174"/>
      <c r="E41" s="174"/>
      <c r="F41" s="214">
        <v>0</v>
      </c>
      <c r="G41" s="214">
        <v>0</v>
      </c>
      <c r="H41" s="214">
        <v>0</v>
      </c>
      <c r="I41" s="214">
        <v>0</v>
      </c>
    </row>
    <row r="42" spans="2:9" x14ac:dyDescent="0.25">
      <c r="B42" s="174" t="s">
        <v>79</v>
      </c>
      <c r="C42" s="174" t="s">
        <v>140</v>
      </c>
      <c r="D42" s="174"/>
      <c r="E42" s="174"/>
      <c r="F42" s="213">
        <v>0.83997999999999995</v>
      </c>
      <c r="G42" s="213">
        <v>0.84758</v>
      </c>
      <c r="H42" s="213">
        <v>0.85633000000000004</v>
      </c>
      <c r="I42" s="213">
        <v>0.88166</v>
      </c>
    </row>
    <row r="43" spans="2:9" x14ac:dyDescent="0.25">
      <c r="B43" s="175"/>
      <c r="C43" s="174" t="s">
        <v>141</v>
      </c>
      <c r="D43" s="174"/>
      <c r="E43" s="174"/>
      <c r="F43" s="213">
        <v>0.14949999999999999</v>
      </c>
      <c r="G43" s="213">
        <v>0.14210999999999999</v>
      </c>
      <c r="H43" s="213">
        <v>0.13320000000000001</v>
      </c>
      <c r="I43" s="213">
        <v>0.10756</v>
      </c>
    </row>
    <row r="44" spans="2:9" x14ac:dyDescent="0.25">
      <c r="B44" s="175"/>
      <c r="C44" s="174" t="s">
        <v>80</v>
      </c>
      <c r="D44" s="174"/>
      <c r="E44" s="174"/>
      <c r="F44" s="213">
        <v>1.052E-2</v>
      </c>
      <c r="G44" s="213">
        <v>1.031E-2</v>
      </c>
      <c r="H44" s="213">
        <v>1.047E-2</v>
      </c>
      <c r="I44" s="213">
        <v>1.078E-2</v>
      </c>
    </row>
    <row r="45" spans="2:9" x14ac:dyDescent="0.25">
      <c r="B45" s="174" t="s">
        <v>81</v>
      </c>
      <c r="C45" s="174" t="s">
        <v>82</v>
      </c>
      <c r="D45" s="174"/>
      <c r="E45" s="174"/>
      <c r="F45" s="210">
        <v>321.40600000000001</v>
      </c>
      <c r="G45" s="210">
        <v>325.10399999999998</v>
      </c>
      <c r="H45" s="210">
        <v>314.70499999999998</v>
      </c>
      <c r="I45" s="210">
        <v>301.59500000000003</v>
      </c>
    </row>
    <row r="46" spans="2:9" x14ac:dyDescent="0.25">
      <c r="B46" s="175"/>
      <c r="C46" s="174" t="s">
        <v>83</v>
      </c>
      <c r="D46" s="174"/>
      <c r="E46" s="174"/>
      <c r="F46" s="210">
        <v>19.222999999999999</v>
      </c>
      <c r="G46" s="210">
        <v>20.757000000000001</v>
      </c>
      <c r="H46" s="210">
        <v>24.088000000000001</v>
      </c>
      <c r="I46" s="210">
        <v>24.138999999999999</v>
      </c>
    </row>
    <row r="47" spans="2:9" x14ac:dyDescent="0.25">
      <c r="B47" s="175"/>
      <c r="C47" s="174" t="s">
        <v>84</v>
      </c>
      <c r="D47" s="174"/>
      <c r="E47" s="174"/>
      <c r="F47" s="215">
        <v>0</v>
      </c>
      <c r="G47" s="215">
        <v>0</v>
      </c>
      <c r="H47" s="215">
        <v>0</v>
      </c>
      <c r="I47" s="215">
        <v>0</v>
      </c>
    </row>
    <row r="48" spans="2:9" x14ac:dyDescent="0.25">
      <c r="B48" s="175"/>
      <c r="C48" s="174" t="s">
        <v>85</v>
      </c>
      <c r="D48" s="174"/>
      <c r="E48" s="174"/>
      <c r="F48" s="215">
        <v>0</v>
      </c>
      <c r="G48" s="215">
        <v>0</v>
      </c>
      <c r="H48" s="215">
        <v>0</v>
      </c>
      <c r="I48" s="215">
        <v>0</v>
      </c>
    </row>
    <row r="49" spans="2:9" x14ac:dyDescent="0.25">
      <c r="B49" s="175"/>
      <c r="C49" s="174" t="s">
        <v>86</v>
      </c>
      <c r="D49" s="174"/>
      <c r="E49" s="174"/>
      <c r="F49" s="215">
        <v>0</v>
      </c>
      <c r="G49" s="215">
        <v>0</v>
      </c>
      <c r="H49" s="215">
        <v>0</v>
      </c>
      <c r="I49" s="215">
        <v>0</v>
      </c>
    </row>
    <row r="50" spans="2:9" x14ac:dyDescent="0.25">
      <c r="B50" s="175"/>
      <c r="C50" s="174" t="s">
        <v>257</v>
      </c>
      <c r="D50" s="174"/>
      <c r="E50" s="174"/>
      <c r="F50" s="215">
        <v>0</v>
      </c>
      <c r="G50" s="215">
        <v>0</v>
      </c>
      <c r="H50" s="215">
        <v>0</v>
      </c>
      <c r="I50" s="215">
        <v>0</v>
      </c>
    </row>
    <row r="51" spans="2:9" x14ac:dyDescent="0.25">
      <c r="B51" s="175"/>
      <c r="C51" s="174" t="s">
        <v>9</v>
      </c>
      <c r="D51" s="174"/>
      <c r="E51" s="174"/>
      <c r="F51" s="215">
        <v>0</v>
      </c>
      <c r="G51" s="215">
        <v>0</v>
      </c>
      <c r="H51" s="215">
        <v>0</v>
      </c>
      <c r="I51" s="215">
        <v>0</v>
      </c>
    </row>
    <row r="52" spans="2:9" x14ac:dyDescent="0.25">
      <c r="B52" s="174" t="s">
        <v>87</v>
      </c>
      <c r="C52" s="175"/>
      <c r="D52" s="175"/>
      <c r="E52" s="175"/>
      <c r="F52" s="89">
        <v>1</v>
      </c>
      <c r="G52" s="89">
        <v>1</v>
      </c>
      <c r="H52" s="89">
        <v>1</v>
      </c>
      <c r="I52" s="89">
        <v>1</v>
      </c>
    </row>
    <row r="53" spans="2:9" x14ac:dyDescent="0.25">
      <c r="B53" s="174" t="s">
        <v>88</v>
      </c>
      <c r="C53" s="175"/>
      <c r="D53" s="175"/>
      <c r="E53" s="175"/>
      <c r="F53" s="89">
        <v>1</v>
      </c>
      <c r="G53" s="89">
        <v>1</v>
      </c>
      <c r="H53" s="89">
        <v>1</v>
      </c>
      <c r="I53" s="89">
        <v>1</v>
      </c>
    </row>
    <row r="54" spans="2:9" x14ac:dyDescent="0.25">
      <c r="B54" s="174" t="s">
        <v>89</v>
      </c>
      <c r="C54" s="175"/>
      <c r="D54" s="175"/>
      <c r="E54" s="175"/>
      <c r="F54" s="89">
        <v>1</v>
      </c>
      <c r="G54" s="89">
        <v>1</v>
      </c>
      <c r="H54" s="89">
        <v>1</v>
      </c>
      <c r="I54" s="89">
        <v>1</v>
      </c>
    </row>
    <row r="55" spans="2:9" x14ac:dyDescent="0.25">
      <c r="B55" s="174" t="s">
        <v>90</v>
      </c>
      <c r="C55" s="174" t="s">
        <v>91</v>
      </c>
      <c r="D55" s="174"/>
      <c r="E55" s="174"/>
      <c r="F55" s="37" t="s">
        <v>363</v>
      </c>
      <c r="G55" s="37" t="s">
        <v>363</v>
      </c>
      <c r="H55" s="38" t="s">
        <v>363</v>
      </c>
      <c r="I55" s="38" t="s">
        <v>363</v>
      </c>
    </row>
    <row r="56" spans="2:9" x14ac:dyDescent="0.25">
      <c r="B56" s="175"/>
      <c r="C56" s="174" t="s">
        <v>92</v>
      </c>
      <c r="D56" s="174"/>
      <c r="E56" s="174"/>
      <c r="F56" s="37" t="s">
        <v>364</v>
      </c>
      <c r="G56" s="37" t="s">
        <v>364</v>
      </c>
      <c r="H56" s="38" t="s">
        <v>364</v>
      </c>
      <c r="I56" s="38" t="s">
        <v>364</v>
      </c>
    </row>
    <row r="57" spans="2:9" x14ac:dyDescent="0.25">
      <c r="B57" s="6"/>
      <c r="C57" s="28" t="s">
        <v>93</v>
      </c>
      <c r="D57" s="28"/>
      <c r="E57" s="28"/>
      <c r="F57" s="215">
        <v>0</v>
      </c>
      <c r="G57" s="215">
        <v>0</v>
      </c>
      <c r="H57" s="215">
        <v>0</v>
      </c>
      <c r="I57" s="215">
        <v>0</v>
      </c>
    </row>
    <row r="58" spans="2:9" x14ac:dyDescent="0.25">
      <c r="B58" s="6"/>
      <c r="C58" s="28"/>
      <c r="D58" s="28"/>
      <c r="E58" s="28"/>
      <c r="F58" s="37"/>
      <c r="G58" s="38"/>
      <c r="H58" s="38"/>
      <c r="I58" s="37"/>
    </row>
    <row r="59" spans="2:9" x14ac:dyDescent="0.25">
      <c r="B59" s="6"/>
      <c r="C59" s="6"/>
      <c r="D59" s="6"/>
      <c r="E59" s="6"/>
      <c r="F59" s="6"/>
      <c r="G59" s="6"/>
      <c r="H59" s="6"/>
      <c r="I59" s="6"/>
    </row>
    <row r="60" spans="2:9" ht="18" x14ac:dyDescent="0.25">
      <c r="B60" s="243" t="s">
        <v>106</v>
      </c>
      <c r="C60" s="243"/>
      <c r="D60" s="243"/>
      <c r="E60" s="243"/>
      <c r="F60" s="243"/>
      <c r="G60" s="6"/>
      <c r="H60" s="6"/>
      <c r="I60" s="6"/>
    </row>
    <row r="61" spans="2:9" ht="18" x14ac:dyDescent="0.25">
      <c r="B61" s="41"/>
      <c r="C61" s="245" t="s">
        <v>94</v>
      </c>
      <c r="D61" s="245"/>
      <c r="E61" s="245"/>
      <c r="F61" s="245"/>
      <c r="G61" s="6"/>
      <c r="H61" s="6"/>
      <c r="I61" s="6"/>
    </row>
    <row r="62" spans="2:9" x14ac:dyDescent="0.25">
      <c r="B62" s="29" t="s">
        <v>95</v>
      </c>
      <c r="C62" s="240" t="s">
        <v>99</v>
      </c>
      <c r="D62" s="240"/>
      <c r="E62" s="240"/>
      <c r="F62" s="240"/>
      <c r="G62" s="6"/>
      <c r="H62" s="6"/>
      <c r="I62" s="6"/>
    </row>
    <row r="63" spans="2:9" ht="9.75" customHeight="1" x14ac:dyDescent="0.25">
      <c r="B63" s="29"/>
      <c r="C63" s="36"/>
      <c r="D63" s="36"/>
      <c r="E63" s="36"/>
      <c r="F63" s="36"/>
      <c r="G63" s="6"/>
      <c r="H63" s="6"/>
      <c r="I63" s="6"/>
    </row>
    <row r="64" spans="2:9" x14ac:dyDescent="0.25">
      <c r="B64" s="34" t="s">
        <v>96</v>
      </c>
      <c r="C64" s="241" t="s">
        <v>98</v>
      </c>
      <c r="D64" s="241"/>
      <c r="E64" s="241"/>
      <c r="F64" s="241"/>
      <c r="G64" s="6"/>
      <c r="H64" s="6"/>
      <c r="I64" s="6"/>
    </row>
    <row r="65" spans="2:9" s="39" customFormat="1" ht="12.75" x14ac:dyDescent="0.2">
      <c r="B65" s="40" t="s">
        <v>97</v>
      </c>
    </row>
    <row r="66" spans="2:9" x14ac:dyDescent="0.25">
      <c r="B66" s="29"/>
      <c r="C66" s="6"/>
      <c r="D66" s="6"/>
      <c r="E66" s="6"/>
      <c r="F66" s="6"/>
      <c r="G66" s="6"/>
      <c r="H66" s="6"/>
      <c r="I66" s="6"/>
    </row>
    <row r="67" spans="2:9" x14ac:dyDescent="0.25">
      <c r="B67" s="29"/>
      <c r="C67" s="6"/>
      <c r="D67" s="6"/>
      <c r="E67" s="6"/>
      <c r="F67" s="6"/>
      <c r="G67" s="6"/>
      <c r="H67" s="6"/>
      <c r="I67" s="6"/>
    </row>
    <row r="68" spans="2:9" ht="15.75" x14ac:dyDescent="0.25">
      <c r="B68" s="35"/>
      <c r="G68" s="6"/>
      <c r="H68" s="6"/>
      <c r="I68" s="6"/>
    </row>
    <row r="69" spans="2:9" ht="18" x14ac:dyDescent="0.25">
      <c r="B69" s="243" t="s">
        <v>104</v>
      </c>
      <c r="C69" s="243"/>
      <c r="D69" s="243"/>
      <c r="E69" s="243"/>
      <c r="F69" s="243"/>
      <c r="G69" s="6"/>
      <c r="H69" s="6"/>
      <c r="I69" s="6"/>
    </row>
    <row r="70" spans="2:9" ht="18" x14ac:dyDescent="0.25">
      <c r="B70" s="41"/>
      <c r="C70" s="245" t="s">
        <v>94</v>
      </c>
      <c r="D70" s="245"/>
      <c r="E70" s="245"/>
      <c r="F70" s="245"/>
      <c r="G70" s="6"/>
      <c r="H70" s="6"/>
      <c r="I70" s="6"/>
    </row>
    <row r="71" spans="2:9" x14ac:dyDescent="0.25">
      <c r="B71" s="43"/>
      <c r="C71" s="242" t="s">
        <v>98</v>
      </c>
      <c r="D71" s="242"/>
      <c r="E71" s="242" t="s">
        <v>99</v>
      </c>
      <c r="F71" s="242"/>
      <c r="G71" s="6"/>
      <c r="H71" s="6"/>
      <c r="I71" s="6"/>
    </row>
    <row r="72" spans="2:9" ht="30" x14ac:dyDescent="0.25">
      <c r="B72" s="11" t="s">
        <v>100</v>
      </c>
      <c r="C72" s="240" t="s">
        <v>354</v>
      </c>
      <c r="D72" s="240"/>
      <c r="E72" s="240"/>
      <c r="F72" s="240"/>
      <c r="G72" s="6"/>
      <c r="H72" s="6"/>
      <c r="I72" s="6"/>
    </row>
    <row r="73" spans="2:9" x14ac:dyDescent="0.25">
      <c r="B73" s="29" t="s">
        <v>101</v>
      </c>
      <c r="C73" s="240" t="s">
        <v>354</v>
      </c>
      <c r="D73" s="240"/>
      <c r="E73" s="240"/>
      <c r="F73" s="240"/>
      <c r="G73" s="6"/>
      <c r="H73" s="6"/>
      <c r="I73" s="6"/>
    </row>
    <row r="74" spans="2:9" x14ac:dyDescent="0.25">
      <c r="B74" s="34" t="s">
        <v>102</v>
      </c>
      <c r="C74" s="241"/>
      <c r="D74" s="241"/>
      <c r="E74" s="241" t="s">
        <v>354</v>
      </c>
      <c r="F74" s="241"/>
      <c r="G74" s="6"/>
      <c r="H74" s="6"/>
      <c r="I74" s="6"/>
    </row>
    <row r="75" spans="2:9" x14ac:dyDescent="0.25">
      <c r="B75" s="90"/>
      <c r="C75" s="6"/>
      <c r="D75" s="6"/>
      <c r="E75" s="6"/>
      <c r="F75" s="6"/>
      <c r="G75" s="6"/>
      <c r="H75" s="6"/>
      <c r="I75" s="6"/>
    </row>
    <row r="76" spans="2:9" x14ac:dyDescent="0.25">
      <c r="B76" s="6"/>
      <c r="C76" s="6"/>
      <c r="D76" s="6"/>
      <c r="E76" s="6"/>
      <c r="F76" s="6"/>
      <c r="G76" s="6"/>
      <c r="H76" s="6"/>
      <c r="I76" s="6"/>
    </row>
    <row r="77" spans="2:9" x14ac:dyDescent="0.25">
      <c r="B77" s="6"/>
      <c r="C77" s="6"/>
      <c r="D77" s="6"/>
      <c r="E77" s="6"/>
      <c r="F77" s="6"/>
      <c r="G77" s="6"/>
      <c r="H77" s="6"/>
      <c r="I77" s="6"/>
    </row>
    <row r="78" spans="2:9" x14ac:dyDescent="0.25">
      <c r="I78" s="126" t="s">
        <v>334</v>
      </c>
    </row>
  </sheetData>
  <mergeCells count="15">
    <mergeCell ref="C71:D71"/>
    <mergeCell ref="E71:F71"/>
    <mergeCell ref="B60:F60"/>
    <mergeCell ref="B69:F69"/>
    <mergeCell ref="B5:I5"/>
    <mergeCell ref="C70:F70"/>
    <mergeCell ref="C61:F61"/>
    <mergeCell ref="C62:F62"/>
    <mergeCell ref="C64:F64"/>
    <mergeCell ref="C72:D72"/>
    <mergeCell ref="C73:D73"/>
    <mergeCell ref="C74:D74"/>
    <mergeCell ref="E72:F72"/>
    <mergeCell ref="E73:F73"/>
    <mergeCell ref="E74:F74"/>
  </mergeCells>
  <hyperlinks>
    <hyperlink ref="I78" location="Contents!A1" display="To Frontpage"/>
  </hyperlinks>
  <pageMargins left="0.70866141732283472" right="0.70866141732283472" top="0.74803149606299213" bottom="0.74803149606299213" header="0.31496062992125984" footer="0.31496062992125984"/>
  <pageSetup paperSize="9"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116</v>
      </c>
    </row>
    <row r="7" spans="1:13" ht="15.75" x14ac:dyDescent="0.25">
      <c r="B7" s="45" t="s">
        <v>288</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73"/>
      <c r="B10" s="178"/>
      <c r="C10" s="179" t="s">
        <v>1</v>
      </c>
      <c r="D10" s="52" t="s">
        <v>2</v>
      </c>
      <c r="E10" s="52" t="s">
        <v>3</v>
      </c>
      <c r="F10" s="52" t="s">
        <v>4</v>
      </c>
      <c r="G10" s="52" t="s">
        <v>5</v>
      </c>
      <c r="H10" s="52" t="s">
        <v>6</v>
      </c>
      <c r="I10" s="52" t="s">
        <v>7</v>
      </c>
      <c r="J10" s="52" t="s">
        <v>51</v>
      </c>
      <c r="K10" s="52" t="s">
        <v>8</v>
      </c>
      <c r="L10" s="52" t="s">
        <v>9</v>
      </c>
      <c r="M10" s="53" t="s">
        <v>10</v>
      </c>
    </row>
    <row r="11" spans="1:13" x14ac:dyDescent="0.25">
      <c r="A11" s="173"/>
      <c r="B11" s="180" t="s">
        <v>10</v>
      </c>
      <c r="C11" s="181">
        <v>170165</v>
      </c>
      <c r="D11" s="55">
        <v>13279</v>
      </c>
      <c r="E11" s="55">
        <v>80</v>
      </c>
      <c r="F11" s="55">
        <v>1574</v>
      </c>
      <c r="G11" s="55">
        <v>4050</v>
      </c>
      <c r="H11" s="55">
        <v>409</v>
      </c>
      <c r="I11" s="55">
        <v>4046</v>
      </c>
      <c r="J11" s="55">
        <v>13657</v>
      </c>
      <c r="K11" s="55">
        <v>223</v>
      </c>
      <c r="L11" s="55">
        <v>240</v>
      </c>
      <c r="M11" s="56">
        <f>SUM(C11:L11)</f>
        <v>207723</v>
      </c>
    </row>
    <row r="12" spans="1:13" x14ac:dyDescent="0.25">
      <c r="A12" s="173"/>
      <c r="B12" s="182" t="s">
        <v>191</v>
      </c>
      <c r="C12" s="183">
        <f>C11/$M$11</f>
        <v>0.81919190460372704</v>
      </c>
      <c r="D12" s="183">
        <f t="shared" ref="D12:L12" si="0">D11/$M$11</f>
        <v>6.3926479012916246E-2</v>
      </c>
      <c r="E12" s="183">
        <f t="shared" si="0"/>
        <v>3.851282717850214E-4</v>
      </c>
      <c r="F12" s="183">
        <f t="shared" si="0"/>
        <v>7.5773987473702958E-3</v>
      </c>
      <c r="G12" s="183">
        <f t="shared" si="0"/>
        <v>1.9497118759116708E-2</v>
      </c>
      <c r="H12" s="183">
        <f t="shared" si="0"/>
        <v>1.9689682895009217E-3</v>
      </c>
      <c r="I12" s="183">
        <f t="shared" si="0"/>
        <v>1.9477862345527456E-2</v>
      </c>
      <c r="J12" s="183">
        <f t="shared" si="0"/>
        <v>6.5746210097100466E-2</v>
      </c>
      <c r="K12" s="183">
        <f t="shared" si="0"/>
        <v>1.0735450576007471E-3</v>
      </c>
      <c r="L12" s="183">
        <f t="shared" si="0"/>
        <v>1.1553848153550642E-3</v>
      </c>
      <c r="M12" s="216">
        <f>SUM(C12:L12)</f>
        <v>1</v>
      </c>
    </row>
    <row r="13" spans="1:13" x14ac:dyDescent="0.25">
      <c r="A13" s="173"/>
      <c r="B13" s="175"/>
      <c r="C13" s="175"/>
      <c r="D13" s="46"/>
      <c r="E13" s="46"/>
      <c r="F13" s="46"/>
      <c r="G13" s="46"/>
      <c r="H13" s="46"/>
      <c r="I13" s="46"/>
      <c r="J13" s="46"/>
      <c r="K13" s="46"/>
      <c r="L13" s="46"/>
      <c r="M13" s="46"/>
    </row>
    <row r="14" spans="1:13" ht="15.75" x14ac:dyDescent="0.25">
      <c r="A14" s="173"/>
      <c r="B14" s="184" t="s">
        <v>289</v>
      </c>
      <c r="C14" s="175"/>
      <c r="D14" s="46"/>
      <c r="E14" s="46"/>
      <c r="F14" s="46"/>
      <c r="G14" s="46"/>
      <c r="H14" s="46"/>
      <c r="I14" s="46"/>
      <c r="J14" s="46"/>
      <c r="K14" s="46"/>
      <c r="L14" s="46"/>
      <c r="M14" s="46"/>
    </row>
    <row r="15" spans="1:13" ht="3.75" customHeight="1" x14ac:dyDescent="0.25">
      <c r="A15" s="173"/>
      <c r="B15" s="184"/>
      <c r="C15" s="175"/>
      <c r="D15" s="46"/>
      <c r="E15" s="46"/>
      <c r="F15" s="46"/>
      <c r="G15" s="46"/>
      <c r="H15" s="46"/>
      <c r="I15" s="46"/>
      <c r="J15" s="46"/>
      <c r="K15" s="46"/>
      <c r="L15" s="46"/>
      <c r="M15" s="46"/>
    </row>
    <row r="16" spans="1:13" x14ac:dyDescent="0.25">
      <c r="A16" s="173"/>
      <c r="B16" s="185" t="s">
        <v>117</v>
      </c>
      <c r="C16" s="186"/>
      <c r="D16" s="1"/>
      <c r="E16" s="1"/>
      <c r="F16" s="1"/>
      <c r="G16" s="1"/>
      <c r="H16" s="1"/>
      <c r="I16" s="1"/>
      <c r="J16" s="1"/>
      <c r="K16" s="1"/>
      <c r="L16" s="1"/>
      <c r="M16" s="1"/>
    </row>
    <row r="17" spans="1:14" ht="45" x14ac:dyDescent="0.25">
      <c r="A17" s="173"/>
      <c r="B17" s="178"/>
      <c r="C17" s="179" t="s">
        <v>1</v>
      </c>
      <c r="D17" s="52" t="s">
        <v>2</v>
      </c>
      <c r="E17" s="52" t="s">
        <v>3</v>
      </c>
      <c r="F17" s="52" t="s">
        <v>4</v>
      </c>
      <c r="G17" s="52" t="s">
        <v>5</v>
      </c>
      <c r="H17" s="52" t="s">
        <v>6</v>
      </c>
      <c r="I17" s="52" t="s">
        <v>7</v>
      </c>
      <c r="J17" s="52" t="s">
        <v>51</v>
      </c>
      <c r="K17" s="52" t="s">
        <v>8</v>
      </c>
      <c r="L17" s="52" t="s">
        <v>9</v>
      </c>
      <c r="M17" s="53" t="s">
        <v>10</v>
      </c>
    </row>
    <row r="18" spans="1:14" x14ac:dyDescent="0.25">
      <c r="A18" s="173"/>
      <c r="B18" s="180" t="s">
        <v>10</v>
      </c>
      <c r="C18" s="187">
        <v>217.1</v>
      </c>
      <c r="D18" s="57">
        <v>10.375999999999999</v>
      </c>
      <c r="E18" s="57">
        <v>0.14000000000000001</v>
      </c>
      <c r="F18" s="57">
        <v>12.340999999999999</v>
      </c>
      <c r="G18" s="57">
        <v>9.94</v>
      </c>
      <c r="H18" s="57">
        <v>5.1020000000000003</v>
      </c>
      <c r="I18" s="57">
        <v>34.689</v>
      </c>
      <c r="J18" s="57">
        <v>42.146999999999998</v>
      </c>
      <c r="K18" s="57">
        <v>2.4710000000000001</v>
      </c>
      <c r="L18" s="57">
        <v>7.4489999999999998</v>
      </c>
      <c r="M18" s="58">
        <f>SUM(C18:L18)</f>
        <v>341.755</v>
      </c>
    </row>
    <row r="19" spans="1:14" x14ac:dyDescent="0.25">
      <c r="A19" s="173"/>
      <c r="B19" s="182" t="s">
        <v>191</v>
      </c>
      <c r="C19" s="183">
        <f>C18/$M$18</f>
        <v>0.63525039867741506</v>
      </c>
      <c r="D19" s="183">
        <f t="shared" ref="D19:L19" si="1">D18/$M$18</f>
        <v>3.0360931076355867E-2</v>
      </c>
      <c r="E19" s="183">
        <f t="shared" si="1"/>
        <v>4.096501880001756E-4</v>
      </c>
      <c r="F19" s="183">
        <f t="shared" si="1"/>
        <v>3.6110664072215477E-2</v>
      </c>
      <c r="G19" s="183">
        <f t="shared" si="1"/>
        <v>2.9085163348012463E-2</v>
      </c>
      <c r="H19" s="183">
        <f t="shared" si="1"/>
        <v>1.492882327983497E-2</v>
      </c>
      <c r="I19" s="183">
        <f t="shared" si="1"/>
        <v>0.10150253836812921</v>
      </c>
      <c r="J19" s="183">
        <f t="shared" si="1"/>
        <v>0.12332518909745285</v>
      </c>
      <c r="K19" s="183">
        <f t="shared" si="1"/>
        <v>7.2303258182030991E-3</v>
      </c>
      <c r="L19" s="183">
        <f t="shared" si="1"/>
        <v>2.1796316074380769E-2</v>
      </c>
      <c r="M19" s="216">
        <f>SUM(C19:L19)</f>
        <v>1</v>
      </c>
    </row>
    <row r="20" spans="1:14" x14ac:dyDescent="0.25">
      <c r="A20" s="173"/>
      <c r="B20" s="175"/>
      <c r="C20" s="175"/>
      <c r="D20" s="46"/>
      <c r="E20" s="46"/>
      <c r="F20" s="46"/>
      <c r="G20" s="46"/>
      <c r="H20" s="46"/>
      <c r="I20" s="46"/>
      <c r="J20" s="46"/>
      <c r="K20" s="46"/>
      <c r="L20" s="46"/>
      <c r="M20" s="46"/>
    </row>
    <row r="21" spans="1:14" ht="15.75" x14ac:dyDescent="0.25">
      <c r="A21" s="173"/>
      <c r="B21" s="184" t="s">
        <v>290</v>
      </c>
      <c r="C21" s="175"/>
      <c r="D21" s="46"/>
      <c r="E21" s="46"/>
      <c r="F21" s="46"/>
      <c r="G21" s="46"/>
      <c r="H21" s="46"/>
      <c r="I21" s="46"/>
      <c r="J21" s="46"/>
      <c r="K21" s="46"/>
      <c r="L21" s="46"/>
      <c r="M21" s="46"/>
    </row>
    <row r="22" spans="1:14" ht="3.75" customHeight="1" x14ac:dyDescent="0.25">
      <c r="A22" s="173"/>
      <c r="B22" s="184"/>
      <c r="C22" s="175"/>
      <c r="D22" s="46"/>
      <c r="E22" s="46"/>
      <c r="F22" s="46"/>
      <c r="G22" s="46"/>
      <c r="H22" s="46"/>
      <c r="I22" s="46"/>
      <c r="J22" s="46"/>
      <c r="K22" s="46"/>
      <c r="L22" s="46"/>
      <c r="M22" s="46"/>
    </row>
    <row r="23" spans="1:14" x14ac:dyDescent="0.25">
      <c r="A23" s="173"/>
      <c r="B23" s="185" t="s">
        <v>118</v>
      </c>
      <c r="C23" s="186"/>
      <c r="D23" s="1"/>
      <c r="E23" s="1"/>
      <c r="F23" s="1"/>
      <c r="G23" s="1"/>
      <c r="H23" s="1"/>
      <c r="I23" s="1"/>
      <c r="J23" s="1"/>
      <c r="K23" s="1"/>
      <c r="L23" s="1"/>
      <c r="M23" s="1"/>
    </row>
    <row r="24" spans="1:14" x14ac:dyDescent="0.25">
      <c r="A24" s="173"/>
      <c r="B24" s="175"/>
      <c r="C24" s="188"/>
      <c r="D24" s="46"/>
      <c r="E24" s="46"/>
      <c r="F24" s="46"/>
      <c r="G24" s="46"/>
      <c r="H24" s="46"/>
      <c r="I24" s="46"/>
      <c r="J24" s="46"/>
      <c r="K24" s="46"/>
      <c r="L24" s="46"/>
      <c r="M24" s="46"/>
    </row>
    <row r="25" spans="1:14" x14ac:dyDescent="0.25">
      <c r="A25" s="173"/>
      <c r="B25" s="178"/>
      <c r="C25" s="179" t="s">
        <v>11</v>
      </c>
      <c r="D25" s="52" t="s">
        <v>12</v>
      </c>
      <c r="E25" s="52" t="s">
        <v>13</v>
      </c>
      <c r="F25" s="52" t="s">
        <v>14</v>
      </c>
      <c r="G25" s="52" t="s">
        <v>15</v>
      </c>
      <c r="H25" s="52" t="s">
        <v>16</v>
      </c>
      <c r="I25" s="53" t="s">
        <v>10</v>
      </c>
    </row>
    <row r="26" spans="1:14" x14ac:dyDescent="0.25">
      <c r="A26" s="173"/>
      <c r="B26" s="180" t="s">
        <v>10</v>
      </c>
      <c r="C26" s="187">
        <v>171.30699999999999</v>
      </c>
      <c r="D26" s="57">
        <v>87.370999999999995</v>
      </c>
      <c r="E26" s="57">
        <v>39.715000000000003</v>
      </c>
      <c r="F26" s="57">
        <v>15.401999999999999</v>
      </c>
      <c r="G26" s="57">
        <v>7.8920000000000003</v>
      </c>
      <c r="H26" s="57">
        <v>20.065999999999999</v>
      </c>
      <c r="I26" s="58">
        <f>SUM(C26:H26)</f>
        <v>341.75299999999999</v>
      </c>
    </row>
    <row r="27" spans="1:14" x14ac:dyDescent="0.25">
      <c r="A27" s="173"/>
      <c r="B27" s="182" t="s">
        <v>191</v>
      </c>
      <c r="C27" s="183">
        <f>C26/$I$26</f>
        <v>0.50125968169994117</v>
      </c>
      <c r="D27" s="183">
        <f t="shared" ref="D27:H27" si="2">D26/$I$26</f>
        <v>0.25565540024520633</v>
      </c>
      <c r="E27" s="183">
        <f t="shared" si="2"/>
        <v>0.11620966019318046</v>
      </c>
      <c r="F27" s="183">
        <f t="shared" si="2"/>
        <v>4.5067636567930641E-2</v>
      </c>
      <c r="G27" s="183">
        <f t="shared" si="2"/>
        <v>2.309270145397407E-2</v>
      </c>
      <c r="H27" s="183">
        <f t="shared" si="2"/>
        <v>5.8714919839767316E-2</v>
      </c>
      <c r="I27" s="216">
        <f>SUM(C27:H27)</f>
        <v>1</v>
      </c>
    </row>
    <row r="28" spans="1:14" x14ac:dyDescent="0.25">
      <c r="A28" s="173"/>
      <c r="B28" s="173"/>
      <c r="C28" s="173"/>
    </row>
    <row r="30" spans="1:14" x14ac:dyDescent="0.25">
      <c r="N30" s="126" t="s">
        <v>334</v>
      </c>
    </row>
  </sheetData>
  <hyperlinks>
    <hyperlink ref="N30" location="Contents!A1" display="To Frontpage"/>
  </hyperlinks>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5" zoomScale="85" zoomScaleNormal="85" workbookViewId="0">
      <selection activeCell="B89" sqref="B89"/>
    </sheetView>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291</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71" t="s">
        <v>119</v>
      </c>
      <c r="C7" s="171"/>
      <c r="D7" s="64"/>
      <c r="E7" s="172"/>
      <c r="F7" s="172"/>
      <c r="G7" s="172"/>
      <c r="H7" s="172"/>
      <c r="I7" s="172"/>
      <c r="J7" s="172"/>
      <c r="K7" s="60"/>
      <c r="L7" s="60"/>
      <c r="M7" s="60"/>
      <c r="N7" s="60"/>
    </row>
    <row r="8" spans="2:14" x14ac:dyDescent="0.25">
      <c r="B8" s="51"/>
      <c r="C8" s="246" t="s">
        <v>27</v>
      </c>
      <c r="D8" s="246"/>
      <c r="E8" s="246"/>
      <c r="F8" s="246"/>
      <c r="G8" s="246"/>
      <c r="H8" s="246"/>
      <c r="I8" s="246"/>
      <c r="J8" s="246"/>
      <c r="K8" s="246"/>
      <c r="L8" s="246"/>
      <c r="N8" s="51"/>
    </row>
    <row r="9" spans="2:14" x14ac:dyDescent="0.25">
      <c r="B9" s="51"/>
      <c r="C9" s="67" t="s">
        <v>17</v>
      </c>
      <c r="D9" s="67" t="s">
        <v>18</v>
      </c>
      <c r="E9" s="67" t="s">
        <v>19</v>
      </c>
      <c r="F9" s="67" t="s">
        <v>20</v>
      </c>
      <c r="G9" s="67" t="s">
        <v>21</v>
      </c>
      <c r="H9" s="67" t="s">
        <v>22</v>
      </c>
      <c r="I9" s="67" t="s">
        <v>23</v>
      </c>
      <c r="J9" s="67" t="s">
        <v>24</v>
      </c>
      <c r="K9" s="67" t="s">
        <v>25</v>
      </c>
      <c r="L9" s="67" t="s">
        <v>26</v>
      </c>
      <c r="N9" s="67" t="s">
        <v>190</v>
      </c>
    </row>
    <row r="10" spans="2:14" x14ac:dyDescent="0.25">
      <c r="C10" s="66"/>
      <c r="D10" s="66"/>
      <c r="E10" s="66"/>
      <c r="F10" s="66"/>
      <c r="G10" s="66"/>
      <c r="H10" s="66"/>
      <c r="I10" s="66"/>
      <c r="J10" s="66"/>
      <c r="K10" s="66"/>
      <c r="L10" s="66"/>
      <c r="N10" s="217"/>
    </row>
    <row r="11" spans="2:14" x14ac:dyDescent="0.25">
      <c r="B11" s="61" t="s">
        <v>1</v>
      </c>
      <c r="C11" s="189">
        <v>52.341999999999999</v>
      </c>
      <c r="D11" s="189">
        <v>58.706000000000003</v>
      </c>
      <c r="E11" s="189">
        <v>52.643000000000001</v>
      </c>
      <c r="F11" s="189">
        <v>21.390999999999998</v>
      </c>
      <c r="G11" s="189">
        <v>15.898</v>
      </c>
      <c r="H11" s="189">
        <v>4.8220000000000001</v>
      </c>
      <c r="I11" s="189">
        <v>3.262</v>
      </c>
      <c r="J11" s="189">
        <v>2.2879999999999998</v>
      </c>
      <c r="K11" s="189">
        <v>1.6160000000000001</v>
      </c>
      <c r="L11" s="189">
        <v>4.1319999999999997</v>
      </c>
      <c r="M11" s="173"/>
      <c r="N11" s="218">
        <v>0.754</v>
      </c>
    </row>
    <row r="12" spans="2:14" x14ac:dyDescent="0.25">
      <c r="B12" s="61" t="s">
        <v>2</v>
      </c>
      <c r="C12" s="189">
        <v>3.121</v>
      </c>
      <c r="D12" s="189">
        <v>3.1339999999999999</v>
      </c>
      <c r="E12" s="189">
        <v>2.6469999999999998</v>
      </c>
      <c r="F12" s="189">
        <v>0.70099999999999996</v>
      </c>
      <c r="G12" s="189">
        <v>0.32600000000000001</v>
      </c>
      <c r="H12" s="189">
        <v>0.10299999999999999</v>
      </c>
      <c r="I12" s="189">
        <v>7.5999999999999998E-2</v>
      </c>
      <c r="J12" s="189">
        <v>5.7000000000000002E-2</v>
      </c>
      <c r="K12" s="189">
        <v>4.2999999999999997E-2</v>
      </c>
      <c r="L12" s="189">
        <v>0.16900000000000001</v>
      </c>
      <c r="M12" s="173"/>
      <c r="N12" s="218">
        <v>0.72</v>
      </c>
    </row>
    <row r="13" spans="2:14" x14ac:dyDescent="0.25">
      <c r="B13" s="61" t="s">
        <v>3</v>
      </c>
      <c r="C13" s="189">
        <v>4.3999999999999997E-2</v>
      </c>
      <c r="D13" s="189">
        <v>7.0999999999999994E-2</v>
      </c>
      <c r="E13" s="189">
        <v>2.1000000000000001E-2</v>
      </c>
      <c r="F13" s="189">
        <v>4.0000000000000001E-3</v>
      </c>
      <c r="G13" s="189">
        <v>0</v>
      </c>
      <c r="H13" s="189">
        <v>0</v>
      </c>
      <c r="I13" s="189">
        <v>0</v>
      </c>
      <c r="J13" s="189">
        <v>0</v>
      </c>
      <c r="K13" s="189">
        <v>0</v>
      </c>
      <c r="L13" s="189">
        <v>0</v>
      </c>
      <c r="M13" s="173"/>
      <c r="N13" s="218">
        <v>0.38</v>
      </c>
    </row>
    <row r="14" spans="2:14" x14ac:dyDescent="0.25">
      <c r="B14" s="61" t="s">
        <v>4</v>
      </c>
      <c r="C14" s="189">
        <v>4.5430000000000001</v>
      </c>
      <c r="D14" s="189">
        <v>3.464</v>
      </c>
      <c r="E14" s="189">
        <v>2.1469999999999998</v>
      </c>
      <c r="F14" s="189">
        <v>0.82299999999999995</v>
      </c>
      <c r="G14" s="189">
        <v>0.63500000000000001</v>
      </c>
      <c r="H14" s="189">
        <v>0.22</v>
      </c>
      <c r="I14" s="189">
        <v>0.16400000000000001</v>
      </c>
      <c r="J14" s="189">
        <v>0.114</v>
      </c>
      <c r="K14" s="189">
        <v>7.6999999999999999E-2</v>
      </c>
      <c r="L14" s="189">
        <v>0.154</v>
      </c>
      <c r="M14" s="173"/>
      <c r="N14" s="218">
        <v>0.434</v>
      </c>
    </row>
    <row r="15" spans="2:14" x14ac:dyDescent="0.25">
      <c r="B15" s="61" t="s">
        <v>5</v>
      </c>
      <c r="C15" s="189">
        <v>2.883</v>
      </c>
      <c r="D15" s="189">
        <v>2.7879999999999998</v>
      </c>
      <c r="E15" s="189">
        <v>2.254</v>
      </c>
      <c r="F15" s="189">
        <v>0.88600000000000001</v>
      </c>
      <c r="G15" s="189">
        <v>0.60899999999999999</v>
      </c>
      <c r="H15" s="189">
        <v>0.14899999999999999</v>
      </c>
      <c r="I15" s="189">
        <v>9.5000000000000001E-2</v>
      </c>
      <c r="J15" s="189">
        <v>7.2999999999999995E-2</v>
      </c>
      <c r="K15" s="189">
        <v>5.5E-2</v>
      </c>
      <c r="L15" s="189">
        <v>0.14699999999999999</v>
      </c>
      <c r="M15" s="173"/>
      <c r="N15" s="218">
        <v>0.65900000000000003</v>
      </c>
    </row>
    <row r="16" spans="2:14" ht="30" x14ac:dyDescent="0.25">
      <c r="B16" s="61" t="s">
        <v>6</v>
      </c>
      <c r="C16" s="189">
        <v>1.367</v>
      </c>
      <c r="D16" s="189">
        <v>1.2989999999999999</v>
      </c>
      <c r="E16" s="189">
        <v>1.036</v>
      </c>
      <c r="F16" s="189">
        <v>0.26800000000000002</v>
      </c>
      <c r="G16" s="189">
        <v>0.19400000000000001</v>
      </c>
      <c r="H16" s="189">
        <v>8.4000000000000005E-2</v>
      </c>
      <c r="I16" s="189">
        <v>0.08</v>
      </c>
      <c r="J16" s="189">
        <v>7.1999999999999995E-2</v>
      </c>
      <c r="K16" s="189">
        <v>6.0999999999999999E-2</v>
      </c>
      <c r="L16" s="189">
        <v>0.64</v>
      </c>
      <c r="M16" s="173"/>
      <c r="N16" s="218">
        <v>0.503</v>
      </c>
    </row>
    <row r="17" spans="2:14" x14ac:dyDescent="0.25">
      <c r="B17" s="61" t="s">
        <v>7</v>
      </c>
      <c r="C17" s="189">
        <v>11.55</v>
      </c>
      <c r="D17" s="189">
        <v>11.081</v>
      </c>
      <c r="E17" s="189">
        <v>9.2110000000000003</v>
      </c>
      <c r="F17" s="189">
        <v>1.736</v>
      </c>
      <c r="G17" s="189">
        <v>0.63500000000000001</v>
      </c>
      <c r="H17" s="189">
        <v>0.16500000000000001</v>
      </c>
      <c r="I17" s="189">
        <v>0.10299999999999999</v>
      </c>
      <c r="J17" s="189">
        <v>5.8999999999999997E-2</v>
      </c>
      <c r="K17" s="189">
        <v>3.9E-2</v>
      </c>
      <c r="L17" s="189">
        <v>0.11</v>
      </c>
      <c r="M17" s="173"/>
      <c r="N17" s="218">
        <v>0.53800000000000003</v>
      </c>
    </row>
    <row r="18" spans="2:14" x14ac:dyDescent="0.25">
      <c r="B18" s="61" t="s">
        <v>28</v>
      </c>
      <c r="C18" s="189">
        <v>13.177</v>
      </c>
      <c r="D18" s="189">
        <v>13.369</v>
      </c>
      <c r="E18" s="189">
        <v>10.571</v>
      </c>
      <c r="F18" s="189">
        <v>2.6280000000000001</v>
      </c>
      <c r="G18" s="189">
        <v>1.31</v>
      </c>
      <c r="H18" s="189">
        <v>0.34200000000000003</v>
      </c>
      <c r="I18" s="189">
        <v>0.23400000000000001</v>
      </c>
      <c r="J18" s="189">
        <v>0.156</v>
      </c>
      <c r="K18" s="189">
        <v>9.2999999999999999E-2</v>
      </c>
      <c r="L18" s="189">
        <v>0.26600000000000001</v>
      </c>
      <c r="M18" s="173"/>
      <c r="N18" s="218">
        <v>0.44400000000000001</v>
      </c>
    </row>
    <row r="19" spans="2:14" ht="30" x14ac:dyDescent="0.25">
      <c r="B19" s="61" t="s">
        <v>29</v>
      </c>
      <c r="C19" s="189">
        <v>0.877</v>
      </c>
      <c r="D19" s="189">
        <v>0.85899999999999999</v>
      </c>
      <c r="E19" s="189">
        <v>0.55700000000000005</v>
      </c>
      <c r="F19" s="189">
        <v>8.5000000000000006E-2</v>
      </c>
      <c r="G19" s="189">
        <v>3.3000000000000002E-2</v>
      </c>
      <c r="H19" s="189">
        <v>1.4999999999999999E-2</v>
      </c>
      <c r="I19" s="189">
        <v>1.4999999999999999E-2</v>
      </c>
      <c r="J19" s="189">
        <v>1.4E-2</v>
      </c>
      <c r="K19" s="189">
        <v>1.2E-2</v>
      </c>
      <c r="L19" s="189">
        <v>5.0000000000000001E-3</v>
      </c>
      <c r="M19" s="173"/>
      <c r="N19" s="218">
        <v>0.438</v>
      </c>
    </row>
    <row r="20" spans="2:14" x14ac:dyDescent="0.25">
      <c r="B20" s="61" t="s">
        <v>9</v>
      </c>
      <c r="C20" s="189">
        <v>3.7280000000000002</v>
      </c>
      <c r="D20" s="189">
        <v>2.649</v>
      </c>
      <c r="E20" s="189">
        <v>1.0549999999999999</v>
      </c>
      <c r="F20" s="189">
        <v>2E-3</v>
      </c>
      <c r="G20" s="189">
        <v>1E-3</v>
      </c>
      <c r="H20" s="189">
        <v>0</v>
      </c>
      <c r="I20" s="189">
        <v>0</v>
      </c>
      <c r="J20" s="189">
        <v>0</v>
      </c>
      <c r="K20" s="189">
        <v>0</v>
      </c>
      <c r="L20" s="189">
        <v>1.2999999999999999E-2</v>
      </c>
      <c r="M20" s="173"/>
      <c r="N20" s="218">
        <v>0.42199999999999999</v>
      </c>
    </row>
    <row r="21" spans="2:14" x14ac:dyDescent="0.25">
      <c r="C21" s="189"/>
      <c r="D21" s="189"/>
      <c r="E21" s="189"/>
      <c r="F21" s="189"/>
      <c r="G21" s="189"/>
      <c r="H21" s="189"/>
      <c r="I21" s="189"/>
      <c r="J21" s="189"/>
      <c r="K21" s="189"/>
      <c r="L21" s="189"/>
      <c r="M21" s="173"/>
      <c r="N21" s="219"/>
    </row>
    <row r="22" spans="2:14" x14ac:dyDescent="0.25">
      <c r="B22" s="54" t="s">
        <v>10</v>
      </c>
      <c r="C22" s="191">
        <v>93.632000000000005</v>
      </c>
      <c r="D22" s="191">
        <v>97.42</v>
      </c>
      <c r="E22" s="191">
        <v>82.141999999999996</v>
      </c>
      <c r="F22" s="191">
        <v>28.523</v>
      </c>
      <c r="G22" s="191">
        <v>19.641999999999999</v>
      </c>
      <c r="H22" s="191">
        <v>5.9</v>
      </c>
      <c r="I22" s="191">
        <v>4.03</v>
      </c>
      <c r="J22" s="191">
        <v>2.8319999999999999</v>
      </c>
      <c r="K22" s="191">
        <v>1.9970000000000001</v>
      </c>
      <c r="L22" s="191">
        <v>5.6369999999999996</v>
      </c>
      <c r="M22" s="173"/>
      <c r="N22" s="220">
        <v>0.71899999999999997</v>
      </c>
    </row>
    <row r="27" spans="2:14" ht="15.75" x14ac:dyDescent="0.25">
      <c r="B27" s="45" t="s">
        <v>292</v>
      </c>
      <c r="C27" s="46"/>
      <c r="D27" s="46"/>
      <c r="E27" s="46"/>
      <c r="F27" s="46"/>
      <c r="G27" s="46"/>
      <c r="H27" s="46"/>
      <c r="I27" s="46"/>
      <c r="J27" s="46"/>
      <c r="K27" s="46"/>
      <c r="L27" s="46"/>
    </row>
    <row r="28" spans="2:14" ht="3.75" customHeight="1" x14ac:dyDescent="0.25">
      <c r="B28" s="45"/>
      <c r="C28" s="46"/>
      <c r="D28" s="46"/>
      <c r="E28" s="46"/>
      <c r="F28" s="46"/>
      <c r="G28" s="46"/>
      <c r="H28" s="46"/>
      <c r="I28" s="46"/>
      <c r="J28" s="46"/>
      <c r="K28" s="46"/>
      <c r="L28" s="46"/>
    </row>
    <row r="29" spans="2:14" x14ac:dyDescent="0.25">
      <c r="B29" s="195" t="s">
        <v>350</v>
      </c>
      <c r="C29" s="64"/>
      <c r="D29" s="60"/>
      <c r="E29" s="60"/>
      <c r="F29" s="60"/>
      <c r="G29" s="60"/>
      <c r="H29" s="60"/>
      <c r="I29" s="60"/>
      <c r="J29" s="60"/>
      <c r="K29" s="60"/>
      <c r="L29" s="60"/>
      <c r="N29" s="60"/>
    </row>
    <row r="30" spans="2:14" x14ac:dyDescent="0.25">
      <c r="B30" s="51"/>
      <c r="C30" s="246" t="s">
        <v>27</v>
      </c>
      <c r="D30" s="246"/>
      <c r="E30" s="246"/>
      <c r="F30" s="246"/>
      <c r="G30" s="246"/>
      <c r="H30" s="246"/>
      <c r="I30" s="246"/>
      <c r="J30" s="246"/>
      <c r="K30" s="246"/>
      <c r="L30" s="246"/>
      <c r="N30" s="51"/>
    </row>
    <row r="31" spans="2:14" x14ac:dyDescent="0.25">
      <c r="B31" s="51"/>
      <c r="C31" s="67" t="s">
        <v>17</v>
      </c>
      <c r="D31" s="67" t="s">
        <v>18</v>
      </c>
      <c r="E31" s="67" t="s">
        <v>19</v>
      </c>
      <c r="F31" s="67" t="s">
        <v>20</v>
      </c>
      <c r="G31" s="67" t="s">
        <v>21</v>
      </c>
      <c r="H31" s="67" t="s">
        <v>22</v>
      </c>
      <c r="I31" s="67" t="s">
        <v>23</v>
      </c>
      <c r="J31" s="67" t="s">
        <v>24</v>
      </c>
      <c r="K31" s="67" t="s">
        <v>25</v>
      </c>
      <c r="L31" s="67" t="s">
        <v>26</v>
      </c>
      <c r="N31" s="67" t="s">
        <v>190</v>
      </c>
    </row>
    <row r="32" spans="2:14" x14ac:dyDescent="0.25">
      <c r="C32" s="66"/>
      <c r="D32" s="66"/>
      <c r="E32" s="66"/>
      <c r="F32" s="66"/>
      <c r="G32" s="66"/>
      <c r="H32" s="66"/>
      <c r="I32" s="66"/>
      <c r="J32" s="66"/>
      <c r="K32" s="66"/>
      <c r="L32" s="66"/>
      <c r="N32" s="217"/>
    </row>
    <row r="33" spans="2:14" x14ac:dyDescent="0.25">
      <c r="B33" s="61" t="s">
        <v>1</v>
      </c>
      <c r="C33" s="192">
        <v>0.24109</v>
      </c>
      <c r="D33" s="192">
        <v>0.27040999999999998</v>
      </c>
      <c r="E33" s="192">
        <v>0.24248</v>
      </c>
      <c r="F33" s="192">
        <v>9.8530000000000006E-2</v>
      </c>
      <c r="G33" s="192">
        <v>7.3230000000000003E-2</v>
      </c>
      <c r="H33" s="192">
        <v>2.2210000000000001E-2</v>
      </c>
      <c r="I33" s="192">
        <v>1.503E-2</v>
      </c>
      <c r="J33" s="192">
        <v>1.0540000000000001E-2</v>
      </c>
      <c r="K33" s="192">
        <v>7.4400000000000004E-3</v>
      </c>
      <c r="L33" s="192">
        <v>1.9029999999999998E-2</v>
      </c>
      <c r="M33" s="173"/>
      <c r="N33" s="218">
        <v>0.754</v>
      </c>
    </row>
    <row r="34" spans="2:14" x14ac:dyDescent="0.25">
      <c r="B34" s="61" t="s">
        <v>2</v>
      </c>
      <c r="C34" s="192">
        <v>0.30079</v>
      </c>
      <c r="D34" s="192">
        <v>0.30201</v>
      </c>
      <c r="E34" s="192">
        <v>0.25507999999999997</v>
      </c>
      <c r="F34" s="192">
        <v>6.7519999999999997E-2</v>
      </c>
      <c r="G34" s="192">
        <v>3.143E-2</v>
      </c>
      <c r="H34" s="192">
        <v>9.8799999999999999E-3</v>
      </c>
      <c r="I34" s="192">
        <v>7.3299999999999997E-3</v>
      </c>
      <c r="J34" s="192">
        <v>5.5100000000000001E-3</v>
      </c>
      <c r="K34" s="192">
        <v>4.1399999999999996E-3</v>
      </c>
      <c r="L34" s="192">
        <v>1.6310000000000002E-2</v>
      </c>
      <c r="M34" s="173"/>
      <c r="N34" s="218">
        <v>0.72</v>
      </c>
    </row>
    <row r="35" spans="2:14" x14ac:dyDescent="0.25">
      <c r="B35" s="61" t="s">
        <v>3</v>
      </c>
      <c r="C35" s="192">
        <v>0.31115999999999999</v>
      </c>
      <c r="D35" s="192">
        <v>0.50566</v>
      </c>
      <c r="E35" s="192">
        <v>0.15029000000000001</v>
      </c>
      <c r="F35" s="192">
        <v>2.937E-2</v>
      </c>
      <c r="G35" s="192">
        <v>3.5200000000000001E-3</v>
      </c>
      <c r="H35" s="192">
        <v>0</v>
      </c>
      <c r="I35" s="192">
        <v>0</v>
      </c>
      <c r="J35" s="192">
        <v>0</v>
      </c>
      <c r="K35" s="192">
        <v>0</v>
      </c>
      <c r="L35" s="192">
        <v>0</v>
      </c>
      <c r="M35" s="173"/>
      <c r="N35" s="218">
        <v>0.38</v>
      </c>
    </row>
    <row r="36" spans="2:14" x14ac:dyDescent="0.25">
      <c r="B36" s="61" t="s">
        <v>4</v>
      </c>
      <c r="C36" s="192">
        <v>0.36815999999999999</v>
      </c>
      <c r="D36" s="192">
        <v>0.28066999999999998</v>
      </c>
      <c r="E36" s="192">
        <v>0.17399000000000001</v>
      </c>
      <c r="F36" s="192">
        <v>6.6680000000000003E-2</v>
      </c>
      <c r="G36" s="192">
        <v>5.1459999999999999E-2</v>
      </c>
      <c r="H36" s="192">
        <v>1.7819999999999999E-2</v>
      </c>
      <c r="I36" s="192">
        <v>1.332E-2</v>
      </c>
      <c r="J36" s="192">
        <v>9.2499999999999995E-3</v>
      </c>
      <c r="K36" s="192">
        <v>6.1999999999999998E-3</v>
      </c>
      <c r="L36" s="192">
        <v>1.2449999999999999E-2</v>
      </c>
      <c r="M36" s="173"/>
      <c r="N36" s="218">
        <v>0.434</v>
      </c>
    </row>
    <row r="37" spans="2:14" x14ac:dyDescent="0.25">
      <c r="B37" s="61" t="s">
        <v>5</v>
      </c>
      <c r="C37" s="192">
        <v>0.29005999999999998</v>
      </c>
      <c r="D37" s="192">
        <v>0.28044999999999998</v>
      </c>
      <c r="E37" s="192">
        <v>0.22677</v>
      </c>
      <c r="F37" s="192">
        <v>8.9169999999999999E-2</v>
      </c>
      <c r="G37" s="192">
        <v>6.1269999999999998E-2</v>
      </c>
      <c r="H37" s="192">
        <v>1.503E-2</v>
      </c>
      <c r="I37" s="192">
        <v>9.5499999999999995E-3</v>
      </c>
      <c r="J37" s="192">
        <v>7.3000000000000001E-3</v>
      </c>
      <c r="K37" s="192">
        <v>5.5700000000000003E-3</v>
      </c>
      <c r="L37" s="192">
        <v>1.482E-2</v>
      </c>
      <c r="M37" s="173"/>
      <c r="N37" s="218">
        <v>0.65900000000000003</v>
      </c>
    </row>
    <row r="38" spans="2:14" ht="30" x14ac:dyDescent="0.25">
      <c r="B38" s="61" t="s">
        <v>6</v>
      </c>
      <c r="C38" s="192">
        <v>0.26796999999999999</v>
      </c>
      <c r="D38" s="192">
        <v>0.25458999999999998</v>
      </c>
      <c r="E38" s="192">
        <v>0.20315</v>
      </c>
      <c r="F38" s="192">
        <v>5.2600000000000001E-2</v>
      </c>
      <c r="G38" s="192">
        <v>3.8089999999999999E-2</v>
      </c>
      <c r="H38" s="192">
        <v>1.644E-2</v>
      </c>
      <c r="I38" s="192">
        <v>1.5640000000000001E-2</v>
      </c>
      <c r="J38" s="192">
        <v>1.4019999999999999E-2</v>
      </c>
      <c r="K38" s="192">
        <v>1.2E-2</v>
      </c>
      <c r="L38" s="192">
        <v>0.12551000000000001</v>
      </c>
      <c r="M38" s="173"/>
      <c r="N38" s="218">
        <v>0.503</v>
      </c>
    </row>
    <row r="39" spans="2:14" x14ac:dyDescent="0.25">
      <c r="B39" s="61" t="s">
        <v>7</v>
      </c>
      <c r="C39" s="192">
        <v>0.33295000000000002</v>
      </c>
      <c r="D39" s="192">
        <v>0.31942999999999999</v>
      </c>
      <c r="E39" s="192">
        <v>0.26552999999999999</v>
      </c>
      <c r="F39" s="192">
        <v>5.0029999999999998E-2</v>
      </c>
      <c r="G39" s="192">
        <v>1.831E-2</v>
      </c>
      <c r="H39" s="192">
        <v>4.7499999999999999E-3</v>
      </c>
      <c r="I39" s="192">
        <v>2.98E-3</v>
      </c>
      <c r="J39" s="192">
        <v>1.7099999999999999E-3</v>
      </c>
      <c r="K39" s="192">
        <v>1.1299999999999999E-3</v>
      </c>
      <c r="L39" s="192">
        <v>3.1800000000000001E-3</v>
      </c>
      <c r="M39" s="173"/>
      <c r="N39" s="218">
        <v>0.53800000000000003</v>
      </c>
    </row>
    <row r="40" spans="2:14" x14ac:dyDescent="0.25">
      <c r="B40" s="61" t="s">
        <v>28</v>
      </c>
      <c r="C40" s="192">
        <v>0.31265999999999999</v>
      </c>
      <c r="D40" s="192">
        <v>0.31719999999999998</v>
      </c>
      <c r="E40" s="192">
        <v>0.25080999999999998</v>
      </c>
      <c r="F40" s="192">
        <v>6.2350000000000003E-2</v>
      </c>
      <c r="G40" s="192">
        <v>3.109E-2</v>
      </c>
      <c r="H40" s="192">
        <v>8.1200000000000005E-3</v>
      </c>
      <c r="I40" s="192">
        <v>5.5500000000000002E-3</v>
      </c>
      <c r="J40" s="192">
        <v>3.6900000000000001E-3</v>
      </c>
      <c r="K40" s="192">
        <v>2.2100000000000002E-3</v>
      </c>
      <c r="L40" s="192">
        <v>6.3200000000000001E-3</v>
      </c>
      <c r="M40" s="173"/>
      <c r="N40" s="218">
        <v>0.44400000000000001</v>
      </c>
    </row>
    <row r="41" spans="2:14" ht="30" x14ac:dyDescent="0.25">
      <c r="B41" s="61" t="s">
        <v>29</v>
      </c>
      <c r="C41" s="192">
        <v>0.35504000000000002</v>
      </c>
      <c r="D41" s="192">
        <v>0.34777999999999998</v>
      </c>
      <c r="E41" s="192">
        <v>0.22534999999999999</v>
      </c>
      <c r="F41" s="192">
        <v>3.4270000000000002E-2</v>
      </c>
      <c r="G41" s="192">
        <v>1.324E-2</v>
      </c>
      <c r="H41" s="192">
        <v>5.9800000000000001E-3</v>
      </c>
      <c r="I41" s="192">
        <v>5.9800000000000001E-3</v>
      </c>
      <c r="J41" s="192">
        <v>5.6299999999999996E-3</v>
      </c>
      <c r="K41" s="192">
        <v>4.8900000000000002E-3</v>
      </c>
      <c r="L41" s="192">
        <v>1.83E-3</v>
      </c>
      <c r="M41" s="173"/>
      <c r="N41" s="218">
        <v>0.438</v>
      </c>
    </row>
    <row r="42" spans="2:14" x14ac:dyDescent="0.25">
      <c r="B42" s="61" t="s">
        <v>9</v>
      </c>
      <c r="C42" s="192">
        <v>0.50046999999999997</v>
      </c>
      <c r="D42" s="192">
        <v>0.35568</v>
      </c>
      <c r="E42" s="192">
        <v>0.14157</v>
      </c>
      <c r="F42" s="192">
        <v>2.7E-4</v>
      </c>
      <c r="G42" s="192">
        <v>1.1E-4</v>
      </c>
      <c r="H42" s="192">
        <v>5.0000000000000002E-5</v>
      </c>
      <c r="I42" s="192">
        <v>4.0000000000000003E-5</v>
      </c>
      <c r="J42" s="192">
        <v>3.0000000000000001E-5</v>
      </c>
      <c r="K42" s="192">
        <v>3.0000000000000001E-5</v>
      </c>
      <c r="L42" s="192">
        <v>1.7600000000000001E-3</v>
      </c>
      <c r="M42" s="173"/>
      <c r="N42" s="218">
        <v>0.42199999999999999</v>
      </c>
    </row>
    <row r="43" spans="2:14" x14ac:dyDescent="0.25">
      <c r="C43" s="193"/>
      <c r="D43" s="193"/>
      <c r="E43" s="193"/>
      <c r="F43" s="193"/>
      <c r="G43" s="193"/>
      <c r="H43" s="193"/>
      <c r="I43" s="193"/>
      <c r="J43" s="193"/>
      <c r="K43" s="193"/>
      <c r="L43" s="193"/>
      <c r="M43" s="173"/>
      <c r="N43" s="219"/>
    </row>
    <row r="44" spans="2:14" x14ac:dyDescent="0.25">
      <c r="B44" s="54" t="s">
        <v>10</v>
      </c>
      <c r="C44" s="194">
        <v>0.27396999999999999</v>
      </c>
      <c r="D44" s="194">
        <v>0.28505999999999998</v>
      </c>
      <c r="E44" s="194">
        <v>0.24035000000000001</v>
      </c>
      <c r="F44" s="194">
        <v>8.3460000000000006E-2</v>
      </c>
      <c r="G44" s="194">
        <v>5.747E-2</v>
      </c>
      <c r="H44" s="194">
        <v>1.7270000000000001E-2</v>
      </c>
      <c r="I44" s="194">
        <v>1.179E-2</v>
      </c>
      <c r="J44" s="194">
        <v>8.2900000000000005E-3</v>
      </c>
      <c r="K44" s="194">
        <v>5.8399999999999997E-3</v>
      </c>
      <c r="L44" s="194">
        <v>1.6490000000000001E-2</v>
      </c>
      <c r="M44" s="173"/>
      <c r="N44" s="220">
        <v>0.71899999999999997</v>
      </c>
    </row>
    <row r="49" spans="2:15" ht="15.75" x14ac:dyDescent="0.25">
      <c r="B49" s="45" t="s">
        <v>293</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95" t="s">
        <v>203</v>
      </c>
      <c r="C51" s="64"/>
      <c r="D51" s="64"/>
      <c r="E51" s="60"/>
      <c r="F51" s="60"/>
      <c r="G51" s="60"/>
      <c r="H51" s="60"/>
      <c r="I51" s="60"/>
      <c r="J51" s="60"/>
      <c r="K51" s="60"/>
      <c r="L51" s="60"/>
      <c r="M51" s="60"/>
      <c r="N51" s="60"/>
    </row>
    <row r="52" spans="2:15" x14ac:dyDescent="0.25">
      <c r="B52" s="51"/>
      <c r="C52" s="246" t="s">
        <v>27</v>
      </c>
      <c r="D52" s="246"/>
      <c r="E52" s="246"/>
      <c r="F52" s="246"/>
      <c r="G52" s="246"/>
      <c r="H52" s="246"/>
      <c r="I52" s="246"/>
      <c r="J52" s="246"/>
      <c r="K52" s="246"/>
      <c r="L52" s="246"/>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190</v>
      </c>
    </row>
    <row r="54" spans="2:15" x14ac:dyDescent="0.25">
      <c r="C54" s="190"/>
      <c r="D54" s="190"/>
      <c r="E54" s="190"/>
      <c r="F54" s="190"/>
      <c r="G54" s="190"/>
      <c r="H54" s="190"/>
      <c r="I54" s="190"/>
      <c r="J54" s="190"/>
      <c r="K54" s="190"/>
      <c r="L54" s="190"/>
      <c r="M54" s="173"/>
      <c r="N54" s="219"/>
      <c r="O54" s="173"/>
    </row>
    <row r="55" spans="2:15" x14ac:dyDescent="0.25">
      <c r="B55" s="61" t="s">
        <v>1</v>
      </c>
      <c r="C55" s="189">
        <v>1.766</v>
      </c>
      <c r="D55" s="189">
        <v>11.109</v>
      </c>
      <c r="E55" s="189">
        <v>29.489000000000001</v>
      </c>
      <c r="F55" s="189">
        <v>26.827000000000002</v>
      </c>
      <c r="G55" s="189">
        <v>47.625</v>
      </c>
      <c r="H55" s="189">
        <v>30.545999999999999</v>
      </c>
      <c r="I55" s="189">
        <v>18.588999999999999</v>
      </c>
      <c r="J55" s="189">
        <v>13.595000000000001</v>
      </c>
      <c r="K55" s="189">
        <v>9.5030000000000001</v>
      </c>
      <c r="L55" s="189">
        <v>28.050999999999998</v>
      </c>
      <c r="M55" s="173"/>
      <c r="N55" s="218">
        <v>0.754</v>
      </c>
      <c r="O55" s="173"/>
    </row>
    <row r="56" spans="2:15" x14ac:dyDescent="0.25">
      <c r="B56" s="61" t="s">
        <v>2</v>
      </c>
      <c r="C56" s="189">
        <v>8.1000000000000003E-2</v>
      </c>
      <c r="D56" s="189">
        <v>0.68200000000000005</v>
      </c>
      <c r="E56" s="189">
        <v>2.4769999999999999</v>
      </c>
      <c r="F56" s="189">
        <v>3.5009999999999999</v>
      </c>
      <c r="G56" s="189">
        <v>1.48</v>
      </c>
      <c r="H56" s="189">
        <v>0.46300000000000002</v>
      </c>
      <c r="I56" s="189">
        <v>0.35899999999999999</v>
      </c>
      <c r="J56" s="189">
        <v>0.27200000000000002</v>
      </c>
      <c r="K56" s="189">
        <v>0.216</v>
      </c>
      <c r="L56" s="189">
        <v>0.84399999999999997</v>
      </c>
      <c r="M56" s="173"/>
      <c r="N56" s="218">
        <v>0.72</v>
      </c>
      <c r="O56" s="173"/>
    </row>
    <row r="57" spans="2:15" x14ac:dyDescent="0.25">
      <c r="B57" s="61" t="s">
        <v>3</v>
      </c>
      <c r="C57" s="189">
        <v>2.5999999999999999E-2</v>
      </c>
      <c r="D57" s="189">
        <v>6.2E-2</v>
      </c>
      <c r="E57" s="189">
        <v>4.5999999999999999E-2</v>
      </c>
      <c r="F57" s="189">
        <v>5.0000000000000001E-3</v>
      </c>
      <c r="G57" s="189">
        <v>1E-3</v>
      </c>
      <c r="H57" s="189">
        <v>0</v>
      </c>
      <c r="I57" s="189">
        <v>0</v>
      </c>
      <c r="J57" s="189">
        <v>0</v>
      </c>
      <c r="K57" s="189">
        <v>0</v>
      </c>
      <c r="L57" s="189">
        <v>0</v>
      </c>
      <c r="M57" s="173"/>
      <c r="N57" s="218">
        <v>0.38</v>
      </c>
      <c r="O57" s="173"/>
    </row>
    <row r="58" spans="2:15" x14ac:dyDescent="0.25">
      <c r="B58" s="61" t="s">
        <v>4</v>
      </c>
      <c r="C58" s="189">
        <v>1.3320000000000001</v>
      </c>
      <c r="D58" s="189">
        <v>2.9580000000000002</v>
      </c>
      <c r="E58" s="189">
        <v>2.3679999999999999</v>
      </c>
      <c r="F58" s="189">
        <v>0.999</v>
      </c>
      <c r="G58" s="189">
        <v>1.1879999999999999</v>
      </c>
      <c r="H58" s="189">
        <v>0.629</v>
      </c>
      <c r="I58" s="189">
        <v>0.81100000000000005</v>
      </c>
      <c r="J58" s="189">
        <v>0.70099999999999996</v>
      </c>
      <c r="K58" s="189">
        <v>0.34599999999999997</v>
      </c>
      <c r="L58" s="189">
        <v>1.01</v>
      </c>
      <c r="M58" s="173"/>
      <c r="N58" s="218">
        <v>0.434</v>
      </c>
      <c r="O58" s="173"/>
    </row>
    <row r="59" spans="2:15" x14ac:dyDescent="0.25">
      <c r="B59" s="61" t="s">
        <v>5</v>
      </c>
      <c r="C59" s="189">
        <v>0.29699999999999999</v>
      </c>
      <c r="D59" s="189">
        <v>1.1160000000000001</v>
      </c>
      <c r="E59" s="189">
        <v>2.0099999999999998</v>
      </c>
      <c r="F59" s="189">
        <v>1.371</v>
      </c>
      <c r="G59" s="189">
        <v>2.339</v>
      </c>
      <c r="H59" s="189">
        <v>0.85099999999999998</v>
      </c>
      <c r="I59" s="189">
        <v>0.47099999999999997</v>
      </c>
      <c r="J59" s="189">
        <v>0.221</v>
      </c>
      <c r="K59" s="189">
        <v>0.29599999999999999</v>
      </c>
      <c r="L59" s="189">
        <v>0.96599999999999997</v>
      </c>
      <c r="M59" s="173"/>
      <c r="N59" s="218">
        <v>0.65900000000000003</v>
      </c>
      <c r="O59" s="173"/>
    </row>
    <row r="60" spans="2:15" ht="30" x14ac:dyDescent="0.25">
      <c r="B60" s="61" t="s">
        <v>6</v>
      </c>
      <c r="C60" s="189">
        <v>9.0999999999999998E-2</v>
      </c>
      <c r="D60" s="189">
        <v>0.63400000000000001</v>
      </c>
      <c r="E60" s="189">
        <v>1.768</v>
      </c>
      <c r="F60" s="189">
        <v>0.72799999999999998</v>
      </c>
      <c r="G60" s="189">
        <v>0.219</v>
      </c>
      <c r="H60" s="189">
        <v>7.3999999999999996E-2</v>
      </c>
      <c r="I60" s="189">
        <v>4.4999999999999998E-2</v>
      </c>
      <c r="J60" s="189">
        <v>0.25</v>
      </c>
      <c r="K60" s="189">
        <v>3.7999999999999999E-2</v>
      </c>
      <c r="L60" s="189">
        <v>1.254</v>
      </c>
      <c r="M60" s="173"/>
      <c r="N60" s="218">
        <v>0.503</v>
      </c>
      <c r="O60" s="173"/>
    </row>
    <row r="61" spans="2:15" x14ac:dyDescent="0.25">
      <c r="B61" s="61" t="s">
        <v>7</v>
      </c>
      <c r="C61" s="189">
        <v>1.1930000000000001</v>
      </c>
      <c r="D61" s="189">
        <v>4.8840000000000003</v>
      </c>
      <c r="E61" s="189">
        <v>15.234</v>
      </c>
      <c r="F61" s="189">
        <v>8.0559999999999992</v>
      </c>
      <c r="G61" s="189">
        <v>2.6419999999999999</v>
      </c>
      <c r="H61" s="189">
        <v>0.97799999999999998</v>
      </c>
      <c r="I61" s="189">
        <v>0.65800000000000003</v>
      </c>
      <c r="J61" s="189">
        <v>0.25700000000000001</v>
      </c>
      <c r="K61" s="189">
        <v>0.21199999999999999</v>
      </c>
      <c r="L61" s="189">
        <v>0.57599999999999996</v>
      </c>
      <c r="M61" s="173"/>
      <c r="N61" s="218">
        <v>0.53800000000000003</v>
      </c>
      <c r="O61" s="173"/>
    </row>
    <row r="62" spans="2:15" x14ac:dyDescent="0.25">
      <c r="B62" s="61" t="s">
        <v>28</v>
      </c>
      <c r="C62" s="189">
        <v>3.4260000000000002</v>
      </c>
      <c r="D62" s="189">
        <v>10.558</v>
      </c>
      <c r="E62" s="189">
        <v>14.778</v>
      </c>
      <c r="F62" s="189">
        <v>5.9960000000000004</v>
      </c>
      <c r="G62" s="189">
        <v>3.8820000000000001</v>
      </c>
      <c r="H62" s="189">
        <v>1.1599999999999999</v>
      </c>
      <c r="I62" s="189">
        <v>0.66700000000000004</v>
      </c>
      <c r="J62" s="189">
        <v>0.59</v>
      </c>
      <c r="K62" s="189">
        <v>0.373</v>
      </c>
      <c r="L62" s="189">
        <v>0.71599999999999997</v>
      </c>
      <c r="M62" s="173"/>
      <c r="N62" s="218">
        <v>0.44400000000000001</v>
      </c>
      <c r="O62" s="173"/>
    </row>
    <row r="63" spans="2:15" ht="30" x14ac:dyDescent="0.25">
      <c r="B63" s="61" t="s">
        <v>29</v>
      </c>
      <c r="C63" s="189">
        <v>0.127</v>
      </c>
      <c r="D63" s="189">
        <v>0.79300000000000004</v>
      </c>
      <c r="E63" s="189">
        <v>1.095</v>
      </c>
      <c r="F63" s="189">
        <v>0.29799999999999999</v>
      </c>
      <c r="G63" s="189">
        <v>3.4000000000000002E-2</v>
      </c>
      <c r="H63" s="189">
        <v>0</v>
      </c>
      <c r="I63" s="189">
        <v>0</v>
      </c>
      <c r="J63" s="189">
        <v>1.6E-2</v>
      </c>
      <c r="K63" s="189">
        <v>9.4E-2</v>
      </c>
      <c r="L63" s="189">
        <v>1.2999999999999999E-2</v>
      </c>
      <c r="M63" s="173"/>
      <c r="N63" s="218">
        <v>0.438</v>
      </c>
      <c r="O63" s="173"/>
    </row>
    <row r="64" spans="2:15" x14ac:dyDescent="0.25">
      <c r="B64" s="61" t="s">
        <v>9</v>
      </c>
      <c r="C64" s="189">
        <v>1.286</v>
      </c>
      <c r="D64" s="189">
        <v>4.0709999999999997</v>
      </c>
      <c r="E64" s="189">
        <v>2.06</v>
      </c>
      <c r="F64" s="189">
        <v>0.01</v>
      </c>
      <c r="G64" s="189">
        <v>2E-3</v>
      </c>
      <c r="H64" s="189">
        <v>0</v>
      </c>
      <c r="I64" s="189">
        <v>0</v>
      </c>
      <c r="J64" s="189">
        <v>0</v>
      </c>
      <c r="K64" s="189">
        <v>0</v>
      </c>
      <c r="L64" s="189">
        <v>1.7999999999999999E-2</v>
      </c>
      <c r="M64" s="173"/>
      <c r="N64" s="218">
        <v>0.42199999999999999</v>
      </c>
      <c r="O64" s="173"/>
    </row>
    <row r="65" spans="2:15" x14ac:dyDescent="0.25">
      <c r="C65" s="189"/>
      <c r="D65" s="189"/>
      <c r="E65" s="189"/>
      <c r="F65" s="189"/>
      <c r="G65" s="189"/>
      <c r="H65" s="189"/>
      <c r="I65" s="189"/>
      <c r="J65" s="189"/>
      <c r="K65" s="189"/>
      <c r="L65" s="189"/>
      <c r="M65" s="173"/>
      <c r="N65" s="219"/>
      <c r="O65" s="173"/>
    </row>
    <row r="66" spans="2:15" x14ac:dyDescent="0.25">
      <c r="B66" s="54" t="s">
        <v>10</v>
      </c>
      <c r="C66" s="191">
        <v>9.6259999999999994</v>
      </c>
      <c r="D66" s="191">
        <v>36.866999999999997</v>
      </c>
      <c r="E66" s="191">
        <v>71.325999999999993</v>
      </c>
      <c r="F66" s="191">
        <v>47.792999999999999</v>
      </c>
      <c r="G66" s="191">
        <v>59.412999999999997</v>
      </c>
      <c r="H66" s="191">
        <v>34.701000000000001</v>
      </c>
      <c r="I66" s="191">
        <v>21.6</v>
      </c>
      <c r="J66" s="191">
        <v>15.901999999999999</v>
      </c>
      <c r="K66" s="191">
        <v>11.079000000000001</v>
      </c>
      <c r="L66" s="191">
        <v>33.448999999999998</v>
      </c>
      <c r="M66" s="173"/>
      <c r="N66" s="220">
        <v>0.71899999999999997</v>
      </c>
      <c r="O66" s="173"/>
    </row>
    <row r="67" spans="2:15" x14ac:dyDescent="0.25">
      <c r="B67" s="50" t="s">
        <v>365</v>
      </c>
      <c r="C67" s="173"/>
      <c r="D67" s="173"/>
      <c r="E67" s="173"/>
      <c r="F67" s="173"/>
      <c r="G67" s="173"/>
      <c r="H67" s="173"/>
      <c r="I67" s="173"/>
      <c r="J67" s="173"/>
      <c r="K67" s="173"/>
      <c r="L67" s="173"/>
      <c r="M67" s="173"/>
      <c r="N67" s="173"/>
      <c r="O67" s="173"/>
    </row>
    <row r="71" spans="2:15" ht="15.75" x14ac:dyDescent="0.25">
      <c r="B71" s="45" t="s">
        <v>294</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95" t="s">
        <v>205</v>
      </c>
      <c r="C73" s="196"/>
      <c r="D73" s="196"/>
      <c r="E73" s="197"/>
      <c r="F73" s="197"/>
      <c r="G73" s="197"/>
      <c r="H73" s="197"/>
      <c r="I73" s="197"/>
      <c r="J73" s="197"/>
      <c r="K73" s="197"/>
      <c r="L73" s="197"/>
      <c r="M73" s="173"/>
      <c r="N73" s="197"/>
    </row>
    <row r="74" spans="2:15" x14ac:dyDescent="0.25">
      <c r="B74" s="178"/>
      <c r="C74" s="247" t="s">
        <v>27</v>
      </c>
      <c r="D74" s="247"/>
      <c r="E74" s="247"/>
      <c r="F74" s="247"/>
      <c r="G74" s="247"/>
      <c r="H74" s="247"/>
      <c r="I74" s="247"/>
      <c r="J74" s="247"/>
      <c r="K74" s="247"/>
      <c r="L74" s="247"/>
      <c r="M74" s="173"/>
      <c r="N74" s="178"/>
    </row>
    <row r="75" spans="2:15" x14ac:dyDescent="0.25">
      <c r="B75" s="178"/>
      <c r="C75" s="198" t="s">
        <v>17</v>
      </c>
      <c r="D75" s="198" t="s">
        <v>18</v>
      </c>
      <c r="E75" s="198" t="s">
        <v>19</v>
      </c>
      <c r="F75" s="198" t="s">
        <v>20</v>
      </c>
      <c r="G75" s="198" t="s">
        <v>21</v>
      </c>
      <c r="H75" s="198" t="s">
        <v>22</v>
      </c>
      <c r="I75" s="198" t="s">
        <v>23</v>
      </c>
      <c r="J75" s="198" t="s">
        <v>24</v>
      </c>
      <c r="K75" s="198" t="s">
        <v>25</v>
      </c>
      <c r="L75" s="198" t="s">
        <v>26</v>
      </c>
      <c r="M75" s="173"/>
      <c r="N75" s="198" t="s">
        <v>190</v>
      </c>
    </row>
    <row r="76" spans="2:15" x14ac:dyDescent="0.25">
      <c r="B76" s="173"/>
      <c r="C76" s="190"/>
      <c r="D76" s="190"/>
      <c r="E76" s="190"/>
      <c r="F76" s="190"/>
      <c r="G76" s="190"/>
      <c r="H76" s="190"/>
      <c r="I76" s="190"/>
      <c r="J76" s="190"/>
      <c r="K76" s="190"/>
      <c r="L76" s="190"/>
      <c r="M76" s="173"/>
      <c r="N76" s="219"/>
    </row>
    <row r="77" spans="2:15" x14ac:dyDescent="0.25">
      <c r="B77" s="199" t="s">
        <v>1</v>
      </c>
      <c r="C77" s="192">
        <v>8.1399999999999997E-3</v>
      </c>
      <c r="D77" s="192">
        <v>5.117E-2</v>
      </c>
      <c r="E77" s="192">
        <v>0.13583000000000001</v>
      </c>
      <c r="F77" s="192">
        <v>0.12357</v>
      </c>
      <c r="G77" s="192">
        <v>0.21937000000000001</v>
      </c>
      <c r="H77" s="192">
        <v>0.14069999999999999</v>
      </c>
      <c r="I77" s="192">
        <v>8.5620000000000002E-2</v>
      </c>
      <c r="J77" s="192">
        <v>6.2619999999999995E-2</v>
      </c>
      <c r="K77" s="192">
        <v>4.3770000000000003E-2</v>
      </c>
      <c r="L77" s="192">
        <v>0.12920999999999999</v>
      </c>
      <c r="M77" s="173"/>
      <c r="N77" s="218">
        <v>0.754</v>
      </c>
    </row>
    <row r="78" spans="2:15" x14ac:dyDescent="0.25">
      <c r="B78" s="199" t="s">
        <v>2</v>
      </c>
      <c r="C78" s="192">
        <v>7.79E-3</v>
      </c>
      <c r="D78" s="192">
        <v>6.5740000000000007E-2</v>
      </c>
      <c r="E78" s="192">
        <v>0.23874000000000001</v>
      </c>
      <c r="F78" s="192">
        <v>0.33745999999999998</v>
      </c>
      <c r="G78" s="192">
        <v>0.14268</v>
      </c>
      <c r="H78" s="192">
        <v>4.4580000000000002E-2</v>
      </c>
      <c r="I78" s="192">
        <v>3.458E-2</v>
      </c>
      <c r="J78" s="192">
        <v>2.623E-2</v>
      </c>
      <c r="K78" s="192">
        <v>2.0820000000000002E-2</v>
      </c>
      <c r="L78" s="192">
        <v>8.1369999999999998E-2</v>
      </c>
      <c r="M78" s="173"/>
      <c r="N78" s="218">
        <v>0.72</v>
      </c>
    </row>
    <row r="79" spans="2:15" x14ac:dyDescent="0.25">
      <c r="B79" s="199" t="s">
        <v>3</v>
      </c>
      <c r="C79" s="192">
        <v>0.18643999999999999</v>
      </c>
      <c r="D79" s="192">
        <v>0.44281999999999999</v>
      </c>
      <c r="E79" s="192">
        <v>0.32636999999999999</v>
      </c>
      <c r="F79" s="192">
        <v>3.5880000000000002E-2</v>
      </c>
      <c r="G79" s="192">
        <v>8.5000000000000006E-3</v>
      </c>
      <c r="H79" s="192">
        <v>0</v>
      </c>
      <c r="I79" s="192">
        <v>0</v>
      </c>
      <c r="J79" s="192">
        <v>0</v>
      </c>
      <c r="K79" s="192">
        <v>0</v>
      </c>
      <c r="L79" s="192">
        <v>0</v>
      </c>
      <c r="M79" s="173"/>
      <c r="N79" s="218">
        <v>0.38</v>
      </c>
    </row>
    <row r="80" spans="2:15" x14ac:dyDescent="0.25">
      <c r="B80" s="199" t="s">
        <v>4</v>
      </c>
      <c r="C80" s="192">
        <v>0.10796</v>
      </c>
      <c r="D80" s="192">
        <v>0.23966000000000001</v>
      </c>
      <c r="E80" s="192">
        <v>0.19184999999999999</v>
      </c>
      <c r="F80" s="192">
        <v>8.0949999999999994E-2</v>
      </c>
      <c r="G80" s="192">
        <v>9.6269999999999994E-2</v>
      </c>
      <c r="H80" s="192">
        <v>5.0959999999999998E-2</v>
      </c>
      <c r="I80" s="192">
        <v>6.5689999999999998E-2</v>
      </c>
      <c r="J80" s="192">
        <v>5.6770000000000001E-2</v>
      </c>
      <c r="K80" s="192">
        <v>2.8039999999999999E-2</v>
      </c>
      <c r="L80" s="192">
        <v>8.1850000000000006E-2</v>
      </c>
      <c r="M80" s="173"/>
      <c r="N80" s="218">
        <v>0.434</v>
      </c>
    </row>
    <row r="81" spans="2:14" x14ac:dyDescent="0.25">
      <c r="B81" s="199" t="s">
        <v>5</v>
      </c>
      <c r="C81" s="192">
        <v>2.9909999999999999E-2</v>
      </c>
      <c r="D81" s="192">
        <v>0.11229</v>
      </c>
      <c r="E81" s="192">
        <v>0.20221</v>
      </c>
      <c r="F81" s="192">
        <v>0.13794000000000001</v>
      </c>
      <c r="G81" s="192">
        <v>0.23533999999999999</v>
      </c>
      <c r="H81" s="192">
        <v>8.5650000000000004E-2</v>
      </c>
      <c r="I81" s="192">
        <v>4.7399999999999998E-2</v>
      </c>
      <c r="J81" s="192">
        <v>2.2249999999999999E-2</v>
      </c>
      <c r="K81" s="192">
        <v>2.981E-2</v>
      </c>
      <c r="L81" s="192">
        <v>9.7199999999999995E-2</v>
      </c>
      <c r="M81" s="173"/>
      <c r="N81" s="218">
        <v>0.65900000000000003</v>
      </c>
    </row>
    <row r="82" spans="2:14" ht="30" x14ac:dyDescent="0.25">
      <c r="B82" s="199" t="s">
        <v>6</v>
      </c>
      <c r="C82" s="192">
        <v>1.7760000000000001E-2</v>
      </c>
      <c r="D82" s="192">
        <v>0.12428</v>
      </c>
      <c r="E82" s="192">
        <v>0.34660000000000002</v>
      </c>
      <c r="F82" s="192">
        <v>0.14280000000000001</v>
      </c>
      <c r="G82" s="192">
        <v>4.2979999999999997E-2</v>
      </c>
      <c r="H82" s="192">
        <v>1.448E-2</v>
      </c>
      <c r="I82" s="192">
        <v>8.8100000000000001E-3</v>
      </c>
      <c r="J82" s="192">
        <v>4.9000000000000002E-2</v>
      </c>
      <c r="K82" s="192">
        <v>7.43E-3</v>
      </c>
      <c r="L82" s="192">
        <v>0.24586</v>
      </c>
      <c r="M82" s="173"/>
      <c r="N82" s="218">
        <v>0.503</v>
      </c>
    </row>
    <row r="83" spans="2:14" x14ac:dyDescent="0.25">
      <c r="B83" s="199" t="s">
        <v>7</v>
      </c>
      <c r="C83" s="192">
        <v>3.4380000000000001E-2</v>
      </c>
      <c r="D83" s="192">
        <v>0.14079</v>
      </c>
      <c r="E83" s="192">
        <v>0.43917</v>
      </c>
      <c r="F83" s="192">
        <v>0.23222000000000001</v>
      </c>
      <c r="G83" s="192">
        <v>7.6160000000000005E-2</v>
      </c>
      <c r="H83" s="192">
        <v>2.818E-2</v>
      </c>
      <c r="I83" s="192">
        <v>1.898E-2</v>
      </c>
      <c r="J83" s="192">
        <v>7.4200000000000004E-3</v>
      </c>
      <c r="K83" s="192">
        <v>6.1000000000000004E-3</v>
      </c>
      <c r="L83" s="192">
        <v>1.66E-2</v>
      </c>
      <c r="M83" s="173"/>
      <c r="N83" s="218">
        <v>0.53800000000000003</v>
      </c>
    </row>
    <row r="84" spans="2:14" x14ac:dyDescent="0.25">
      <c r="B84" s="199" t="s">
        <v>28</v>
      </c>
      <c r="C84" s="192">
        <v>8.1280000000000005E-2</v>
      </c>
      <c r="D84" s="192">
        <v>0.25051000000000001</v>
      </c>
      <c r="E84" s="192">
        <v>0.35064000000000001</v>
      </c>
      <c r="F84" s="192">
        <v>0.14227000000000001</v>
      </c>
      <c r="G84" s="192">
        <v>9.2100000000000001E-2</v>
      </c>
      <c r="H84" s="192">
        <v>2.7529999999999999E-2</v>
      </c>
      <c r="I84" s="192">
        <v>1.5820000000000001E-2</v>
      </c>
      <c r="J84" s="192">
        <v>1.4E-2</v>
      </c>
      <c r="K84" s="192">
        <v>8.8599999999999998E-3</v>
      </c>
      <c r="L84" s="192">
        <v>1.6990000000000002E-2</v>
      </c>
      <c r="M84" s="173"/>
      <c r="N84" s="218">
        <v>0.44400000000000001</v>
      </c>
    </row>
    <row r="85" spans="2:14" ht="30" x14ac:dyDescent="0.25">
      <c r="B85" s="199" t="s">
        <v>29</v>
      </c>
      <c r="C85" s="192">
        <v>5.1499999999999997E-2</v>
      </c>
      <c r="D85" s="192">
        <v>0.32078000000000001</v>
      </c>
      <c r="E85" s="192">
        <v>0.44318999999999997</v>
      </c>
      <c r="F85" s="192">
        <v>0.12060999999999999</v>
      </c>
      <c r="G85" s="192">
        <v>1.384E-2</v>
      </c>
      <c r="H85" s="192">
        <v>0</v>
      </c>
      <c r="I85" s="192">
        <v>0</v>
      </c>
      <c r="J85" s="192">
        <v>6.43E-3</v>
      </c>
      <c r="K85" s="192">
        <v>3.823E-2</v>
      </c>
      <c r="L85" s="192">
        <v>5.4299999999999999E-3</v>
      </c>
      <c r="M85" s="173"/>
      <c r="N85" s="218">
        <v>0.438</v>
      </c>
    </row>
    <row r="86" spans="2:14" x14ac:dyDescent="0.25">
      <c r="B86" s="199" t="s">
        <v>9</v>
      </c>
      <c r="C86" s="192">
        <v>0.17269999999999999</v>
      </c>
      <c r="D86" s="192">
        <v>0.54652000000000001</v>
      </c>
      <c r="E86" s="192">
        <v>0.27655999999999997</v>
      </c>
      <c r="F86" s="192">
        <v>1.3699999999999999E-3</v>
      </c>
      <c r="G86" s="192">
        <v>2.7999999999999998E-4</v>
      </c>
      <c r="H86" s="192">
        <v>6.0000000000000002E-5</v>
      </c>
      <c r="I86" s="192">
        <v>4.0000000000000003E-5</v>
      </c>
      <c r="J86" s="192">
        <v>3.0000000000000001E-5</v>
      </c>
      <c r="K86" s="192">
        <v>4.0000000000000003E-5</v>
      </c>
      <c r="L86" s="192">
        <v>2.3999999999999998E-3</v>
      </c>
      <c r="M86" s="173"/>
      <c r="N86" s="218">
        <v>0.42199999999999999</v>
      </c>
    </row>
    <row r="87" spans="2:14" x14ac:dyDescent="0.25">
      <c r="B87" s="173"/>
      <c r="C87" s="193"/>
      <c r="D87" s="193"/>
      <c r="E87" s="193"/>
      <c r="F87" s="193"/>
      <c r="G87" s="193"/>
      <c r="H87" s="193"/>
      <c r="I87" s="193"/>
      <c r="J87" s="193"/>
      <c r="K87" s="193"/>
      <c r="L87" s="193"/>
      <c r="M87" s="173"/>
      <c r="N87" s="219"/>
    </row>
    <row r="88" spans="2:14" x14ac:dyDescent="0.25">
      <c r="B88" s="180" t="s">
        <v>10</v>
      </c>
      <c r="C88" s="194">
        <v>2.8170000000000001E-2</v>
      </c>
      <c r="D88" s="194">
        <v>0.10786999999999999</v>
      </c>
      <c r="E88" s="194">
        <v>0.2087</v>
      </c>
      <c r="F88" s="194">
        <v>0.13983999999999999</v>
      </c>
      <c r="G88" s="194">
        <v>0.17385</v>
      </c>
      <c r="H88" s="194">
        <v>0.10154000000000001</v>
      </c>
      <c r="I88" s="194">
        <v>6.3200000000000006E-2</v>
      </c>
      <c r="J88" s="194">
        <v>4.6530000000000002E-2</v>
      </c>
      <c r="K88" s="194">
        <v>3.2419999999999997E-2</v>
      </c>
      <c r="L88" s="194">
        <v>9.7879999999999995E-2</v>
      </c>
      <c r="M88" s="173"/>
      <c r="N88" s="220">
        <v>0.71899999999999997</v>
      </c>
    </row>
    <row r="89" spans="2:14" x14ac:dyDescent="0.25">
      <c r="B89" s="50" t="s">
        <v>365</v>
      </c>
    </row>
    <row r="92" spans="2:14" x14ac:dyDescent="0.25">
      <c r="N92" s="126" t="s">
        <v>334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4:J26"/>
  <sheetViews>
    <sheetView zoomScale="85" zoomScaleNormal="85" workbookViewId="0"/>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200" t="s">
        <v>342</v>
      </c>
      <c r="C5" s="46"/>
      <c r="D5" s="46"/>
      <c r="E5" s="46"/>
      <c r="F5" s="46"/>
      <c r="G5" s="46"/>
      <c r="H5" s="46"/>
      <c r="I5" s="46"/>
      <c r="J5" s="46"/>
    </row>
    <row r="6" spans="2:10" ht="3.75" customHeight="1" x14ac:dyDescent="0.25">
      <c r="B6" s="45"/>
      <c r="C6" s="46"/>
      <c r="D6" s="46"/>
      <c r="E6" s="46"/>
      <c r="F6" s="46"/>
      <c r="G6" s="46"/>
      <c r="H6" s="46"/>
      <c r="I6" s="46"/>
    </row>
    <row r="7" spans="2:10" x14ac:dyDescent="0.25">
      <c r="B7" s="68" t="s">
        <v>120</v>
      </c>
      <c r="C7" s="68"/>
      <c r="D7" s="69"/>
      <c r="E7" s="69"/>
      <c r="F7" s="69"/>
      <c r="G7" s="69"/>
      <c r="H7" s="69"/>
      <c r="I7" s="69"/>
    </row>
    <row r="8" spans="2:10" x14ac:dyDescent="0.25">
      <c r="B8" s="51"/>
      <c r="C8" s="51"/>
      <c r="D8" s="51"/>
      <c r="E8" s="51"/>
      <c r="F8" s="51"/>
      <c r="G8" s="51"/>
      <c r="H8" s="51"/>
      <c r="I8" s="51"/>
    </row>
    <row r="9" spans="2:10" ht="30" x14ac:dyDescent="0.25">
      <c r="B9" s="51"/>
      <c r="C9" s="67" t="s">
        <v>30</v>
      </c>
      <c r="D9" s="67" t="s">
        <v>31</v>
      </c>
      <c r="E9" s="67" t="s">
        <v>32</v>
      </c>
      <c r="F9" s="67" t="s">
        <v>33</v>
      </c>
      <c r="G9" s="67" t="s">
        <v>34</v>
      </c>
      <c r="H9" s="67" t="s">
        <v>325</v>
      </c>
      <c r="I9" s="67" t="s">
        <v>10</v>
      </c>
    </row>
    <row r="11" spans="2:10" x14ac:dyDescent="0.25">
      <c r="B11" s="61" t="s">
        <v>1</v>
      </c>
      <c r="C11" s="65">
        <v>88.344999999999999</v>
      </c>
      <c r="D11" s="65">
        <v>40.645000000000003</v>
      </c>
      <c r="E11" s="65">
        <v>9.1329999999999991</v>
      </c>
      <c r="F11" s="65">
        <v>49.037999999999997</v>
      </c>
      <c r="G11" s="65">
        <v>29.939</v>
      </c>
      <c r="H11" s="65">
        <v>0</v>
      </c>
      <c r="I11" s="65">
        <f>SUM(C11:H11)</f>
        <v>217.1</v>
      </c>
    </row>
    <row r="12" spans="2:10" x14ac:dyDescent="0.25">
      <c r="B12" s="61" t="s">
        <v>2</v>
      </c>
      <c r="C12" s="65">
        <v>2.9159999999999999</v>
      </c>
      <c r="D12" s="65">
        <v>2.6179999999999999</v>
      </c>
      <c r="E12" s="65">
        <v>1.153</v>
      </c>
      <c r="F12" s="65">
        <v>2.1619999999999999</v>
      </c>
      <c r="G12" s="65">
        <v>1.5269999999999999</v>
      </c>
      <c r="H12" s="65">
        <v>0</v>
      </c>
      <c r="I12" s="65">
        <f t="shared" ref="I12:I20" si="0">SUM(C12:H12)</f>
        <v>10.375999999999999</v>
      </c>
    </row>
    <row r="13" spans="2:10" x14ac:dyDescent="0.25">
      <c r="B13" s="61" t="s">
        <v>3</v>
      </c>
      <c r="C13" s="65">
        <v>9.2999999999999999E-2</v>
      </c>
      <c r="D13" s="65">
        <v>4.0000000000000001E-3</v>
      </c>
      <c r="E13" s="65">
        <v>6.0000000000000001E-3</v>
      </c>
      <c r="F13" s="65">
        <v>4.0000000000000001E-3</v>
      </c>
      <c r="G13" s="65">
        <v>3.3000000000000002E-2</v>
      </c>
      <c r="H13" s="65">
        <v>0</v>
      </c>
      <c r="I13" s="65">
        <f t="shared" si="0"/>
        <v>0.14000000000000001</v>
      </c>
    </row>
    <row r="14" spans="2:10" x14ac:dyDescent="0.25">
      <c r="B14" s="61" t="s">
        <v>4</v>
      </c>
      <c r="C14" s="65">
        <v>7.4939999999999998</v>
      </c>
      <c r="D14" s="65">
        <v>1.429</v>
      </c>
      <c r="E14" s="65">
        <v>0.24099999999999999</v>
      </c>
      <c r="F14" s="65">
        <v>2.4140000000000001</v>
      </c>
      <c r="G14" s="65">
        <v>0.76300000000000001</v>
      </c>
      <c r="H14" s="65">
        <v>0</v>
      </c>
      <c r="I14" s="65">
        <f t="shared" si="0"/>
        <v>12.340999999999999</v>
      </c>
    </row>
    <row r="15" spans="2:10" x14ac:dyDescent="0.25">
      <c r="B15" s="61" t="s">
        <v>5</v>
      </c>
      <c r="C15" s="65">
        <v>3.9390000000000001</v>
      </c>
      <c r="D15" s="65">
        <v>1.1719999999999999</v>
      </c>
      <c r="E15" s="65">
        <v>0.39100000000000001</v>
      </c>
      <c r="F15" s="65">
        <v>2.5640000000000001</v>
      </c>
      <c r="G15" s="65">
        <v>1.8740000000000001</v>
      </c>
      <c r="H15" s="65">
        <v>0</v>
      </c>
      <c r="I15" s="65">
        <f t="shared" si="0"/>
        <v>9.94</v>
      </c>
    </row>
    <row r="16" spans="2:10" ht="30" x14ac:dyDescent="0.25">
      <c r="B16" s="61" t="s">
        <v>6</v>
      </c>
      <c r="C16" s="65">
        <v>0.61199999999999999</v>
      </c>
      <c r="D16" s="65">
        <v>0.40200000000000002</v>
      </c>
      <c r="E16" s="65">
        <v>0.38400000000000001</v>
      </c>
      <c r="F16" s="65">
        <v>1.2609999999999999</v>
      </c>
      <c r="G16" s="65">
        <v>2.4420000000000002</v>
      </c>
      <c r="H16" s="65">
        <v>0</v>
      </c>
      <c r="I16" s="65">
        <f t="shared" si="0"/>
        <v>5.101</v>
      </c>
    </row>
    <row r="17" spans="1:9" x14ac:dyDescent="0.25">
      <c r="B17" s="61" t="s">
        <v>7</v>
      </c>
      <c r="C17" s="65">
        <v>18.167999999999999</v>
      </c>
      <c r="D17" s="65">
        <v>3.75</v>
      </c>
      <c r="E17" s="65">
        <v>1.9830000000000001</v>
      </c>
      <c r="F17" s="65">
        <v>6.67</v>
      </c>
      <c r="G17" s="65">
        <v>4.1180000000000003</v>
      </c>
      <c r="H17" s="65">
        <v>0</v>
      </c>
      <c r="I17" s="65">
        <f t="shared" si="0"/>
        <v>34.689</v>
      </c>
    </row>
    <row r="18" spans="1:9" x14ac:dyDescent="0.25">
      <c r="B18" s="61" t="s">
        <v>28</v>
      </c>
      <c r="C18" s="65">
        <v>2.57</v>
      </c>
      <c r="D18" s="65">
        <v>10.311</v>
      </c>
      <c r="E18" s="65">
        <v>2.8969999999999998</v>
      </c>
      <c r="F18" s="65">
        <v>14.304</v>
      </c>
      <c r="G18" s="65">
        <v>12.064</v>
      </c>
      <c r="H18" s="65">
        <v>0</v>
      </c>
      <c r="I18" s="65">
        <f t="shared" si="0"/>
        <v>42.146000000000001</v>
      </c>
    </row>
    <row r="19" spans="1:9" ht="30" x14ac:dyDescent="0.25">
      <c r="B19" s="61" t="s">
        <v>29</v>
      </c>
      <c r="C19" s="65">
        <v>0.93300000000000005</v>
      </c>
      <c r="D19" s="65">
        <v>0.28199999999999997</v>
      </c>
      <c r="E19" s="65">
        <v>0.16900000000000001</v>
      </c>
      <c r="F19" s="65">
        <v>0.93</v>
      </c>
      <c r="G19" s="65">
        <v>0.157</v>
      </c>
      <c r="H19" s="65">
        <v>0</v>
      </c>
      <c r="I19" s="65">
        <f t="shared" si="0"/>
        <v>2.4710000000000001</v>
      </c>
    </row>
    <row r="20" spans="1:9" x14ac:dyDescent="0.25">
      <c r="B20" s="61" t="s">
        <v>9</v>
      </c>
      <c r="C20" s="65">
        <v>1.1240000000000001</v>
      </c>
      <c r="D20" s="65">
        <v>3.0750000000000002</v>
      </c>
      <c r="E20" s="65">
        <v>5.6000000000000001E-2</v>
      </c>
      <c r="F20" s="65">
        <v>0.84099999999999997</v>
      </c>
      <c r="G20" s="65">
        <v>2.3540000000000001</v>
      </c>
      <c r="H20" s="65">
        <v>0</v>
      </c>
      <c r="I20" s="65">
        <f t="shared" si="0"/>
        <v>7.45</v>
      </c>
    </row>
    <row r="21" spans="1:9" x14ac:dyDescent="0.25">
      <c r="C21" s="65"/>
      <c r="D21" s="65"/>
      <c r="E21" s="65"/>
      <c r="F21" s="65"/>
      <c r="G21" s="65"/>
      <c r="H21" s="65"/>
      <c r="I21" s="65"/>
    </row>
    <row r="22" spans="1:9" x14ac:dyDescent="0.25">
      <c r="B22" s="70" t="s">
        <v>10</v>
      </c>
      <c r="C22" s="58">
        <f>SUM(C11:C20)</f>
        <v>126.194</v>
      </c>
      <c r="D22" s="58">
        <f t="shared" ref="D22:H22" si="1">SUM(D11:D20)</f>
        <v>63.688000000000002</v>
      </c>
      <c r="E22" s="58">
        <f t="shared" si="1"/>
        <v>16.413</v>
      </c>
      <c r="F22" s="58">
        <f t="shared" si="1"/>
        <v>80.188000000000002</v>
      </c>
      <c r="G22" s="58">
        <f t="shared" si="1"/>
        <v>55.271000000000001</v>
      </c>
      <c r="H22" s="58">
        <f t="shared" si="1"/>
        <v>0</v>
      </c>
      <c r="I22" s="58">
        <f>SUM(I11:I20)</f>
        <v>341.75400000000002</v>
      </c>
    </row>
    <row r="24" spans="1:9" x14ac:dyDescent="0.25">
      <c r="A24" s="173"/>
      <c r="B24" s="173"/>
      <c r="C24" s="173"/>
      <c r="D24" s="173"/>
      <c r="E24" s="173"/>
      <c r="F24" s="173"/>
      <c r="G24" s="173"/>
      <c r="H24" s="173"/>
      <c r="I24" s="173"/>
    </row>
    <row r="26" spans="1:9" x14ac:dyDescent="0.25">
      <c r="I26" s="126" t="s">
        <v>334</v>
      </c>
    </row>
  </sheetData>
  <hyperlinks>
    <hyperlink ref="I26" location="Contents!A1" display="To Frontpage"/>
  </hyperlinks>
  <pageMargins left="0.70866141732283472" right="0.70866141732283472" top="0.74803149606299213" bottom="0.74803149606299213" header="0.31496062992125984" footer="0.31496062992125984"/>
  <pageSetup paperSize="9" scale="5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30" zoomScale="85" zoomScaleNormal="85" workbookViewId="0"/>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336</v>
      </c>
      <c r="C5" s="46"/>
      <c r="D5" s="46"/>
      <c r="E5" s="46"/>
      <c r="F5" s="46"/>
      <c r="G5" s="46"/>
      <c r="H5" s="46"/>
      <c r="I5" s="46"/>
      <c r="J5" s="46"/>
      <c r="K5" s="46"/>
      <c r="L5" s="46"/>
      <c r="M5" s="46"/>
    </row>
    <row r="6" spans="2:13" x14ac:dyDescent="0.25">
      <c r="B6" s="68" t="s">
        <v>121</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173" t="s">
        <v>35</v>
      </c>
      <c r="C9" s="65">
        <v>0</v>
      </c>
      <c r="D9" s="65">
        <v>0</v>
      </c>
      <c r="E9" s="65">
        <v>0</v>
      </c>
      <c r="F9" s="65">
        <v>0</v>
      </c>
      <c r="G9" s="65">
        <v>0</v>
      </c>
      <c r="H9" s="65">
        <v>0</v>
      </c>
      <c r="I9" s="65">
        <v>0</v>
      </c>
      <c r="J9" s="65">
        <v>0</v>
      </c>
      <c r="K9" s="65">
        <v>0</v>
      </c>
      <c r="L9" s="65">
        <v>0</v>
      </c>
      <c r="M9" s="65">
        <f t="shared" ref="M9:M19" si="0">SUM(C9:L9)</f>
        <v>0</v>
      </c>
    </row>
    <row r="10" spans="2:13" x14ac:dyDescent="0.25">
      <c r="B10" s="173" t="s">
        <v>324</v>
      </c>
      <c r="C10" s="65">
        <v>38.340000000000003</v>
      </c>
      <c r="D10" s="65">
        <v>1.417</v>
      </c>
      <c r="E10" s="65">
        <v>0</v>
      </c>
      <c r="F10" s="65">
        <v>2.266</v>
      </c>
      <c r="G10" s="65">
        <v>0.56699999999999995</v>
      </c>
      <c r="H10" s="65">
        <v>0</v>
      </c>
      <c r="I10" s="65">
        <v>0.76500000000000001</v>
      </c>
      <c r="J10" s="65">
        <v>1.65</v>
      </c>
      <c r="K10" s="65">
        <v>8.9999999999999993E-3</v>
      </c>
      <c r="L10" s="65">
        <v>8.5999999999999993E-2</v>
      </c>
      <c r="M10" s="65">
        <f t="shared" si="0"/>
        <v>45.1</v>
      </c>
    </row>
    <row r="11" spans="2:13" ht="30" customHeight="1" x14ac:dyDescent="0.25">
      <c r="B11" s="199" t="s">
        <v>329</v>
      </c>
      <c r="C11" s="65">
        <f>SUM(C12:C15)</f>
        <v>79.686999999999998</v>
      </c>
      <c r="D11" s="65">
        <f t="shared" ref="D11:L11" si="1">SUM(D12:D15)</f>
        <v>4.7380000000000004</v>
      </c>
      <c r="E11" s="65">
        <f t="shared" si="1"/>
        <v>0</v>
      </c>
      <c r="F11" s="65">
        <f t="shared" si="1"/>
        <v>1.048</v>
      </c>
      <c r="G11" s="65">
        <f t="shared" si="1"/>
        <v>2.5340000000000003</v>
      </c>
      <c r="H11" s="65">
        <f t="shared" si="1"/>
        <v>4.0000000000000001E-3</v>
      </c>
      <c r="I11" s="65">
        <f t="shared" si="1"/>
        <v>5.7750000000000004</v>
      </c>
      <c r="J11" s="65">
        <f t="shared" si="1"/>
        <v>16.824999999999999</v>
      </c>
      <c r="K11" s="65">
        <f t="shared" si="1"/>
        <v>1.4E-2</v>
      </c>
      <c r="L11" s="65">
        <f t="shared" si="1"/>
        <v>0.10099999999999999</v>
      </c>
      <c r="M11" s="65">
        <f t="shared" si="0"/>
        <v>110.72600000000001</v>
      </c>
    </row>
    <row r="12" spans="2:13" x14ac:dyDescent="0.25">
      <c r="B12" s="202" t="s">
        <v>351</v>
      </c>
      <c r="C12" s="65">
        <v>37.109000000000002</v>
      </c>
      <c r="D12" s="65">
        <v>2.444</v>
      </c>
      <c r="E12" s="65">
        <v>0</v>
      </c>
      <c r="F12" s="65">
        <v>0.32200000000000001</v>
      </c>
      <c r="G12" s="65">
        <v>1.3520000000000001</v>
      </c>
      <c r="H12" s="65">
        <v>0</v>
      </c>
      <c r="I12" s="65">
        <v>2.1659999999999999</v>
      </c>
      <c r="J12" s="65">
        <v>14.510999999999999</v>
      </c>
      <c r="K12" s="65">
        <v>0</v>
      </c>
      <c r="L12" s="65">
        <v>0.08</v>
      </c>
      <c r="M12" s="65">
        <f t="shared" si="0"/>
        <v>57.983999999999995</v>
      </c>
    </row>
    <row r="13" spans="2:13" x14ac:dyDescent="0.25">
      <c r="B13" s="202" t="s">
        <v>352</v>
      </c>
      <c r="C13" s="65">
        <v>25.652999999999999</v>
      </c>
      <c r="D13" s="65">
        <v>1.397</v>
      </c>
      <c r="E13" s="65">
        <v>0</v>
      </c>
      <c r="F13" s="65">
        <v>7.8E-2</v>
      </c>
      <c r="G13" s="65">
        <v>0.32200000000000001</v>
      </c>
      <c r="H13" s="65">
        <v>0</v>
      </c>
      <c r="I13" s="65">
        <v>1.542</v>
      </c>
      <c r="J13" s="65">
        <v>1.327</v>
      </c>
      <c r="K13" s="65">
        <v>0</v>
      </c>
      <c r="L13" s="65">
        <v>1.2E-2</v>
      </c>
      <c r="M13" s="65">
        <f t="shared" si="0"/>
        <v>30.330999999999996</v>
      </c>
    </row>
    <row r="14" spans="2:13" x14ac:dyDescent="0.25">
      <c r="B14" s="203" t="s">
        <v>326</v>
      </c>
      <c r="C14" s="65">
        <v>16.891999999999999</v>
      </c>
      <c r="D14" s="65">
        <v>0.89500000000000002</v>
      </c>
      <c r="E14" s="65">
        <v>0</v>
      </c>
      <c r="F14" s="65">
        <v>0.59399999999999997</v>
      </c>
      <c r="G14" s="65">
        <v>0.84899999999999998</v>
      </c>
      <c r="H14" s="65">
        <v>4.0000000000000001E-3</v>
      </c>
      <c r="I14" s="65">
        <v>2.0670000000000002</v>
      </c>
      <c r="J14" s="65">
        <v>0.97699999999999998</v>
      </c>
      <c r="K14" s="65">
        <v>1.4E-2</v>
      </c>
      <c r="L14" s="65">
        <v>8.9999999999999993E-3</v>
      </c>
      <c r="M14" s="65">
        <f t="shared" si="0"/>
        <v>22.301000000000002</v>
      </c>
    </row>
    <row r="15" spans="2:13" x14ac:dyDescent="0.25">
      <c r="B15" s="203" t="s">
        <v>327</v>
      </c>
      <c r="C15" s="65">
        <v>3.3000000000000002E-2</v>
      </c>
      <c r="D15" s="65">
        <v>2E-3</v>
      </c>
      <c r="E15" s="65">
        <v>0</v>
      </c>
      <c r="F15" s="65">
        <v>5.3999999999999999E-2</v>
      </c>
      <c r="G15" s="65">
        <v>1.0999999999999999E-2</v>
      </c>
      <c r="H15" s="65">
        <v>0</v>
      </c>
      <c r="I15" s="65">
        <v>0</v>
      </c>
      <c r="J15" s="65">
        <v>0.01</v>
      </c>
      <c r="K15" s="65">
        <v>0</v>
      </c>
      <c r="L15" s="65">
        <v>0</v>
      </c>
      <c r="M15" s="65">
        <f t="shared" si="0"/>
        <v>0.10999999999999999</v>
      </c>
    </row>
    <row r="16" spans="2:13" x14ac:dyDescent="0.25">
      <c r="B16" s="173" t="s">
        <v>37</v>
      </c>
      <c r="C16" s="65">
        <f>SUM(C17:C18)</f>
        <v>4.8769999999999998</v>
      </c>
      <c r="D16" s="65">
        <f t="shared" ref="D16:L16" si="2">SUM(D17:D18)</f>
        <v>0.24399999999999999</v>
      </c>
      <c r="E16" s="65">
        <f t="shared" si="2"/>
        <v>0</v>
      </c>
      <c r="F16" s="65">
        <f t="shared" si="2"/>
        <v>4.2080000000000002</v>
      </c>
      <c r="G16" s="65">
        <f t="shared" si="2"/>
        <v>2.294</v>
      </c>
      <c r="H16" s="65">
        <f t="shared" si="2"/>
        <v>1.875</v>
      </c>
      <c r="I16" s="65">
        <f t="shared" si="2"/>
        <v>13.807</v>
      </c>
      <c r="J16" s="65">
        <f t="shared" si="2"/>
        <v>5.335</v>
      </c>
      <c r="K16" s="65">
        <f t="shared" si="2"/>
        <v>0.11899999999999999</v>
      </c>
      <c r="L16" s="65">
        <f t="shared" si="2"/>
        <v>0.69599999999999995</v>
      </c>
      <c r="M16" s="65">
        <f t="shared" si="0"/>
        <v>33.454999999999998</v>
      </c>
    </row>
    <row r="17" spans="2:13" x14ac:dyDescent="0.25">
      <c r="B17" s="173" t="s">
        <v>38</v>
      </c>
      <c r="C17" s="65">
        <v>2.8109999999999999</v>
      </c>
      <c r="D17" s="65">
        <v>0.16900000000000001</v>
      </c>
      <c r="E17" s="65">
        <v>0</v>
      </c>
      <c r="F17" s="65">
        <v>4.1870000000000003</v>
      </c>
      <c r="G17" s="65">
        <v>2.2829999999999999</v>
      </c>
      <c r="H17" s="65">
        <v>1.875</v>
      </c>
      <c r="I17" s="65">
        <v>13.802</v>
      </c>
      <c r="J17" s="65">
        <v>5.3010000000000002</v>
      </c>
      <c r="K17" s="65">
        <v>0.11899999999999999</v>
      </c>
      <c r="L17" s="65">
        <v>0.69599999999999995</v>
      </c>
      <c r="M17" s="65">
        <f t="shared" si="0"/>
        <v>31.242999999999999</v>
      </c>
    </row>
    <row r="18" spans="2:13" x14ac:dyDescent="0.25">
      <c r="B18" s="47" t="s">
        <v>39</v>
      </c>
      <c r="C18" s="65">
        <v>2.0659999999999998</v>
      </c>
      <c r="D18" s="65">
        <v>7.4999999999999997E-2</v>
      </c>
      <c r="E18" s="65">
        <v>0</v>
      </c>
      <c r="F18" s="65">
        <v>2.1000000000000001E-2</v>
      </c>
      <c r="G18" s="65">
        <v>1.0999999999999999E-2</v>
      </c>
      <c r="H18" s="65">
        <v>0</v>
      </c>
      <c r="I18" s="65">
        <v>5.0000000000000001E-3</v>
      </c>
      <c r="J18" s="65">
        <v>3.4000000000000002E-2</v>
      </c>
      <c r="K18" s="65">
        <v>0</v>
      </c>
      <c r="L18" s="65">
        <v>0</v>
      </c>
      <c r="M18" s="65">
        <f t="shared" si="0"/>
        <v>2.2119999999999997</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122.904</v>
      </c>
      <c r="D20" s="58">
        <f t="shared" ref="D20:M20" si="3">SUM(D9:D19)-D11-D16</f>
        <v>6.399</v>
      </c>
      <c r="E20" s="58">
        <f t="shared" si="3"/>
        <v>0</v>
      </c>
      <c r="F20" s="58">
        <f t="shared" si="3"/>
        <v>7.522000000000002</v>
      </c>
      <c r="G20" s="58">
        <f t="shared" si="3"/>
        <v>5.3949999999999978</v>
      </c>
      <c r="H20" s="58">
        <f t="shared" si="3"/>
        <v>1.879</v>
      </c>
      <c r="I20" s="58">
        <f t="shared" si="3"/>
        <v>20.347000000000001</v>
      </c>
      <c r="J20" s="58">
        <f t="shared" si="3"/>
        <v>23.809999999999992</v>
      </c>
      <c r="K20" s="58">
        <f t="shared" si="3"/>
        <v>0.14200000000000002</v>
      </c>
      <c r="L20" s="58">
        <f t="shared" si="3"/>
        <v>0.88300000000000001</v>
      </c>
      <c r="M20" s="58">
        <f t="shared" si="3"/>
        <v>189.28100000000001</v>
      </c>
    </row>
    <row r="21" spans="2:13" x14ac:dyDescent="0.25">
      <c r="B21" s="72" t="s">
        <v>40</v>
      </c>
    </row>
    <row r="25" spans="2:13" ht="15.75" x14ac:dyDescent="0.25">
      <c r="B25" s="45" t="s">
        <v>337</v>
      </c>
      <c r="C25" s="46"/>
      <c r="D25" s="46"/>
      <c r="E25" s="46"/>
      <c r="F25" s="46"/>
      <c r="G25" s="46"/>
      <c r="H25" s="46"/>
      <c r="I25" s="46"/>
      <c r="J25" s="46"/>
      <c r="K25" s="46"/>
      <c r="L25" s="46"/>
      <c r="M25" s="46"/>
    </row>
    <row r="26" spans="2:13" x14ac:dyDescent="0.25">
      <c r="B26" s="68" t="s">
        <v>122</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51</v>
      </c>
      <c r="K28" s="52" t="s">
        <v>8</v>
      </c>
      <c r="L28" s="52" t="s">
        <v>9</v>
      </c>
      <c r="M28" s="53" t="s">
        <v>10</v>
      </c>
    </row>
    <row r="29" spans="2:13" x14ac:dyDescent="0.25">
      <c r="B29" s="173" t="s">
        <v>35</v>
      </c>
      <c r="C29" s="65">
        <v>0</v>
      </c>
      <c r="D29" s="65">
        <v>0</v>
      </c>
      <c r="E29" s="65">
        <v>0</v>
      </c>
      <c r="F29" s="65">
        <v>0</v>
      </c>
      <c r="G29" s="65">
        <v>0</v>
      </c>
      <c r="H29" s="65">
        <v>0</v>
      </c>
      <c r="I29" s="65">
        <v>0</v>
      </c>
      <c r="J29" s="65">
        <v>0</v>
      </c>
      <c r="K29" s="65">
        <v>0</v>
      </c>
      <c r="L29" s="65">
        <v>0</v>
      </c>
      <c r="M29" s="65">
        <f t="shared" ref="M29:M39" si="4">SUM(C29:L29)</f>
        <v>0</v>
      </c>
    </row>
    <row r="30" spans="2:13" x14ac:dyDescent="0.25">
      <c r="B30" s="173" t="s">
        <v>324</v>
      </c>
      <c r="C30" s="65">
        <v>54.581000000000003</v>
      </c>
      <c r="D30" s="65">
        <v>1.9590000000000001</v>
      </c>
      <c r="E30" s="65">
        <v>9.2999999999999999E-2</v>
      </c>
      <c r="F30" s="65">
        <v>3.9670000000000001</v>
      </c>
      <c r="G30" s="65">
        <v>1.3169999999999999</v>
      </c>
      <c r="H30" s="65">
        <v>0.24099999999999999</v>
      </c>
      <c r="I30" s="65">
        <v>2.2829999999999999</v>
      </c>
      <c r="J30" s="65">
        <v>3.1389999999999998</v>
      </c>
      <c r="K30" s="65">
        <v>0.96</v>
      </c>
      <c r="L30" s="65">
        <v>1.387</v>
      </c>
      <c r="M30" s="65">
        <f t="shared" si="4"/>
        <v>69.926999999999992</v>
      </c>
    </row>
    <row r="31" spans="2:13" ht="30" x14ac:dyDescent="0.25">
      <c r="B31" s="199" t="s">
        <v>329</v>
      </c>
      <c r="C31" s="65">
        <f>SUM(C32:C35)</f>
        <v>36.879999999999995</v>
      </c>
      <c r="D31" s="65">
        <f t="shared" ref="D31" si="5">SUM(D32:D35)</f>
        <v>1.8649999999999998</v>
      </c>
      <c r="E31" s="65">
        <f t="shared" ref="E31" si="6">SUM(E32:E35)</f>
        <v>8.0000000000000002E-3</v>
      </c>
      <c r="F31" s="65">
        <f t="shared" ref="F31" si="7">SUM(F32:F35)</f>
        <v>0.68300000000000005</v>
      </c>
      <c r="G31" s="65">
        <f t="shared" ref="G31" si="8">SUM(G32:G35)</f>
        <v>2.411</v>
      </c>
      <c r="H31" s="65">
        <f t="shared" ref="H31" si="9">SUM(H32:H35)</f>
        <v>1.333</v>
      </c>
      <c r="I31" s="65">
        <f t="shared" ref="I31" si="10">SUM(I32:I35)</f>
        <v>5.9849999999999994</v>
      </c>
      <c r="J31" s="65">
        <f t="shared" ref="J31" si="11">SUM(J32:J35)</f>
        <v>11.871999999999998</v>
      </c>
      <c r="K31" s="65">
        <f t="shared" ref="K31" si="12">SUM(K32:K35)</f>
        <v>0.433</v>
      </c>
      <c r="L31" s="65">
        <f t="shared" ref="L31" si="13">SUM(L32:L35)</f>
        <v>0.13400000000000001</v>
      </c>
      <c r="M31" s="65">
        <f t="shared" si="4"/>
        <v>61.603999999999999</v>
      </c>
    </row>
    <row r="32" spans="2:13" x14ac:dyDescent="0.25">
      <c r="B32" s="202" t="s">
        <v>351</v>
      </c>
      <c r="C32" s="65">
        <v>17.641999999999999</v>
      </c>
      <c r="D32" s="65">
        <v>1.0289999999999999</v>
      </c>
      <c r="E32" s="65">
        <v>1E-3</v>
      </c>
      <c r="F32" s="65">
        <v>0.12</v>
      </c>
      <c r="G32" s="65">
        <v>1.5660000000000001</v>
      </c>
      <c r="H32" s="65">
        <v>0.89500000000000002</v>
      </c>
      <c r="I32" s="65">
        <v>3.6110000000000002</v>
      </c>
      <c r="J32" s="65">
        <v>10.382999999999999</v>
      </c>
      <c r="K32" s="65">
        <v>0.30599999999999999</v>
      </c>
      <c r="L32" s="65">
        <v>9.7000000000000003E-2</v>
      </c>
      <c r="M32" s="65">
        <f t="shared" si="4"/>
        <v>35.65</v>
      </c>
    </row>
    <row r="33" spans="2:13" x14ac:dyDescent="0.25">
      <c r="B33" s="202" t="s">
        <v>352</v>
      </c>
      <c r="C33" s="65">
        <v>10.968999999999999</v>
      </c>
      <c r="D33" s="65">
        <v>0.45900000000000002</v>
      </c>
      <c r="E33" s="65">
        <v>4.0000000000000001E-3</v>
      </c>
      <c r="F33" s="65">
        <v>8.1000000000000003E-2</v>
      </c>
      <c r="G33" s="65">
        <v>0.39100000000000001</v>
      </c>
      <c r="H33" s="65">
        <v>9.0999999999999998E-2</v>
      </c>
      <c r="I33" s="65">
        <v>1.0429999999999999</v>
      </c>
      <c r="J33" s="65">
        <v>0.72599999999999998</v>
      </c>
      <c r="K33" s="65">
        <v>5.2999999999999999E-2</v>
      </c>
      <c r="L33" s="65">
        <v>2.1000000000000001E-2</v>
      </c>
      <c r="M33" s="65">
        <f t="shared" si="4"/>
        <v>13.837999999999997</v>
      </c>
    </row>
    <row r="34" spans="2:13" x14ac:dyDescent="0.25">
      <c r="B34" s="203" t="s">
        <v>326</v>
      </c>
      <c r="C34" s="65">
        <v>8.1709999999999994</v>
      </c>
      <c r="D34" s="65">
        <v>0.376</v>
      </c>
      <c r="E34" s="65">
        <v>3.0000000000000001E-3</v>
      </c>
      <c r="F34" s="65">
        <v>0.432</v>
      </c>
      <c r="G34" s="65">
        <v>0.45200000000000001</v>
      </c>
      <c r="H34" s="65">
        <v>0.34699999999999998</v>
      </c>
      <c r="I34" s="65">
        <v>1.3149999999999999</v>
      </c>
      <c r="J34" s="65">
        <v>0.755</v>
      </c>
      <c r="K34" s="65">
        <v>7.3999999999999996E-2</v>
      </c>
      <c r="L34" s="65">
        <v>1.6E-2</v>
      </c>
      <c r="M34" s="65">
        <f t="shared" si="4"/>
        <v>11.940999999999999</v>
      </c>
    </row>
    <row r="35" spans="2:13" x14ac:dyDescent="0.25">
      <c r="B35" s="203" t="s">
        <v>327</v>
      </c>
      <c r="C35" s="65">
        <v>9.8000000000000004E-2</v>
      </c>
      <c r="D35" s="65">
        <v>1E-3</v>
      </c>
      <c r="E35" s="65">
        <v>0</v>
      </c>
      <c r="F35" s="65">
        <v>0.05</v>
      </c>
      <c r="G35" s="65">
        <v>2E-3</v>
      </c>
      <c r="H35" s="65">
        <v>0</v>
      </c>
      <c r="I35" s="65">
        <v>1.6E-2</v>
      </c>
      <c r="J35" s="65">
        <v>8.0000000000000002E-3</v>
      </c>
      <c r="K35" s="65">
        <v>0</v>
      </c>
      <c r="L35" s="65">
        <v>0</v>
      </c>
      <c r="M35" s="65">
        <f t="shared" si="4"/>
        <v>0.17500000000000004</v>
      </c>
    </row>
    <row r="36" spans="2:13" x14ac:dyDescent="0.25">
      <c r="B36" s="173" t="s">
        <v>37</v>
      </c>
      <c r="C36" s="65">
        <f>SUM(C37:C38)</f>
        <v>2.7359999999999998</v>
      </c>
      <c r="D36" s="65">
        <f t="shared" ref="D36" si="14">SUM(D37:D38)</f>
        <v>0.153</v>
      </c>
      <c r="E36" s="65">
        <f t="shared" ref="E36" si="15">SUM(E37:E38)</f>
        <v>0.04</v>
      </c>
      <c r="F36" s="65">
        <f t="shared" ref="F36" si="16">SUM(F37:F38)</f>
        <v>0.16900000000000001</v>
      </c>
      <c r="G36" s="65">
        <f t="shared" ref="G36" si="17">SUM(G37:G38)</f>
        <v>0.81800000000000006</v>
      </c>
      <c r="H36" s="65">
        <f t="shared" ref="H36" si="18">SUM(H37:H38)</f>
        <v>1.649</v>
      </c>
      <c r="I36" s="65">
        <f t="shared" ref="I36" si="19">SUM(I37:I38)</f>
        <v>6.0730000000000004</v>
      </c>
      <c r="J36" s="65">
        <f t="shared" ref="J36" si="20">SUM(J37:J38)</f>
        <v>3.3249999999999997</v>
      </c>
      <c r="K36" s="65">
        <f t="shared" ref="K36" si="21">SUM(K37:K38)</f>
        <v>0.93500000000000005</v>
      </c>
      <c r="L36" s="65">
        <f t="shared" ref="L36" si="22">SUM(L37:L38)</f>
        <v>5.0449999999999999</v>
      </c>
      <c r="M36" s="65">
        <f t="shared" si="4"/>
        <v>20.942999999999998</v>
      </c>
    </row>
    <row r="37" spans="2:13" x14ac:dyDescent="0.25">
      <c r="B37" s="173" t="s">
        <v>38</v>
      </c>
      <c r="C37" s="65">
        <v>1.4219999999999999</v>
      </c>
      <c r="D37" s="65">
        <v>9.6000000000000002E-2</v>
      </c>
      <c r="E37" s="65">
        <v>0.04</v>
      </c>
      <c r="F37" s="65">
        <v>0.16</v>
      </c>
      <c r="G37" s="65">
        <v>0.80400000000000005</v>
      </c>
      <c r="H37" s="65">
        <v>1.649</v>
      </c>
      <c r="I37" s="65">
        <v>6.056</v>
      </c>
      <c r="J37" s="65">
        <v>3.2839999999999998</v>
      </c>
      <c r="K37" s="65">
        <v>0.92300000000000004</v>
      </c>
      <c r="L37" s="65">
        <v>5.0449999999999999</v>
      </c>
      <c r="M37" s="65">
        <f t="shared" si="4"/>
        <v>19.478999999999999</v>
      </c>
    </row>
    <row r="38" spans="2:13" x14ac:dyDescent="0.25">
      <c r="B38" s="47" t="s">
        <v>39</v>
      </c>
      <c r="C38" s="65">
        <v>1.3140000000000001</v>
      </c>
      <c r="D38" s="65">
        <v>5.7000000000000002E-2</v>
      </c>
      <c r="E38" s="65">
        <v>0</v>
      </c>
      <c r="F38" s="65">
        <v>8.9999999999999993E-3</v>
      </c>
      <c r="G38" s="65">
        <v>1.4E-2</v>
      </c>
      <c r="H38" s="65">
        <v>0</v>
      </c>
      <c r="I38" s="65">
        <v>1.7000000000000001E-2</v>
      </c>
      <c r="J38" s="65">
        <v>4.1000000000000002E-2</v>
      </c>
      <c r="K38" s="65">
        <v>1.2E-2</v>
      </c>
      <c r="L38" s="65">
        <v>0</v>
      </c>
      <c r="M38" s="65">
        <f t="shared" si="4"/>
        <v>1.4639999999999997</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94.196999999999989</v>
      </c>
      <c r="D40" s="58">
        <f t="shared" ref="D40" si="23">SUM(D29:D39)-D31-D36</f>
        <v>3.9770000000000008</v>
      </c>
      <c r="E40" s="58">
        <f t="shared" ref="E40" si="24">SUM(E29:E39)-E31-E36</f>
        <v>0.14100000000000001</v>
      </c>
      <c r="F40" s="58">
        <f t="shared" ref="F40" si="25">SUM(F29:F39)-F31-F36</f>
        <v>4.8190000000000017</v>
      </c>
      <c r="G40" s="58">
        <f t="shared" ref="G40" si="26">SUM(G29:G39)-G31-G36</f>
        <v>4.5459999999999994</v>
      </c>
      <c r="H40" s="58">
        <f t="shared" ref="H40" si="27">SUM(H29:H39)-H31-H36</f>
        <v>3.2229999999999999</v>
      </c>
      <c r="I40" s="58">
        <f t="shared" ref="I40" si="28">SUM(I29:I39)-I31-I36</f>
        <v>14.341000000000001</v>
      </c>
      <c r="J40" s="58">
        <f t="shared" ref="J40" si="29">SUM(J29:J39)-J31-J36</f>
        <v>18.335999999999995</v>
      </c>
      <c r="K40" s="58">
        <f t="shared" ref="K40" si="30">SUM(K29:K39)-K31-K36</f>
        <v>2.3280000000000003</v>
      </c>
      <c r="L40" s="58">
        <f t="shared" ref="L40" si="31">SUM(L29:L39)-L31-L36</f>
        <v>6.5659999999999989</v>
      </c>
      <c r="M40" s="58">
        <f t="shared" ref="M40" si="32">SUM(M29:M39)-M31-M36</f>
        <v>152.47400000000005</v>
      </c>
    </row>
    <row r="45" spans="2:13" ht="15.75" x14ac:dyDescent="0.25">
      <c r="B45" s="45" t="s">
        <v>338</v>
      </c>
      <c r="C45" s="46"/>
      <c r="D45" s="46"/>
      <c r="E45" s="46"/>
      <c r="F45" s="46"/>
      <c r="G45" s="46"/>
      <c r="H45" s="46"/>
      <c r="I45" s="46"/>
      <c r="J45" s="46"/>
      <c r="K45" s="46"/>
      <c r="L45" s="46"/>
      <c r="M45" s="46"/>
    </row>
    <row r="46" spans="2:13" x14ac:dyDescent="0.25">
      <c r="B46" s="68" t="s">
        <v>123</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51</v>
      </c>
      <c r="K48" s="52" t="s">
        <v>8</v>
      </c>
      <c r="L48" s="52" t="s">
        <v>9</v>
      </c>
      <c r="M48" s="53" t="s">
        <v>10</v>
      </c>
    </row>
    <row r="49" spans="2:14" x14ac:dyDescent="0.25">
      <c r="B49" s="173" t="s">
        <v>35</v>
      </c>
      <c r="C49" s="65">
        <v>0</v>
      </c>
      <c r="D49" s="65">
        <v>0</v>
      </c>
      <c r="E49" s="65">
        <v>0</v>
      </c>
      <c r="F49" s="65">
        <v>0</v>
      </c>
      <c r="G49" s="65">
        <v>0</v>
      </c>
      <c r="H49" s="65">
        <v>0</v>
      </c>
      <c r="I49" s="65">
        <v>0</v>
      </c>
      <c r="J49" s="65">
        <v>0</v>
      </c>
      <c r="K49" s="65">
        <v>0</v>
      </c>
      <c r="L49" s="65">
        <v>0</v>
      </c>
      <c r="M49" s="65">
        <f t="shared" ref="M49:M59" si="33">SUM(C49:L49)</f>
        <v>0</v>
      </c>
    </row>
    <row r="50" spans="2:14" x14ac:dyDescent="0.25">
      <c r="B50" s="173" t="s">
        <v>324</v>
      </c>
      <c r="C50" s="65">
        <v>92.921999999999997</v>
      </c>
      <c r="D50" s="65">
        <v>3.3759999999999999</v>
      </c>
      <c r="E50" s="65">
        <v>9.2999999999999999E-2</v>
      </c>
      <c r="F50" s="65">
        <v>6.2329999999999997</v>
      </c>
      <c r="G50" s="65">
        <v>1.885</v>
      </c>
      <c r="H50" s="65">
        <v>0.24099999999999999</v>
      </c>
      <c r="I50" s="65">
        <v>3.048</v>
      </c>
      <c r="J50" s="65">
        <v>4.7889999999999997</v>
      </c>
      <c r="K50" s="65">
        <v>0.97</v>
      </c>
      <c r="L50" s="65">
        <v>1.4730000000000001</v>
      </c>
      <c r="M50" s="65">
        <f t="shared" si="33"/>
        <v>115.03000000000002</v>
      </c>
    </row>
    <row r="51" spans="2:14" ht="30" x14ac:dyDescent="0.25">
      <c r="B51" s="199" t="s">
        <v>329</v>
      </c>
      <c r="C51" s="65">
        <f>SUM(C52:C55)</f>
        <v>116.566</v>
      </c>
      <c r="D51" s="65">
        <f t="shared" ref="D51" si="34">SUM(D52:D55)</f>
        <v>6.6020000000000003</v>
      </c>
      <c r="E51" s="65">
        <f t="shared" ref="E51" si="35">SUM(E52:E55)</f>
        <v>8.0000000000000002E-3</v>
      </c>
      <c r="F51" s="65">
        <f t="shared" ref="F51" si="36">SUM(F52:F55)</f>
        <v>1.73</v>
      </c>
      <c r="G51" s="65">
        <f t="shared" ref="G51" si="37">SUM(G52:G55)</f>
        <v>4.944</v>
      </c>
      <c r="H51" s="65">
        <f t="shared" ref="H51" si="38">SUM(H52:H55)</f>
        <v>1.337</v>
      </c>
      <c r="I51" s="65">
        <f t="shared" ref="I51" si="39">SUM(I52:I55)</f>
        <v>11.76</v>
      </c>
      <c r="J51" s="65">
        <f t="shared" ref="J51" si="40">SUM(J52:J55)</f>
        <v>28.698</v>
      </c>
      <c r="K51" s="65">
        <f t="shared" ref="K51" si="41">SUM(K52:K55)</f>
        <v>0.44699999999999995</v>
      </c>
      <c r="L51" s="65">
        <f t="shared" ref="L51" si="42">SUM(L52:L55)</f>
        <v>0.23499999999999999</v>
      </c>
      <c r="M51" s="65">
        <f t="shared" si="33"/>
        <v>172.327</v>
      </c>
    </row>
    <row r="52" spans="2:14" x14ac:dyDescent="0.25">
      <c r="B52" s="202" t="s">
        <v>351</v>
      </c>
      <c r="C52" s="65">
        <v>54.750999999999998</v>
      </c>
      <c r="D52" s="65">
        <v>3.4740000000000002</v>
      </c>
      <c r="E52" s="65">
        <v>1E-3</v>
      </c>
      <c r="F52" s="65">
        <v>0.442</v>
      </c>
      <c r="G52" s="65">
        <v>2.9169999999999998</v>
      </c>
      <c r="H52" s="65">
        <v>0.89500000000000002</v>
      </c>
      <c r="I52" s="65">
        <v>5.7770000000000001</v>
      </c>
      <c r="J52" s="65">
        <v>24.895</v>
      </c>
      <c r="K52" s="65">
        <v>0.30599999999999999</v>
      </c>
      <c r="L52" s="65">
        <v>0.17699999999999999</v>
      </c>
      <c r="M52" s="65">
        <f t="shared" si="33"/>
        <v>93.634999999999991</v>
      </c>
    </row>
    <row r="53" spans="2:14" x14ac:dyDescent="0.25">
      <c r="B53" s="202" t="s">
        <v>352</v>
      </c>
      <c r="C53" s="65">
        <v>36.621000000000002</v>
      </c>
      <c r="D53" s="65">
        <v>1.855</v>
      </c>
      <c r="E53" s="65">
        <v>4.0000000000000001E-3</v>
      </c>
      <c r="F53" s="65">
        <v>0.159</v>
      </c>
      <c r="G53" s="65">
        <v>0.71299999999999997</v>
      </c>
      <c r="H53" s="65">
        <v>9.0999999999999998E-2</v>
      </c>
      <c r="I53" s="65">
        <v>2.585</v>
      </c>
      <c r="J53" s="65">
        <v>2.0529999999999999</v>
      </c>
      <c r="K53" s="65">
        <v>5.2999999999999999E-2</v>
      </c>
      <c r="L53" s="65">
        <v>3.4000000000000002E-2</v>
      </c>
      <c r="M53" s="65">
        <f t="shared" si="33"/>
        <v>44.167999999999992</v>
      </c>
    </row>
    <row r="54" spans="2:14" x14ac:dyDescent="0.25">
      <c r="B54" s="203" t="s">
        <v>326</v>
      </c>
      <c r="C54" s="65">
        <v>25.062999999999999</v>
      </c>
      <c r="D54" s="65">
        <v>1.27</v>
      </c>
      <c r="E54" s="65">
        <v>3.0000000000000001E-3</v>
      </c>
      <c r="F54" s="65">
        <v>1.026</v>
      </c>
      <c r="G54" s="65">
        <v>1.3009999999999999</v>
      </c>
      <c r="H54" s="65">
        <v>0.35099999999999998</v>
      </c>
      <c r="I54" s="65">
        <v>3.3820000000000001</v>
      </c>
      <c r="J54" s="65">
        <v>1.732</v>
      </c>
      <c r="K54" s="65">
        <v>8.7999999999999995E-2</v>
      </c>
      <c r="L54" s="65">
        <v>2.4E-2</v>
      </c>
      <c r="M54" s="65">
        <f t="shared" si="33"/>
        <v>34.239999999999995</v>
      </c>
    </row>
    <row r="55" spans="2:14" x14ac:dyDescent="0.25">
      <c r="B55" s="203" t="s">
        <v>327</v>
      </c>
      <c r="C55" s="65">
        <v>0.13100000000000001</v>
      </c>
      <c r="D55" s="65">
        <v>3.0000000000000001E-3</v>
      </c>
      <c r="E55" s="65">
        <v>0</v>
      </c>
      <c r="F55" s="65">
        <v>0.10299999999999999</v>
      </c>
      <c r="G55" s="65">
        <v>1.2999999999999999E-2</v>
      </c>
      <c r="H55" s="65">
        <v>0</v>
      </c>
      <c r="I55" s="65">
        <v>1.6E-2</v>
      </c>
      <c r="J55" s="65">
        <v>1.7999999999999999E-2</v>
      </c>
      <c r="K55" s="65">
        <v>0</v>
      </c>
      <c r="L55" s="65">
        <v>0</v>
      </c>
      <c r="M55" s="65">
        <f t="shared" si="33"/>
        <v>0.28400000000000003</v>
      </c>
    </row>
    <row r="56" spans="2:14" x14ac:dyDescent="0.25">
      <c r="B56" s="173" t="s">
        <v>37</v>
      </c>
      <c r="C56" s="65">
        <f>SUM(C57:C58)</f>
        <v>7.6120000000000001</v>
      </c>
      <c r="D56" s="65">
        <f t="shared" ref="D56" si="43">SUM(D57:D58)</f>
        <v>0.39700000000000002</v>
      </c>
      <c r="E56" s="65">
        <f t="shared" ref="E56" si="44">SUM(E57:E58)</f>
        <v>0.04</v>
      </c>
      <c r="F56" s="65">
        <f t="shared" ref="F56" si="45">SUM(F57:F58)</f>
        <v>4.3780000000000001</v>
      </c>
      <c r="G56" s="65">
        <f t="shared" ref="G56" si="46">SUM(G57:G58)</f>
        <v>3.1110000000000002</v>
      </c>
      <c r="H56" s="65">
        <f t="shared" ref="H56" si="47">SUM(H57:H58)</f>
        <v>3.524</v>
      </c>
      <c r="I56" s="65">
        <f t="shared" ref="I56" si="48">SUM(I57:I58)</f>
        <v>19.881</v>
      </c>
      <c r="J56" s="65">
        <f t="shared" ref="J56" si="49">SUM(J57:J58)</f>
        <v>8.66</v>
      </c>
      <c r="K56" s="65">
        <f t="shared" ref="K56" si="50">SUM(K57:K58)</f>
        <v>1.054</v>
      </c>
      <c r="L56" s="65">
        <f t="shared" ref="L56" si="51">SUM(L57:L58)</f>
        <v>5.7409999999999997</v>
      </c>
      <c r="M56" s="65">
        <f t="shared" si="33"/>
        <v>54.397999999999996</v>
      </c>
    </row>
    <row r="57" spans="2:14" x14ac:dyDescent="0.25">
      <c r="B57" s="47" t="s">
        <v>38</v>
      </c>
      <c r="C57" s="75">
        <v>4.2329999999999997</v>
      </c>
      <c r="D57" s="75">
        <v>0.26500000000000001</v>
      </c>
      <c r="E57" s="75">
        <v>0.04</v>
      </c>
      <c r="F57" s="75">
        <v>4.3470000000000004</v>
      </c>
      <c r="G57" s="75">
        <v>3.0870000000000002</v>
      </c>
      <c r="H57" s="75">
        <v>3.524</v>
      </c>
      <c r="I57" s="75">
        <v>19.858000000000001</v>
      </c>
      <c r="J57" s="75">
        <v>8.5850000000000009</v>
      </c>
      <c r="K57" s="75">
        <v>1.042</v>
      </c>
      <c r="L57" s="75">
        <v>5.7409999999999997</v>
      </c>
      <c r="M57" s="65">
        <f t="shared" si="33"/>
        <v>50.722000000000001</v>
      </c>
    </row>
    <row r="58" spans="2:14" x14ac:dyDescent="0.25">
      <c r="B58" s="47" t="s">
        <v>39</v>
      </c>
      <c r="C58" s="65">
        <v>3.379</v>
      </c>
      <c r="D58" s="65">
        <v>0.13200000000000001</v>
      </c>
      <c r="E58" s="65">
        <v>0</v>
      </c>
      <c r="F58" s="65">
        <v>3.1E-2</v>
      </c>
      <c r="G58" s="65">
        <v>2.4E-2</v>
      </c>
      <c r="H58" s="65">
        <v>0</v>
      </c>
      <c r="I58" s="65">
        <v>2.3E-2</v>
      </c>
      <c r="J58" s="65">
        <v>7.4999999999999997E-2</v>
      </c>
      <c r="K58" s="65">
        <v>1.2E-2</v>
      </c>
      <c r="L58" s="65">
        <v>0</v>
      </c>
      <c r="M58" s="65">
        <f t="shared" si="33"/>
        <v>3.6760000000000006</v>
      </c>
    </row>
    <row r="59" spans="2:14" x14ac:dyDescent="0.25">
      <c r="B59" s="47" t="s">
        <v>9</v>
      </c>
      <c r="C59" s="65">
        <v>0</v>
      </c>
      <c r="D59" s="65">
        <v>0</v>
      </c>
      <c r="E59" s="65">
        <v>0</v>
      </c>
      <c r="F59" s="65">
        <v>0</v>
      </c>
      <c r="G59" s="65">
        <v>0</v>
      </c>
      <c r="H59" s="65">
        <v>0</v>
      </c>
      <c r="I59" s="65">
        <v>0</v>
      </c>
      <c r="J59" s="65">
        <v>0</v>
      </c>
      <c r="K59" s="65">
        <v>0</v>
      </c>
      <c r="L59" s="65">
        <v>0</v>
      </c>
      <c r="M59" s="65">
        <f t="shared" si="33"/>
        <v>0</v>
      </c>
    </row>
    <row r="60" spans="2:14" x14ac:dyDescent="0.25">
      <c r="B60" s="70" t="s">
        <v>10</v>
      </c>
      <c r="C60" s="58">
        <f>SUM(C49:C59)-C51-C56</f>
        <v>217.09999999999997</v>
      </c>
      <c r="D60" s="58">
        <f t="shared" ref="D60" si="52">SUM(D49:D59)-D51-D56</f>
        <v>10.375000000000002</v>
      </c>
      <c r="E60" s="58">
        <f t="shared" ref="E60" si="53">SUM(E49:E59)-E51-E56</f>
        <v>0.14100000000000001</v>
      </c>
      <c r="F60" s="58">
        <f t="shared" ref="F60" si="54">SUM(F49:F59)-F51-F56</f>
        <v>12.340999999999998</v>
      </c>
      <c r="G60" s="58">
        <f t="shared" ref="G60" si="55">SUM(G49:G59)-G51-G56</f>
        <v>9.9400000000000013</v>
      </c>
      <c r="H60" s="58">
        <f t="shared" ref="H60" si="56">SUM(H49:H59)-H51-H56</f>
        <v>5.1020000000000012</v>
      </c>
      <c r="I60" s="58">
        <f t="shared" ref="I60" si="57">SUM(I49:I59)-I51-I56</f>
        <v>34.689</v>
      </c>
      <c r="J60" s="58">
        <f t="shared" ref="J60" si="58">SUM(J49:J59)-J51-J56</f>
        <v>42.147000000000006</v>
      </c>
      <c r="K60" s="58">
        <f t="shared" ref="K60" si="59">SUM(K49:K59)-K51-K56</f>
        <v>2.4710000000000001</v>
      </c>
      <c r="L60" s="58">
        <f t="shared" ref="L60" si="60">SUM(L49:L59)-L51-L56</f>
        <v>7.4490000000000016</v>
      </c>
      <c r="M60" s="58">
        <f t="shared" ref="M60" si="61">SUM(M49:M59)-M51-M56</f>
        <v>341.755</v>
      </c>
    </row>
    <row r="64" spans="2:14" x14ac:dyDescent="0.25">
      <c r="N64" s="126" t="s">
        <v>334</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abSelected="1" topLeftCell="A46" zoomScale="85" zoomScaleNormal="85" zoomScaleSheetLayoutView="100" workbookViewId="0">
      <selection activeCell="B50" sqref="B50"/>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295</v>
      </c>
      <c r="C5" s="46"/>
      <c r="D5" s="46"/>
      <c r="E5" s="46"/>
      <c r="F5" s="46"/>
      <c r="G5" s="46"/>
      <c r="H5" s="46"/>
      <c r="I5" s="46"/>
      <c r="J5" s="46"/>
      <c r="K5" s="46"/>
      <c r="L5" s="46"/>
      <c r="M5" s="46"/>
    </row>
    <row r="6" spans="2:13" x14ac:dyDescent="0.25">
      <c r="B6" s="68" t="s">
        <v>124</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47" t="s">
        <v>41</v>
      </c>
      <c r="C9" s="65">
        <v>11.596</v>
      </c>
      <c r="D9" s="65">
        <v>0.36699999999999999</v>
      </c>
      <c r="E9" s="65">
        <v>0.01</v>
      </c>
      <c r="F9" s="65">
        <v>0.83399999999999996</v>
      </c>
      <c r="G9" s="65">
        <v>0.89400000000000002</v>
      </c>
      <c r="H9" s="65">
        <v>0.10199999999999999</v>
      </c>
      <c r="I9" s="65">
        <v>1.383</v>
      </c>
      <c r="J9" s="65">
        <v>1.351</v>
      </c>
      <c r="K9" s="65">
        <v>0.33200000000000002</v>
      </c>
      <c r="L9" s="65">
        <v>1.3580000000000001</v>
      </c>
      <c r="M9" s="65">
        <f>SUM(C9:L9)</f>
        <v>18.227</v>
      </c>
    </row>
    <row r="10" spans="2:13" x14ac:dyDescent="0.25">
      <c r="B10" s="47" t="s">
        <v>142</v>
      </c>
      <c r="C10" s="65">
        <v>12.122</v>
      </c>
      <c r="D10" s="65">
        <v>0.434</v>
      </c>
      <c r="E10" s="65">
        <v>4.0000000000000001E-3</v>
      </c>
      <c r="F10" s="65">
        <v>1.04</v>
      </c>
      <c r="G10" s="65">
        <v>0.66500000000000004</v>
      </c>
      <c r="H10" s="65">
        <v>0.17399999999999999</v>
      </c>
      <c r="I10" s="65">
        <v>1.7410000000000001</v>
      </c>
      <c r="J10" s="65">
        <v>1.569</v>
      </c>
      <c r="K10" s="65">
        <v>9.9000000000000005E-2</v>
      </c>
      <c r="L10" s="65">
        <v>0.08</v>
      </c>
      <c r="M10" s="65">
        <f t="shared" ref="M10:M13" si="0">SUM(C10:L10)</f>
        <v>17.927999999999994</v>
      </c>
    </row>
    <row r="11" spans="2:13" x14ac:dyDescent="0.25">
      <c r="B11" s="47" t="s">
        <v>42</v>
      </c>
      <c r="C11" s="65">
        <v>11.808999999999999</v>
      </c>
      <c r="D11" s="65">
        <v>0.36399999999999999</v>
      </c>
      <c r="E11" s="65">
        <v>1E-3</v>
      </c>
      <c r="F11" s="65">
        <v>0.55300000000000005</v>
      </c>
      <c r="G11" s="65">
        <v>0.51300000000000001</v>
      </c>
      <c r="H11" s="65">
        <v>0.16</v>
      </c>
      <c r="I11" s="65">
        <v>2.1859999999999999</v>
      </c>
      <c r="J11" s="65">
        <v>1.1859999999999999</v>
      </c>
      <c r="K11" s="65">
        <v>0.104</v>
      </c>
      <c r="L11" s="65">
        <v>0.74099999999999999</v>
      </c>
      <c r="M11" s="65">
        <f t="shared" si="0"/>
        <v>17.616999999999997</v>
      </c>
    </row>
    <row r="12" spans="2:13" x14ac:dyDescent="0.25">
      <c r="B12" s="47" t="s">
        <v>43</v>
      </c>
      <c r="C12" s="65">
        <v>26.934999999999999</v>
      </c>
      <c r="D12" s="65">
        <v>1.044</v>
      </c>
      <c r="E12" s="65">
        <v>5.8000000000000003E-2</v>
      </c>
      <c r="F12" s="65">
        <v>2.198</v>
      </c>
      <c r="G12" s="65">
        <v>1.806</v>
      </c>
      <c r="H12" s="65">
        <v>0.17599999999999999</v>
      </c>
      <c r="I12" s="65">
        <v>6.5270000000000001</v>
      </c>
      <c r="J12" s="65">
        <v>2.9380000000000002</v>
      </c>
      <c r="K12" s="65">
        <v>1.077</v>
      </c>
      <c r="L12" s="65">
        <v>3.5329999999999999</v>
      </c>
      <c r="M12" s="65">
        <f t="shared" si="0"/>
        <v>46.292000000000002</v>
      </c>
    </row>
    <row r="13" spans="2:13" x14ac:dyDescent="0.25">
      <c r="B13" s="47" t="s">
        <v>44</v>
      </c>
      <c r="C13" s="65">
        <v>154.63900000000001</v>
      </c>
      <c r="D13" s="65">
        <v>8.1669999999999998</v>
      </c>
      <c r="E13" s="65">
        <v>6.7000000000000004E-2</v>
      </c>
      <c r="F13" s="65">
        <v>7.7160000000000002</v>
      </c>
      <c r="G13" s="65">
        <v>6.0620000000000003</v>
      </c>
      <c r="H13" s="65">
        <v>4.4889999999999999</v>
      </c>
      <c r="I13" s="65">
        <v>22.853000000000002</v>
      </c>
      <c r="J13" s="65">
        <v>35.101999999999997</v>
      </c>
      <c r="K13" s="65">
        <v>0.85799999999999998</v>
      </c>
      <c r="L13" s="65">
        <v>1.736</v>
      </c>
      <c r="M13" s="65">
        <f t="shared" si="0"/>
        <v>241.68900000000005</v>
      </c>
    </row>
    <row r="14" spans="2:13" x14ac:dyDescent="0.25">
      <c r="B14" s="70" t="s">
        <v>10</v>
      </c>
      <c r="C14" s="58">
        <f>SUM(C9:C13)</f>
        <v>217.101</v>
      </c>
      <c r="D14" s="58">
        <f t="shared" ref="D14:M14" si="1">SUM(D9:D13)</f>
        <v>10.375999999999999</v>
      </c>
      <c r="E14" s="58">
        <f t="shared" si="1"/>
        <v>0.14000000000000001</v>
      </c>
      <c r="F14" s="58">
        <f t="shared" si="1"/>
        <v>12.341000000000001</v>
      </c>
      <c r="G14" s="58">
        <f t="shared" si="1"/>
        <v>9.9400000000000013</v>
      </c>
      <c r="H14" s="58">
        <f t="shared" si="1"/>
        <v>5.101</v>
      </c>
      <c r="I14" s="58">
        <f t="shared" si="1"/>
        <v>34.69</v>
      </c>
      <c r="J14" s="58">
        <f t="shared" si="1"/>
        <v>42.146000000000001</v>
      </c>
      <c r="K14" s="58">
        <f t="shared" si="1"/>
        <v>2.4700000000000002</v>
      </c>
      <c r="L14" s="58">
        <f t="shared" si="1"/>
        <v>7.4479999999999995</v>
      </c>
      <c r="M14" s="58">
        <f t="shared" si="1"/>
        <v>341.75300000000004</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296</v>
      </c>
      <c r="C19" s="46"/>
      <c r="D19" s="46"/>
      <c r="E19" s="46"/>
      <c r="F19" s="46"/>
      <c r="G19" s="46"/>
      <c r="H19" s="46"/>
      <c r="I19" s="46"/>
      <c r="J19" s="46"/>
      <c r="K19" s="46"/>
      <c r="L19" s="46"/>
      <c r="M19" s="46"/>
    </row>
    <row r="20" spans="2:13" x14ac:dyDescent="0.25">
      <c r="B20" s="68" t="s">
        <v>125</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51</v>
      </c>
      <c r="K22" s="52" t="s">
        <v>8</v>
      </c>
      <c r="L22" s="52" t="s">
        <v>9</v>
      </c>
      <c r="M22" s="53" t="s">
        <v>10</v>
      </c>
    </row>
    <row r="23" spans="2:13" x14ac:dyDescent="0.25">
      <c r="B23" s="47" t="s">
        <v>45</v>
      </c>
      <c r="C23" s="65">
        <v>6.0000000000000001E-3</v>
      </c>
      <c r="D23" s="65">
        <v>0</v>
      </c>
      <c r="E23" s="65">
        <v>0</v>
      </c>
      <c r="F23" s="65">
        <v>3.0000000000000001E-3</v>
      </c>
      <c r="G23" s="65">
        <v>2E-3</v>
      </c>
      <c r="H23" s="65">
        <v>3.0000000000000001E-3</v>
      </c>
      <c r="I23" s="65">
        <v>1E-3</v>
      </c>
      <c r="J23" s="65">
        <v>2E-3</v>
      </c>
      <c r="K23" s="65">
        <v>0</v>
      </c>
      <c r="L23" s="65">
        <v>0</v>
      </c>
      <c r="M23" s="65">
        <f>SUM(C23:L23)</f>
        <v>1.7000000000000001E-2</v>
      </c>
    </row>
    <row r="24" spans="2:13" x14ac:dyDescent="0.25">
      <c r="B24" s="47" t="s">
        <v>143</v>
      </c>
      <c r="C24" s="65">
        <v>3.274</v>
      </c>
      <c r="D24" s="65">
        <v>0.182</v>
      </c>
      <c r="E24" s="65">
        <v>0</v>
      </c>
      <c r="F24" s="65">
        <v>0.26900000000000002</v>
      </c>
      <c r="G24" s="65">
        <v>4.5999999999999999E-2</v>
      </c>
      <c r="H24" s="65">
        <v>0.94499999999999995</v>
      </c>
      <c r="I24" s="65">
        <v>0.49099999999999999</v>
      </c>
      <c r="J24" s="65">
        <v>9.0999999999999998E-2</v>
      </c>
      <c r="K24" s="65">
        <v>0</v>
      </c>
      <c r="L24" s="65">
        <v>4.3999999999999997E-2</v>
      </c>
      <c r="M24" s="65">
        <f t="shared" ref="M24:M28" si="2">SUM(C24:L24)</f>
        <v>5.3419999999999996</v>
      </c>
    </row>
    <row r="25" spans="2:13" x14ac:dyDescent="0.25">
      <c r="B25" s="47" t="s">
        <v>46</v>
      </c>
      <c r="C25" s="65">
        <v>1.6439999999999999</v>
      </c>
      <c r="D25" s="65">
        <v>0.11799999999999999</v>
      </c>
      <c r="E25" s="65">
        <v>0</v>
      </c>
      <c r="F25" s="65">
        <v>0.42799999999999999</v>
      </c>
      <c r="G25" s="65">
        <v>4.1000000000000002E-2</v>
      </c>
      <c r="H25" s="65">
        <v>1.7000000000000001E-2</v>
      </c>
      <c r="I25" s="65">
        <v>0.111</v>
      </c>
      <c r="J25" s="65">
        <v>0.113</v>
      </c>
      <c r="K25" s="65">
        <v>0</v>
      </c>
      <c r="L25" s="65">
        <v>6.4000000000000001E-2</v>
      </c>
      <c r="M25" s="65">
        <f t="shared" si="2"/>
        <v>2.536</v>
      </c>
    </row>
    <row r="26" spans="2:13" x14ac:dyDescent="0.25">
      <c r="B26" s="47" t="s">
        <v>47</v>
      </c>
      <c r="C26" s="65">
        <v>1.623</v>
      </c>
      <c r="D26" s="65">
        <v>0.16300000000000001</v>
      </c>
      <c r="E26" s="65">
        <v>2.5999999999999999E-2</v>
      </c>
      <c r="F26" s="65">
        <v>1.2030000000000001</v>
      </c>
      <c r="G26" s="65">
        <v>0.22700000000000001</v>
      </c>
      <c r="H26" s="65">
        <v>0.53300000000000003</v>
      </c>
      <c r="I26" s="65">
        <v>1.571</v>
      </c>
      <c r="J26" s="65">
        <v>0.44700000000000001</v>
      </c>
      <c r="K26" s="65">
        <v>3.7999999999999999E-2</v>
      </c>
      <c r="L26" s="65">
        <v>5.2999999999999999E-2</v>
      </c>
      <c r="M26" s="65">
        <f t="shared" si="2"/>
        <v>5.8840000000000003</v>
      </c>
    </row>
    <row r="27" spans="2:13" x14ac:dyDescent="0.25">
      <c r="B27" s="47" t="s">
        <v>49</v>
      </c>
      <c r="C27" s="65">
        <v>22.701000000000001</v>
      </c>
      <c r="D27" s="65">
        <v>1.3919999999999999</v>
      </c>
      <c r="E27" s="65">
        <v>5.7000000000000002E-2</v>
      </c>
      <c r="F27" s="65">
        <v>1.2170000000000001</v>
      </c>
      <c r="G27" s="65">
        <v>1.5009999999999999</v>
      </c>
      <c r="H27" s="65">
        <v>3.02</v>
      </c>
      <c r="I27" s="65">
        <v>15.317</v>
      </c>
      <c r="J27" s="65">
        <v>8.4169999999999998</v>
      </c>
      <c r="K27" s="65">
        <v>0.60699999999999998</v>
      </c>
      <c r="L27" s="65">
        <v>6.5609999999999999</v>
      </c>
      <c r="M27" s="65">
        <f t="shared" si="2"/>
        <v>60.79</v>
      </c>
    </row>
    <row r="28" spans="2:13" x14ac:dyDescent="0.25">
      <c r="B28" s="47" t="s">
        <v>48</v>
      </c>
      <c r="C28" s="65">
        <v>187.85300000000001</v>
      </c>
      <c r="D28" s="65">
        <v>8.5210000000000008</v>
      </c>
      <c r="E28" s="65">
        <v>5.7000000000000002E-2</v>
      </c>
      <c r="F28" s="65">
        <v>9.2200000000000006</v>
      </c>
      <c r="G28" s="65">
        <v>8.1219999999999999</v>
      </c>
      <c r="H28" s="65">
        <v>0.58199999999999996</v>
      </c>
      <c r="I28" s="65">
        <v>17.198</v>
      </c>
      <c r="J28" s="65">
        <v>33.078000000000003</v>
      </c>
      <c r="K28" s="65">
        <v>1.825</v>
      </c>
      <c r="L28" s="65">
        <v>0.72699999999999998</v>
      </c>
      <c r="M28" s="65">
        <f t="shared" si="2"/>
        <v>267.18299999999999</v>
      </c>
    </row>
    <row r="29" spans="2:13" x14ac:dyDescent="0.25">
      <c r="B29" s="70" t="s">
        <v>10</v>
      </c>
      <c r="C29" s="58">
        <f>SUM(C23:C28)</f>
        <v>217.101</v>
      </c>
      <c r="D29" s="58">
        <f t="shared" ref="D29:M29" si="3">SUM(D23:D28)</f>
        <v>10.376000000000001</v>
      </c>
      <c r="E29" s="58">
        <f t="shared" si="3"/>
        <v>0.14000000000000001</v>
      </c>
      <c r="F29" s="58">
        <f t="shared" si="3"/>
        <v>12.34</v>
      </c>
      <c r="G29" s="58">
        <f t="shared" si="3"/>
        <v>9.9390000000000001</v>
      </c>
      <c r="H29" s="58">
        <f t="shared" si="3"/>
        <v>5.0999999999999996</v>
      </c>
      <c r="I29" s="58">
        <f t="shared" si="3"/>
        <v>34.689</v>
      </c>
      <c r="J29" s="58">
        <f t="shared" si="3"/>
        <v>42.148000000000003</v>
      </c>
      <c r="K29" s="58">
        <f t="shared" si="3"/>
        <v>2.4699999999999998</v>
      </c>
      <c r="L29" s="58">
        <f t="shared" si="3"/>
        <v>7.4489999999999998</v>
      </c>
      <c r="M29" s="58">
        <f t="shared" si="3"/>
        <v>341.75200000000001</v>
      </c>
    </row>
    <row r="34" spans="2:13" ht="15.75" x14ac:dyDescent="0.25">
      <c r="B34" s="45" t="s">
        <v>297</v>
      </c>
      <c r="C34" s="46"/>
      <c r="D34" s="46"/>
      <c r="E34" s="46"/>
      <c r="F34" s="46"/>
      <c r="G34" s="46"/>
      <c r="H34" s="46"/>
      <c r="I34" s="46"/>
      <c r="J34" s="46"/>
      <c r="K34" s="46"/>
      <c r="L34" s="46"/>
      <c r="M34" s="46"/>
    </row>
    <row r="35" spans="2:13" x14ac:dyDescent="0.25">
      <c r="B35" s="201" t="s">
        <v>353</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51</v>
      </c>
      <c r="K37" s="52" t="s">
        <v>8</v>
      </c>
      <c r="L37" s="52" t="s">
        <v>9</v>
      </c>
      <c r="M37" s="53" t="s">
        <v>10</v>
      </c>
    </row>
    <row r="38" spans="2:13" x14ac:dyDescent="0.25">
      <c r="B38" s="27" t="s">
        <v>50</v>
      </c>
      <c r="C38" s="73">
        <v>0.17</v>
      </c>
      <c r="D38" s="73">
        <v>0.22</v>
      </c>
      <c r="E38" s="73">
        <v>0</v>
      </c>
      <c r="F38" s="73">
        <v>0</v>
      </c>
      <c r="G38" s="73">
        <v>0.86</v>
      </c>
      <c r="H38" s="73">
        <v>0.76</v>
      </c>
      <c r="I38" s="73">
        <v>0.4</v>
      </c>
      <c r="J38" s="73">
        <v>1.23</v>
      </c>
      <c r="K38" s="73">
        <v>0</v>
      </c>
      <c r="L38" s="73">
        <v>3.39</v>
      </c>
      <c r="M38" s="71">
        <v>0.44</v>
      </c>
    </row>
    <row r="39" spans="2:13" x14ac:dyDescent="0.25">
      <c r="B39" s="50" t="s">
        <v>369</v>
      </c>
    </row>
    <row r="40" spans="2:13" x14ac:dyDescent="0.25">
      <c r="J40" s="74"/>
    </row>
    <row r="44" spans="2:13" ht="15.75" x14ac:dyDescent="0.25">
      <c r="B44" s="45" t="s">
        <v>298</v>
      </c>
      <c r="C44" s="46"/>
      <c r="D44" s="46"/>
      <c r="E44" s="46"/>
      <c r="F44" s="46"/>
      <c r="G44" s="46"/>
      <c r="H44" s="46"/>
      <c r="I44" s="46"/>
      <c r="J44" s="46"/>
      <c r="K44" s="46"/>
      <c r="L44" s="46"/>
      <c r="M44" s="46"/>
    </row>
    <row r="45" spans="2:13" x14ac:dyDescent="0.25">
      <c r="B45" s="201" t="s">
        <v>223</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51</v>
      </c>
      <c r="K47" s="52" t="s">
        <v>8</v>
      </c>
      <c r="L47" s="52" t="s">
        <v>9</v>
      </c>
      <c r="M47" s="53" t="s">
        <v>10</v>
      </c>
    </row>
    <row r="48" spans="2:13" x14ac:dyDescent="0.25">
      <c r="B48" s="27" t="s">
        <v>50</v>
      </c>
      <c r="C48" s="204">
        <v>0.17</v>
      </c>
      <c r="D48" s="204">
        <v>0.17</v>
      </c>
      <c r="E48" s="204">
        <v>0</v>
      </c>
      <c r="F48" s="204">
        <v>0</v>
      </c>
      <c r="G48" s="204">
        <v>1.19</v>
      </c>
      <c r="H48" s="204">
        <v>0.57999999999999996</v>
      </c>
      <c r="I48" s="204">
        <v>0.17</v>
      </c>
      <c r="J48" s="204">
        <v>1.04</v>
      </c>
      <c r="K48" s="204">
        <v>0</v>
      </c>
      <c r="L48" s="204">
        <v>0.87</v>
      </c>
      <c r="M48" s="205">
        <v>0.32</v>
      </c>
    </row>
    <row r="49" spans="2:13" x14ac:dyDescent="0.25">
      <c r="B49" s="50" t="s">
        <v>369</v>
      </c>
    </row>
    <row r="54" spans="2:13" ht="15.75" x14ac:dyDescent="0.25">
      <c r="B54" s="45" t="s">
        <v>299</v>
      </c>
      <c r="C54" s="46"/>
      <c r="D54" s="46"/>
      <c r="E54" s="46"/>
      <c r="F54" s="46"/>
      <c r="G54" s="46"/>
      <c r="H54" s="46"/>
      <c r="I54" s="46"/>
      <c r="J54" s="46"/>
      <c r="K54" s="46"/>
      <c r="L54" s="46"/>
      <c r="M54" s="46"/>
    </row>
    <row r="55" spans="2:13" x14ac:dyDescent="0.25">
      <c r="B55" s="201" t="s">
        <v>204</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51</v>
      </c>
      <c r="K57" s="52" t="s">
        <v>8</v>
      </c>
      <c r="L57" s="52" t="s">
        <v>9</v>
      </c>
      <c r="M57" s="53" t="s">
        <v>10</v>
      </c>
    </row>
    <row r="58" spans="2:13" x14ac:dyDescent="0.25">
      <c r="B58" s="173" t="s">
        <v>330</v>
      </c>
      <c r="C58" s="206">
        <v>0.11</v>
      </c>
      <c r="D58" s="206">
        <v>0.13</v>
      </c>
      <c r="E58" s="206">
        <v>0</v>
      </c>
      <c r="F58" s="206">
        <v>0</v>
      </c>
      <c r="G58" s="206">
        <v>0.49</v>
      </c>
      <c r="H58" s="206">
        <v>0.33</v>
      </c>
      <c r="I58" s="206">
        <v>0.14000000000000001</v>
      </c>
      <c r="J58" s="206">
        <v>0.73</v>
      </c>
      <c r="K58" s="206">
        <v>0</v>
      </c>
      <c r="L58" s="206">
        <v>0.87</v>
      </c>
      <c r="M58" s="206">
        <v>0.22</v>
      </c>
    </row>
    <row r="59" spans="2:13" x14ac:dyDescent="0.25">
      <c r="B59" s="173" t="s">
        <v>331</v>
      </c>
      <c r="C59" s="206">
        <v>0.02</v>
      </c>
      <c r="D59" s="206">
        <v>0.01</v>
      </c>
      <c r="E59" s="206">
        <v>0</v>
      </c>
      <c r="F59" s="206">
        <v>0</v>
      </c>
      <c r="G59" s="206">
        <v>0.12</v>
      </c>
      <c r="H59" s="206">
        <v>0.04</v>
      </c>
      <c r="I59" s="206">
        <v>0.01</v>
      </c>
      <c r="J59" s="206">
        <v>0.09</v>
      </c>
      <c r="K59" s="206">
        <v>0</v>
      </c>
      <c r="L59" s="206">
        <v>0</v>
      </c>
      <c r="M59" s="206">
        <v>0.03</v>
      </c>
    </row>
    <row r="60" spans="2:13" x14ac:dyDescent="0.25">
      <c r="B60" s="173" t="s">
        <v>332</v>
      </c>
      <c r="C60" s="206">
        <v>0.01</v>
      </c>
      <c r="D60" s="206">
        <v>0.01</v>
      </c>
      <c r="E60" s="206">
        <v>0</v>
      </c>
      <c r="F60" s="206">
        <v>0</v>
      </c>
      <c r="G60" s="206">
        <v>0.16</v>
      </c>
      <c r="H60" s="206">
        <v>0.03</v>
      </c>
      <c r="I60" s="206">
        <v>0.01</v>
      </c>
      <c r="J60" s="206">
        <v>0.06</v>
      </c>
      <c r="K60" s="206">
        <v>0</v>
      </c>
      <c r="L60" s="206">
        <v>0</v>
      </c>
      <c r="M60" s="206">
        <v>0.02</v>
      </c>
    </row>
    <row r="61" spans="2:13" x14ac:dyDescent="0.25">
      <c r="B61" s="173" t="s">
        <v>196</v>
      </c>
      <c r="C61" s="206">
        <v>0.01</v>
      </c>
      <c r="D61" s="206">
        <v>0.01</v>
      </c>
      <c r="E61" s="206">
        <v>0</v>
      </c>
      <c r="F61" s="206">
        <v>0</v>
      </c>
      <c r="G61" s="206">
        <v>0.16</v>
      </c>
      <c r="H61" s="206">
        <v>0.03</v>
      </c>
      <c r="I61" s="206">
        <v>0.01</v>
      </c>
      <c r="J61" s="206">
        <v>0.05</v>
      </c>
      <c r="K61" s="206">
        <v>0</v>
      </c>
      <c r="L61" s="206">
        <v>0</v>
      </c>
      <c r="M61" s="206">
        <v>0.02</v>
      </c>
    </row>
    <row r="62" spans="2:13" x14ac:dyDescent="0.25">
      <c r="B62" s="173" t="s">
        <v>197</v>
      </c>
      <c r="C62" s="206">
        <v>0.01</v>
      </c>
      <c r="D62" s="206">
        <v>0.01</v>
      </c>
      <c r="E62" s="206">
        <v>0</v>
      </c>
      <c r="F62" s="206">
        <v>0</v>
      </c>
      <c r="G62" s="206">
        <v>0.14000000000000001</v>
      </c>
      <c r="H62" s="206">
        <v>0.03</v>
      </c>
      <c r="I62" s="206">
        <v>0</v>
      </c>
      <c r="J62" s="206">
        <v>0.05</v>
      </c>
      <c r="K62" s="206">
        <v>0</v>
      </c>
      <c r="L62" s="206">
        <v>0</v>
      </c>
      <c r="M62" s="206">
        <v>0.02</v>
      </c>
    </row>
    <row r="63" spans="2:13" x14ac:dyDescent="0.25">
      <c r="B63" s="178" t="s">
        <v>198</v>
      </c>
      <c r="C63" s="207">
        <v>0.01</v>
      </c>
      <c r="D63" s="207">
        <v>0</v>
      </c>
      <c r="E63" s="207">
        <v>0</v>
      </c>
      <c r="F63" s="207">
        <v>0</v>
      </c>
      <c r="G63" s="207">
        <v>0.12</v>
      </c>
      <c r="H63" s="207">
        <v>0.12</v>
      </c>
      <c r="I63" s="207">
        <v>0</v>
      </c>
      <c r="J63" s="207">
        <v>7.0000000000000007E-2</v>
      </c>
      <c r="K63" s="207">
        <v>0</v>
      </c>
      <c r="L63" s="207">
        <v>0</v>
      </c>
      <c r="M63" s="207">
        <v>0.02</v>
      </c>
    </row>
    <row r="64" spans="2:13" x14ac:dyDescent="0.25">
      <c r="B64" s="50" t="s">
        <v>368</v>
      </c>
    </row>
    <row r="68" spans="2:13" ht="15.75" x14ac:dyDescent="0.25">
      <c r="B68" s="45" t="s">
        <v>300</v>
      </c>
      <c r="C68" s="46"/>
      <c r="D68" s="46"/>
      <c r="E68" s="46"/>
      <c r="F68" s="46"/>
      <c r="G68" s="46"/>
      <c r="H68" s="46"/>
      <c r="I68" s="46"/>
      <c r="J68" s="46"/>
      <c r="K68" s="46"/>
      <c r="L68" s="46"/>
      <c r="M68" s="46"/>
    </row>
    <row r="69" spans="2:13" x14ac:dyDescent="0.25">
      <c r="B69" s="201" t="s">
        <v>199</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51</v>
      </c>
      <c r="K71" s="52" t="s">
        <v>8</v>
      </c>
      <c r="L71" s="52" t="s">
        <v>9</v>
      </c>
      <c r="M71" s="53" t="s">
        <v>10</v>
      </c>
    </row>
    <row r="72" spans="2:13" x14ac:dyDescent="0.25">
      <c r="B72" s="234" t="s">
        <v>200</v>
      </c>
      <c r="C72" s="231">
        <v>109.986</v>
      </c>
      <c r="D72" s="231">
        <v>1.9850000000000001</v>
      </c>
      <c r="E72" s="232" t="s">
        <v>362</v>
      </c>
      <c r="F72" s="232" t="s">
        <v>362</v>
      </c>
      <c r="G72" s="231">
        <v>4.8449999999999998</v>
      </c>
      <c r="H72" s="231">
        <v>5.0000000000000001E-3</v>
      </c>
      <c r="I72" s="231">
        <v>5.7670000000000003</v>
      </c>
      <c r="J72" s="231">
        <v>1.194</v>
      </c>
      <c r="K72" s="232" t="s">
        <v>362</v>
      </c>
      <c r="L72" s="231">
        <v>1E-3</v>
      </c>
      <c r="M72" s="233">
        <f>+C72+D72+G72+H72+I72+J72+L72</f>
        <v>123.783</v>
      </c>
    </row>
    <row r="73" spans="2:13" x14ac:dyDescent="0.25">
      <c r="B73" s="50" t="s">
        <v>366</v>
      </c>
    </row>
    <row r="77" spans="2:13" ht="15.75" x14ac:dyDescent="0.25">
      <c r="B77" s="45" t="s">
        <v>301</v>
      </c>
      <c r="C77" s="46"/>
      <c r="D77" s="46"/>
      <c r="E77" s="46"/>
      <c r="F77" s="46"/>
      <c r="G77" s="46"/>
      <c r="H77" s="46"/>
      <c r="I77" s="46"/>
      <c r="J77" s="46"/>
      <c r="K77" s="46"/>
      <c r="L77" s="46"/>
      <c r="M77" s="46"/>
    </row>
    <row r="78" spans="2:13" x14ac:dyDescent="0.25">
      <c r="B78" s="201" t="s">
        <v>201</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51</v>
      </c>
      <c r="K80" s="52" t="s">
        <v>8</v>
      </c>
      <c r="L80" s="52" t="s">
        <v>9</v>
      </c>
      <c r="M80" s="53" t="s">
        <v>10</v>
      </c>
    </row>
    <row r="81" spans="2:14" x14ac:dyDescent="0.25">
      <c r="B81" s="234" t="s">
        <v>202</v>
      </c>
      <c r="C81" s="235">
        <v>5.0000000000000001E-4</v>
      </c>
      <c r="D81" s="235">
        <v>2.0000000000000001E-4</v>
      </c>
      <c r="E81" s="235">
        <v>0</v>
      </c>
      <c r="F81" s="235">
        <v>0</v>
      </c>
      <c r="G81" s="235">
        <v>5.0000000000000001E-4</v>
      </c>
      <c r="H81" s="235">
        <v>0</v>
      </c>
      <c r="I81" s="235">
        <v>2.0000000000000001E-4</v>
      </c>
      <c r="J81" s="235">
        <v>0</v>
      </c>
      <c r="K81" s="235">
        <v>0</v>
      </c>
      <c r="L81" s="235">
        <v>0</v>
      </c>
      <c r="M81" s="235">
        <v>2.9999999999999997E-4</v>
      </c>
    </row>
    <row r="82" spans="2:14" x14ac:dyDescent="0.25">
      <c r="B82" s="50" t="s">
        <v>367</v>
      </c>
    </row>
    <row r="83" spans="2:14" x14ac:dyDescent="0.25">
      <c r="B83" s="50"/>
    </row>
    <row r="85" spans="2:14" x14ac:dyDescent="0.25">
      <c r="N85" s="126" t="s">
        <v>334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Frontpage</vt:lpstr>
      <vt:lpstr>Contents</vt:lpstr>
      <vt:lpstr>Table A - General Issuer Detail</vt:lpstr>
      <vt:lpstr>G1-G4 - Cover pool inform.</vt:lpstr>
      <vt:lpstr>Table 1-3 - Lending</vt:lpstr>
      <vt:lpstr>Table 4 - LTV</vt:lpstr>
      <vt:lpstr>Table 5 - Lending by region</vt:lpstr>
      <vt:lpstr>Table 6-8 - Lending by loan</vt:lpstr>
      <vt:lpstr>Table 9-13 - Lending</vt:lpstr>
      <vt:lpstr>X1-2 Key Concepts</vt:lpstr>
      <vt:lpstr>X3 - General explanation</vt:lpstr>
      <vt:lpstr>Contents!Print_Area</vt:lpstr>
      <vt:lpstr>Frontpage!Print_Area</vt:lpstr>
      <vt:lpstr>'Table 4 - LTV'!Print_Area</vt:lpstr>
      <vt:lpstr>'Table 9-13 - Lending'!Print_Area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Haubro, Siv</dc:creator>
  <cp:lastModifiedBy>Torben Jurlander</cp:lastModifiedBy>
  <cp:lastPrinted>2014-08-01T08:23:55Z</cp:lastPrinted>
  <dcterms:created xsi:type="dcterms:W3CDTF">2012-10-17T07:59:56Z</dcterms:created>
  <dcterms:modified xsi:type="dcterms:W3CDTF">2014-10-21T06:45:42Z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D63666</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2014 (12-12-2013)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12-12-2013</vt:lpwstr>
  </property>
  <property fmtid="{D5CDD505-2E9C-101B-9397-08002B2CF9AE}" pid="23" name="dokumentversion">
    <vt:lpwstr>2.0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