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Kredit - DK/"/>
    </mc:Choice>
  </mc:AlternateContent>
  <xr:revisionPtr revIDLastSave="0" documentId="8_{199073DC-A8EA-4D29-BFDA-73141344278B}" xr6:coauthVersionLast="45" xr6:coauthVersionMax="45" xr10:uidLastSave="{00000000-0000-0000-0000-000000000000}"/>
  <bookViews>
    <workbookView xWindow="32340" yWindow="1590" windowWidth="21600" windowHeight="11385" firstSheet="16" activeTab="1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state="hidden" r:id="rId10"/>
    <sheet name="E. Optional ECB-ECAIs data" sheetId="18" state="hidden" r:id="rId11"/>
    <sheet name="Frontpage" sheetId="19" r:id="rId12"/>
    <sheet name="Contents" sheetId="20" r:id="rId13"/>
    <sheet name="Table A - General Issuer Detail" sheetId="31" r:id="rId14"/>
    <sheet name="G1-G4 - Cover pool inform." sheetId="32" r:id="rId15"/>
    <sheet name="Table 1-3 - Lending" sheetId="33" r:id="rId16"/>
    <sheet name="Table 4 - LTV" sheetId="34" r:id="rId17"/>
    <sheet name="Table 5 - Lending by region" sheetId="35" r:id="rId18"/>
    <sheet name="Table 6-8 - Lending by loantype" sheetId="36" r:id="rId19"/>
    <sheet name="Table 9-12 - Lending" sheetId="37" r:id="rId20"/>
    <sheet name="X1 Key Concepts" sheetId="38" r:id="rId21"/>
    <sheet name="X2 Key Concepts" sheetId="39" r:id="rId22"/>
    <sheet name="X3 - General explanation" sheetId="40" r:id="rId2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12">Contents!$A$1:$F$67</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1">Frontpage!$A$1:$F$37</definedName>
    <definedName name="_xlnm.Print_Area" localSheetId="14">'G1-G4 - Cover pool inform.'!$A$1:$L$132</definedName>
    <definedName name="_xlnm.Print_Area" localSheetId="1">Introduction!$B$2:$J$40</definedName>
    <definedName name="_xlnm.Print_Area" localSheetId="16">'Table 4 - LTV'!$A$1:$O$90</definedName>
    <definedName name="_xlnm.Print_Area" localSheetId="19">'Table 9-12 - Lending'!$A$1:$U$83</definedName>
    <definedName name="_xlnm.Print_Area" localSheetId="20">'X1 Key Concepts'!$A$1:$D$46</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7" l="1"/>
  <c r="L29" i="37"/>
  <c r="K29" i="37"/>
  <c r="J29" i="37"/>
  <c r="I29" i="37"/>
  <c r="H29" i="37"/>
  <c r="G29" i="37"/>
  <c r="F29" i="37"/>
  <c r="E29" i="37"/>
  <c r="D29" i="37"/>
  <c r="C29" i="37"/>
  <c r="M28" i="37"/>
  <c r="M27" i="37"/>
  <c r="M26" i="37"/>
  <c r="M25" i="37"/>
  <c r="M24" i="37"/>
  <c r="M23" i="37"/>
  <c r="L14" i="37"/>
  <c r="K14" i="37"/>
  <c r="J14" i="37"/>
  <c r="I14" i="37"/>
  <c r="H14" i="37"/>
  <c r="G14" i="37"/>
  <c r="F14" i="37"/>
  <c r="E14" i="37"/>
  <c r="D14" i="37"/>
  <c r="C14" i="37"/>
  <c r="M13" i="37"/>
  <c r="M12" i="37"/>
  <c r="M11" i="37"/>
  <c r="M10" i="37"/>
  <c r="M9" i="37"/>
  <c r="M14" i="37" s="1"/>
  <c r="M59" i="36"/>
  <c r="M58" i="36"/>
  <c r="M57" i="36"/>
  <c r="L56" i="36"/>
  <c r="K56" i="36"/>
  <c r="J56" i="36"/>
  <c r="I56" i="36"/>
  <c r="H56" i="36"/>
  <c r="G56" i="36"/>
  <c r="F56" i="36"/>
  <c r="E56" i="36"/>
  <c r="D56" i="36"/>
  <c r="C56" i="36"/>
  <c r="M55" i="36"/>
  <c r="M54" i="36"/>
  <c r="M53" i="36"/>
  <c r="M52" i="36"/>
  <c r="L51" i="36"/>
  <c r="K51" i="36"/>
  <c r="J51" i="36"/>
  <c r="J60" i="36" s="1"/>
  <c r="I51" i="36"/>
  <c r="I60" i="36" s="1"/>
  <c r="H51" i="36"/>
  <c r="G51" i="36"/>
  <c r="F51" i="36"/>
  <c r="F60" i="36" s="1"/>
  <c r="E51" i="36"/>
  <c r="E60" i="36" s="1"/>
  <c r="D51" i="36"/>
  <c r="C51" i="36"/>
  <c r="M50" i="36"/>
  <c r="M49" i="36"/>
  <c r="M39" i="36"/>
  <c r="M38" i="36"/>
  <c r="M37" i="36"/>
  <c r="L36" i="36"/>
  <c r="K36" i="36"/>
  <c r="J36" i="36"/>
  <c r="J40" i="36" s="1"/>
  <c r="I36" i="36"/>
  <c r="H36" i="36"/>
  <c r="G36" i="36"/>
  <c r="F36" i="36"/>
  <c r="F40" i="36" s="1"/>
  <c r="E36" i="36"/>
  <c r="D36" i="36"/>
  <c r="C36" i="36"/>
  <c r="M35" i="36"/>
  <c r="M34" i="36"/>
  <c r="M33" i="36"/>
  <c r="M32" i="36"/>
  <c r="L31" i="36"/>
  <c r="L40" i="36" s="1"/>
  <c r="K31" i="36"/>
  <c r="J31" i="36"/>
  <c r="I31" i="36"/>
  <c r="I40" i="36" s="1"/>
  <c r="H31" i="36"/>
  <c r="H40" i="36" s="1"/>
  <c r="G31" i="36"/>
  <c r="F31" i="36"/>
  <c r="E31" i="36"/>
  <c r="E40" i="36" s="1"/>
  <c r="D31" i="36"/>
  <c r="D40" i="36" s="1"/>
  <c r="C31" i="36"/>
  <c r="M30" i="36"/>
  <c r="M29" i="36"/>
  <c r="J20" i="36"/>
  <c r="M19" i="36"/>
  <c r="M18" i="36"/>
  <c r="M17" i="36"/>
  <c r="L16" i="36"/>
  <c r="K16" i="36"/>
  <c r="J16" i="36"/>
  <c r="I16" i="36"/>
  <c r="H16" i="36"/>
  <c r="G16" i="36"/>
  <c r="F16" i="36"/>
  <c r="E16" i="36"/>
  <c r="D16" i="36"/>
  <c r="C16" i="36"/>
  <c r="M15" i="36"/>
  <c r="M14" i="36"/>
  <c r="M13" i="36"/>
  <c r="M12" i="36"/>
  <c r="L11" i="36"/>
  <c r="K11" i="36"/>
  <c r="K20" i="36" s="1"/>
  <c r="J11" i="36"/>
  <c r="I11" i="36"/>
  <c r="H11" i="36"/>
  <c r="G11" i="36"/>
  <c r="G20" i="36" s="1"/>
  <c r="F11" i="36"/>
  <c r="F20" i="36" s="1"/>
  <c r="E11" i="36"/>
  <c r="D11" i="36"/>
  <c r="C11" i="36"/>
  <c r="C20" i="36" s="1"/>
  <c r="M10" i="36"/>
  <c r="M9" i="36"/>
  <c r="H22" i="35"/>
  <c r="G22" i="35"/>
  <c r="F22" i="35"/>
  <c r="E22" i="35"/>
  <c r="D22" i="35"/>
  <c r="C22" i="35"/>
  <c r="I20" i="35"/>
  <c r="I19" i="35"/>
  <c r="I18" i="35"/>
  <c r="I17" i="35"/>
  <c r="I16" i="35"/>
  <c r="I15" i="35"/>
  <c r="I14" i="35"/>
  <c r="I13" i="35"/>
  <c r="I12" i="35"/>
  <c r="I11" i="35"/>
  <c r="G27" i="33"/>
  <c r="I26" i="33"/>
  <c r="F27" i="33" s="1"/>
  <c r="M19" i="33"/>
  <c r="G19" i="33"/>
  <c r="E19" i="33"/>
  <c r="M18" i="33"/>
  <c r="J19" i="33" s="1"/>
  <c r="M12" i="33"/>
  <c r="K12" i="33"/>
  <c r="G12" i="33"/>
  <c r="E12" i="33"/>
  <c r="C12" i="33"/>
  <c r="M11" i="33"/>
  <c r="J12" i="33" s="1"/>
  <c r="E83" i="32"/>
  <c r="D83" i="32"/>
  <c r="C83" i="32"/>
  <c r="F82" i="32"/>
  <c r="F81" i="32"/>
  <c r="F80" i="32"/>
  <c r="F79" i="32"/>
  <c r="K75" i="32"/>
  <c r="I75" i="32"/>
  <c r="H75" i="32"/>
  <c r="G75" i="32"/>
  <c r="F75" i="32"/>
  <c r="E75" i="32"/>
  <c r="D75" i="32"/>
  <c r="C75" i="32"/>
  <c r="K67" i="32"/>
  <c r="I67" i="32"/>
  <c r="H67" i="32"/>
  <c r="G67" i="32"/>
  <c r="F67" i="32"/>
  <c r="E67" i="32"/>
  <c r="D67" i="32"/>
  <c r="C67" i="32"/>
  <c r="F26" i="32"/>
  <c r="I27" i="33" l="1"/>
  <c r="M36" i="36"/>
  <c r="I19" i="33"/>
  <c r="C27" i="33"/>
  <c r="I22" i="35"/>
  <c r="E20" i="36"/>
  <c r="I20" i="36"/>
  <c r="M56" i="36"/>
  <c r="H60" i="36"/>
  <c r="L60" i="36"/>
  <c r="F83" i="32"/>
  <c r="I12" i="33"/>
  <c r="C19" i="33"/>
  <c r="K19" i="33"/>
  <c r="E27" i="33"/>
  <c r="M16" i="36"/>
  <c r="H20" i="36"/>
  <c r="L20" i="36"/>
  <c r="C40" i="36"/>
  <c r="G40" i="36"/>
  <c r="K40" i="36"/>
  <c r="C60" i="36"/>
  <c r="G60" i="36"/>
  <c r="K60" i="36"/>
  <c r="M29" i="37"/>
  <c r="M31" i="36"/>
  <c r="M40" i="36" s="1"/>
  <c r="M11" i="36"/>
  <c r="D20" i="36"/>
  <c r="M51" i="36"/>
  <c r="D60" i="36"/>
  <c r="D12" i="33"/>
  <c r="H12" i="33"/>
  <c r="L12" i="33"/>
  <c r="D19" i="33"/>
  <c r="H19" i="33"/>
  <c r="L19" i="33"/>
  <c r="D27" i="33"/>
  <c r="H27" i="33"/>
  <c r="F12" i="33"/>
  <c r="F19" i="33"/>
  <c r="M20" i="36" l="1"/>
  <c r="M60" i="36"/>
  <c r="F28" i="9"/>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<sst xmlns="http://schemas.openxmlformats.org/spreadsheetml/2006/main" count="4147" uniqueCount="2238">
  <si>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</si>
  <si>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</si>
  <si>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</si>
  <si>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</si>
  <si>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</si>
  <si>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</si>
  <si>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</si>
  <si>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</si>
  <si>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</si>
  <si>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</si>
  <si>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</si>
  <si>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</si>
  <si>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</si>
  <si>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</si>
  <si>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</si>
  <si>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</si>
  <si>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</si>
  <si>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</si>
  <si>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</si>
  <si>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</si>
  <si>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</si>
  <si>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</si>
  <si>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</si>
  <si>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</si>
  <si>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</si>
  <si>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</si>
  <si>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</si>
  <si>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</si>
  <si>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</si>
  <si>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</si>
  <si>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</si>
  <si>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</si>
  <si>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</si>
  <si>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</si>
  <si>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</si>
  <si>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</si>
  <si>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</si>
  <si>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</si>
  <si>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</si>
  <si>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</si>
  <si>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</si>
  <si>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</si>
  <si>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</si>
  <si>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</si>
  <si>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</si>
  <si>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</si>
  <si>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</si>
  <si>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</si>
  <si>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</si>
  <si>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</si>
  <si>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</si>
  <si>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</si>
  <si>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</si>
  <si>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</si>
  <si>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</si>
  <si>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</si>
  <si>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</si>
  <si>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</si>
  <si>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</si>
  <si>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</si>
  <si>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</si>
  <si>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</si>
  <si>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</si>
  <si>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</si>
  <si>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</si>
  <si>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</si>
  <si>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</si>
  <si>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</si>
  <si>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</si>
  <si>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</si>
  <si>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</si>
  <si>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</si>
  <si>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</si>
  <si>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</si>
  <si>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</si>
  <si>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</si>
  <si>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</si>
  <si>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</si>
  <si>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</si>
  <si>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</si>
  <si>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</si>
  <si>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</si>
  <si>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</si>
  <si>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</si>
  <si>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</si>
  <si>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</si>
  <si>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</si>
  <si>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</si>
  <si>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</si>
  <si>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</si>
  <si>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</si>
  <si>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</si>
  <si>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</si>
  <si>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</si>
  <si>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</si>
  <si>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</si>
  <si>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</si>
  <si>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</si>
  <si>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</si>
  <si>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</si>
  <si>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</si>
  <si>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</si>
  <si>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</si>
  <si>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</si>
  <si>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</si>
  <si>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</si>
  <si>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</si>
  <si>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</si>
  <si>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</si>
  <si>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</si>
  <si>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</si>
  <si>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</si>
  <si>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</si>
  <si>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</si>
  <si>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</si>
  <si>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</si>
  <si>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</si>
  <si>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</si>
  <si>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</si>
  <si>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</si>
  <si>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</si>
  <si>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</si>
  <si>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</si>
  <si>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</si>
  <si>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</si>
  <si>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</si>
  <si>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</si>
  <si>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</si>
  <si>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</si>
  <si>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</si>
  <si>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</si>
  <si>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</si>
  <si>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</si>
  <si>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</si>
  <si>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</si>
  <si>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</si>
  <si>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</si>
  <si>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</si>
  <si>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</si>
  <si>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</si>
  <si>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</si>
  <si>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</si>
  <si>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</si>
  <si>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</si>
  <si>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</si>
  <si>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</si>
  <si>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</si>
  <si>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</si>
  <si>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</si>
  <si>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</si>
  <si>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</si>
  <si>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</si>
  <si>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</si>
  <si>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</si>
  <si>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</si>
  <si>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</si>
  <si>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</si>
  <si>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</si>
  <si>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</si>
  <si>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</si>
  <si>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</si>
  <si>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</si>
  <si>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</si>
  <si>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</si>
  <si>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</si>
  <si>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</si>
  <si>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</si>
  <si>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</si>
  <si>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</si>
  <si>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</si>
  <si>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</si>
  <si>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</si>
  <si>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</si>
  <si>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</si>
  <si>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</si>
  <si>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</si>
  <si>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</si>
  <si>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</si>
  <si>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</si>
  <si>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</si>
  <si>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</si>
  <si>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</si>
  <si>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</si>
  <si>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</si>
  <si>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</si>
  <si>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</si>
  <si>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</si>
  <si>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</si>
  <si>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</si>
  <si>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</si>
  <si>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</si>
  <si>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</si>
  <si>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</si>
  <si>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</si>
  <si>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</si>
  <si>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</si>
  <si>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</si>
  <si>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</si>
  <si>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</si>
  <si>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</si>
  <si>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</si>
  <si>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</si>
  <si>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</si>
  <si>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</si>
  <si>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</si>
  <si>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</si>
  <si>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</si>
  <si>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</si>
  <si>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</si>
  <si>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</si>
  <si>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</si>
  <si>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</si>
  <si>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</si>
  <si>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</si>
  <si>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</si>
  <si>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</si>
  <si>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</si>
  <si>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</si>
  <si>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</si>
  <si>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</si>
  <si>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</si>
  <si>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</si>
  <si>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</si>
  <si>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</si>
  <si>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</si>
  <si>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</si>
  <si>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</si>
  <si>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</si>
  <si>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</si>
  <si>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</si>
  <si>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</si>
  <si>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</si>
  <si>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</si>
  <si>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</si>
  <si>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</si>
  <si>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</si>
  <si>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</si>
  <si>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</si>
  <si>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</si>
  <si>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</si>
  <si>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</si>
  <si>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</si>
  <si>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</si>
  <si>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</si>
  <si>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</si>
  <si>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</si>
  <si>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</si>
  <si>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</si>
  <si>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</si>
  <si>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</si>
  <si>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</si>
  <si>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</si>
  <si>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</si>
  <si>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</si>
  <si>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</si>
  <si>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</si>
  <si>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</si>
  <si>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</si>
  <si>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</si>
  <si>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</si>
  <si>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</si>
  <si>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</si>
  <si>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</si>
  <si>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</si>
  <si>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</si>
  <si>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</si>
  <si>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</si>
  <si>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</si>
  <si>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</si>
  <si>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</si>
  <si>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</si>
  <si>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</si>
  <si>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</si>
  <si>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</si>
  <si>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</si>
  <si>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</si>
  <si>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</si>
  <si>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</si>
  <si>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</si>
  <si>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</si>
  <si>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</si>
  <si>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</si>
  <si>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</si>
  <si>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</si>
  <si>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</si>
  <si>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</si>
  <si>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</si>
  <si>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</si>
  <si>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</si>
  <si>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</si>
  <si>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</si>
  <si>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</si>
  <si>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</si>
  <si>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</si>
  <si>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</si>
  <si>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</si>
  <si>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</si>
  <si>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</si>
  <si>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</si>
  <si>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</si>
  <si>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</si>
  <si>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</si>
  <si>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</si>
  <si>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</si>
  <si>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</si>
  <si>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</si>
  <si>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</si>
  <si>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</si>
  <si>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</si>
  <si>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</si>
  <si>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</si>
  <si>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</si>
  <si>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</si>
  <si>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</si>
  <si>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</si>
  <si>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</si>
  <si>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</si>
  <si>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</si>
  <si>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</si>
  <si>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</si>
  <si>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</si>
  <si>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</si>
  <si>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</si>
  <si>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</si>
  <si>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</si>
  <si>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</si>
  <si>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</si>
  <si>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</si>
  <si>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</si>
  <si>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</si>
  <si>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</si>
  <si>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</si>
  <si>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</si>
  <si>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</si>
  <si>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</si>
  <si>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</si>
  <si>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</si>
  <si>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</si>
  <si>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</si>
  <si>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</si>
  <si>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</si>
  <si>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</si>
  <si>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</si>
  <si>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</si>
  <si>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</si>
  <si>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</si>
  <si>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</si>
  <si>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</si>
  <si>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</si>
  <si>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</si>
  <si>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</si>
  <si>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</si>
  <si>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</si>
  <si>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</si>
  <si>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</si>
  <si>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</si>
  <si>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</si>
  <si>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</si>
  <si>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</si>
  <si>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</si>
  <si>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</si>
  <si>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</si>
  <si>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</si>
  <si>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</si>
  <si>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</si>
  <si>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</si>
  <si>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</si>
  <si>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</si>
  <si>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</si>
  <si>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</si>
  <si>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</si>
  <si>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</si>
  <si>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</si>
  <si>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</si>
  <si>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</si>
  <si>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</si>
  <si>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</si>
  <si>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</si>
  <si>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</si>
  <si>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</si>
  <si>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</si>
  <si>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</si>
  <si>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</si>
  <si>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</si>
  <si>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</si>
  <si>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</si>
  <si>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</si>
  <si>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</si>
  <si>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</si>
  <si>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</si>
  <si>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</si>
  <si>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</si>
  <si>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</si>
  <si>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</si>
  <si>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</si>
  <si>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</si>
  <si>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</si>
  <si>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</si>
  <si>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</si>
  <si>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</si>
  <si>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</si>
  <si>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</si>
  <si>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</si>
  <si>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</si>
  <si>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</si>
  <si>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</si>
  <si>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</si>
  <si>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</si>
  <si>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</si>
  <si>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</si>
  <si>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</si>
  <si>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</si>
  <si>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</si>
  <si>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</si>
  <si>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</si>
  <si>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</si>
  <si>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</si>
  <si>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</si>
  <si>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</si>
  <si>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</si>
  <si>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</si>
  <si>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</si>
  <si>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</si>
  <si>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</si>
  <si>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</si>
  <si>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</si>
  <si>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</si>
  <si>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</si>
  <si>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</si>
  <si>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</si>
  <si>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</si>
  <si>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</si>
  <si>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</si>
  <si>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</si>
  <si>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</si>
  <si>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</si>
  <si>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</si>
  <si>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</si>
  <si>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</si>
  <si>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</si>
  <si>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</si>
  <si>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</si>
  <si>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</si>
  <si>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</si>
  <si>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</si>
  <si>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</si>
  <si>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</si>
  <si>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</si>
  <si>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</si>
  <si>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</si>
  <si>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</si>
  <si>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</si>
  <si>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</si>
  <si>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</si>
  <si>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</si>
  <si>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</si>
  <si>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</si>
  <si>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</si>
  <si>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</si>
  <si>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</si>
  <si>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</si>
  <si>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</si>
  <si>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</si>
  <si>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</si>
  <si>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</si>
  <si>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</si>
  <si>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</si>
  <si>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</si>
  <si>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</si>
  <si>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</si>
  <si>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</si>
  <si>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</si>
  <si>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</si>
  <si>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</si>
  <si>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</si>
  <si>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</si>
  <si>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</si>
  <si>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</si>
  <si>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</si>
  <si>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</si>
  <si>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</si>
  <si>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</si>
  <si>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</si>
  <si>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</si>
  <si>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</si>
  <si>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</si>
  <si>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</si>
  <si>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</si>
  <si>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</si>
  <si>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</si>
  <si>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</si>
  <si>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</si>
  <si>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</si>
  <si>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</si>
  <si>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</si>
  <si>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</si>
  <si>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</si>
  <si>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</si>
  <si>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</si>
  <si>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</si>
  <si>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</si>
  <si>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</si>
  <si>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</si>
  <si>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</si>
  <si>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</si>
  <si>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</si>
  <si>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</si>
  <si>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</si>
  <si>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</si>
  <si>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</si>
  <si>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</si>
  <si>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</si>
  <si>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</si>
  <si>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</si>
  <si>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</si>
  <si>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</si>
  <si>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</si>
  <si>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</si>
  <si>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</si>
  <si>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</si>
  <si>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</si>
  <si>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</si>
  <si>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</si>
  <si>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</si>
  <si>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</si>
  <si>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</si>
  <si>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</si>
  <si>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</si>
  <si>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</si>
  <si>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</si>
  <si>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</si>
  <si>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</si>
  <si>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</si>
  <si>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</si>
  <si>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</si>
  <si>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</si>
  <si>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</si>
  <si>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</si>
  <si>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</si>
  <si>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</si>
  <si>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</si>
  <si>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</si>
  <si>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</si>
  <si>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</si>
  <si>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</si>
  <si>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</si>
  <si>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</si>
  <si>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</si>
  <si>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</si>
  <si>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</si>
  <si>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</si>
  <si>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</si>
  <si>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</si>
  <si>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</si>
  <si>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</si>
  <si>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</si>
  <si>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</si>
  <si>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</si>
  <si>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</si>
  <si>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</si>
  <si>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</si>
  <si>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</si>
  <si>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</si>
  <si>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</si>
  <si>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</si>
  <si>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</si>
  <si>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</si>
  <si>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</si>
  <si>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</si>
  <si>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</si>
  <si>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</si>
  <si>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</si>
  <si>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</si>
  <si>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</si>
  <si>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</si>
  <si>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</si>
  <si>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</si>
  <si>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</si>
  <si>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</si>
  <si>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</si>
  <si>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</si>
  <si>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</si>
  <si>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</si>
  <si>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</si>
  <si>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</si>
  <si>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</si>
  <si>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</si>
  <si>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</si>
  <si>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</si>
  <si>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</si>
  <si>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</si>
  <si>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</si>
  <si>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</si>
  <si>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</si>
  <si>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</si>
  <si>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</si>
  <si>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</si>
  <si>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</si>
  <si>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</si>
  <si>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</si>
  <si>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</si>
  <si>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</si>
  <si>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</si>
  <si>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</si>
  <si>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</si>
  <si>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</si>
  <si>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</si>
  <si>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</si>
  <si>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</si>
  <si>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</si>
  <si>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</si>
  <si>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</si>
  <si>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</si>
  <si>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</si>
  <si>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</si>
  <si>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</si>
  <si>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</si>
  <si>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</si>
  <si>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</si>
  <si>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</si>
  <si>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</si>
  <si>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</si>
  <si>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</si>
  <si>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</si>
  <si>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</si>
  <si>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</si>
  <si>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</si>
  <si>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</si>
  <si>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</si>
  <si>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</si>
  <si>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</si>
  <si>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</si>
  <si>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</si>
  <si>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</si>
  <si>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</si>
  <si>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</si>
  <si>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</si>
  <si>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</si>
  <si>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</si>
  <si>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</si>
  <si>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</si>
  <si>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</si>
  <si>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</si>
  <si>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</si>
  <si>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</si>
  <si>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</si>
  <si>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</si>
  <si>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</si>
  <si>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</si>
  <si>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</si>
  <si>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</si>
  <si>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</si>
  <si>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</si>
  <si>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</si>
  <si>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</si>
  <si>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</si>
  <si>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</si>
  <si>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</si>
  <si>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</si>
  <si>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</si>
  <si>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</si>
  <si>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</si>
  <si>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</si>
  <si>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</si>
  <si>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</si>
  <si>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</si>
  <si>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</si>
  <si>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</si>
  <si>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</si>
  <si>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</si>
  <si>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</si>
  <si>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</si>
  <si>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</si>
  <si>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</si>
  <si>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</si>
  <si>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</si>
  <si>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</si>
  <si>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</si>
  <si>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</si>
  <si>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</si>
  <si>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</si>
  <si>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</si>
  <si>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</si>
  <si>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</si>
  <si>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</si>
  <si>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</si>
  <si>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</si>
  <si>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</si>
  <si>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</si>
  <si>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</si>
  <si>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</si>
  <si>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</si>
  <si>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</si>
  <si>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</si>
  <si>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</si>
  <si>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</si>
  <si>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</si>
  <si>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</si>
  <si>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</si>
  <si>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</si>
  <si>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</si>
  <si>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</si>
  <si>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</si>
  <si>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</si>
  <si>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</si>
  <si>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</si>
  <si>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</si>
  <si>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</si>
  <si>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</si>
  <si>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</si>
  <si>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</si>
  <si>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</si>
  <si>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</si>
  <si>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</si>
  <si>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</si>
  <si>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</si>
  <si>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</si>
  <si>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</si>
  <si>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</si>
  <si>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</si>
  <si>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</si>
  <si>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</si>
  <si>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</si>
  <si>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</si>
  <si>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</si>
  <si>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</si>
  <si>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</si>
  <si>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</si>
  <si>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</si>
  <si>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</si>
  <si>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</si>
  <si>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</si>
  <si>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</si>
  <si>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</si>
  <si>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</si>
  <si>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</si>
  <si>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</si>
  <si>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</si>
  <si>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</si>
  <si>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</si>
  <si>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</si>
  <si>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</si>
  <si>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</si>
  <si>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</si>
  <si>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</si>
  <si>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</si>
  <si>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</si>
  <si>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</si>
  <si>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</si>
  <si>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</si>
  <si>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</si>
  <si>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</si>
  <si>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</si>
  <si>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</si>
  <si>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</si>
  <si>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</si>
  <si>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</si>
  <si>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</si>
  <si>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</si>
  <si>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</si>
  <si>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</si>
  <si>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</si>
  <si>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</si>
  <si>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</si>
  <si>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</si>
  <si>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</si>
  <si>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</si>
  <si>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</si>
  <si>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</si>
  <si>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</si>
  <si>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</si>
  <si>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</si>
  <si>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</si>
  <si>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</si>
  <si>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</si>
  <si>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</si>
  <si>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</si>
  <si>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</si>
  <si>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</si>
  <si>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</si>
  <si>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</si>
  <si>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</si>
  <si>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</si>
  <si>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</si>
  <si>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</si>
  <si>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</si>
  <si>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</si>
  <si>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</si>
  <si>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</si>
  <si>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</si>
  <si>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</si>
  <si>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</si>
  <si>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</si>
  <si>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</si>
  <si>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</si>
  <si>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</si>
  <si>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</si>
  <si>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</si>
  <si>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</si>
  <si>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</si>
  <si>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</si>
  <si>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</si>
  <si>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</si>
  <si>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</si>
  <si>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</si>
  <si>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</si>
  <si>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</si>
  <si>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</si>
  <si>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</si>
  <si>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</si>
  <si>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</si>
  <si>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</si>
  <si>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</si>
  <si>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</si>
  <si>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</si>
  <si>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</si>
  <si>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</si>
  <si>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</si>
  <si>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</si>
  <si>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</si>
  <si>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</si>
  <si>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</si>
  <si>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</si>
  <si>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</si>
  <si>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</si>
  <si>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</si>
  <si>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</si>
  <si>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</si>
  <si>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</si>
  <si>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</si>
  <si>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</si>
  <si>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</si>
  <si>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</si>
  <si>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</si>
  <si>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</si>
  <si>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</si>
  <si>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</si>
  <si>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</si>
  <si>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</si>
  <si>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</si>
  <si>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</si>
  <si>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</si>
  <si>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</si>
  <si>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</si>
  <si>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</si>
  <si>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</si>
  <si>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</si>
  <si>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</si>
  <si>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</si>
  <si>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</si>
  <si>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</si>
  <si>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</si>
  <si>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</si>
  <si>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</si>
  <si>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</si>
  <si>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</si>
  <si>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</si>
  <si>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</si>
  <si>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</si>
  <si>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</si>
  <si>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</si>
  <si>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</si>
  <si>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</si>
  <si>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</si>
  <si>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</si>
  <si>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</si>
  <si>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</si>
  <si>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</si>
  <si>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</si>
  <si>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</si>
  <si>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</si>
  <si>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</si>
  <si>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</si>
  <si>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</si>
  <si>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</si>
  <si>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</si>
  <si>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</si>
  <si>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</si>
  <si>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</si>
  <si>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</si>
  <si>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</si>
  <si>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</si>
  <si>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</si>
  <si>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</si>
  <si>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</si>
  <si>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</si>
  <si>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</si>
  <si>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</si>
  <si>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</si>
  <si>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</si>
  <si>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</si>
  <si>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</si>
  <si>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</si>
  <si>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</si>
  <si>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</si>
  <si>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</si>
  <si>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</si>
  <si>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</si>
  <si>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</si>
  <si>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</si>
  <si>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</si>
  <si>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</si>
  <si>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</si>
  <si>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</si>
  <si>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</si>
  <si>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</si>
  <si>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</si>
  <si>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</si>
  <si>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</si>
  <si>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</si>
  <si>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</si>
  <si>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</si>
  <si>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</si>
  <si>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</si>
  <si>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</si>
  <si>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</si>
  <si>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</si>
  <si>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</si>
  <si>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</si>
  <si>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</si>
  <si>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</si>
  <si>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</si>
  <si>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</si>
  <si>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</si>
  <si>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</si>
  <si>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</si>
  <si>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</si>
  <si>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</si>
  <si>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</si>
  <si>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</si>
  <si>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</si>
  <si>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</si>
  <si>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</si>
  <si>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</si>
  <si>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</si>
  <si>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</si>
  <si>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</si>
  <si>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</si>
  <si>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</si>
  <si>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</si>
  <si>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</si>
  <si>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</si>
  <si>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</si>
  <si>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</si>
  <si>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</si>
  <si>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</si>
  <si>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</si>
  <si>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</si>
  <si>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</si>
  <si>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</si>
  <si>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</si>
  <si>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</si>
  <si>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</si>
  <si>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</si>
  <si>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</si>
  <si>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</si>
  <si>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</si>
  <si>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</si>
  <si>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</si>
  <si>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</si>
  <si>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</si>
  <si>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</si>
  <si>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</si>
  <si>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</si>
  <si>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</si>
  <si>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</si>
  <si>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</si>
  <si>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</si>
  <si>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</si>
  <si>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</si>
  <si>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</si>
  <si>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</si>
  <si>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</si>
  <si>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</si>
  <si>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</si>
  <si>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</si>
  <si>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</si>
  <si>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</si>
  <si>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</si>
  <si>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</si>
  <si>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</si>
  <si>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</si>
  <si>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</si>
  <si>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</si>
  <si>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</si>
  <si>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</si>
  <si>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</si>
  <si>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</si>
  <si>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</si>
  <si>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</si>
  <si>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</si>
  <si>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</si>
  <si>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</si>
  <si>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</si>
  <si>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</si>
  <si>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</si>
  <si>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</si>
  <si>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</si>
  <si>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</si>
  <si>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</si>
  <si>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</si>
  <si>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</si>
  <si>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</si>
  <si>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</si>
  <si>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</si>
  <si>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</si>
  <si>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</si>
  <si>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</si>
  <si>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</si>
  <si>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</si>
  <si>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</si>
  <si>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</si>
  <si>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</si>
  <si>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</si>
  <si>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</si>
  <si>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</si>
  <si>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</si>
  <si>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</si>
  <si>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</si>
  <si>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</si>
  <si>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</si>
  <si>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</si>
  <si>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</si>
  <si>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</si>
  <si>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</si>
  <si>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</si>
  <si>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</si>
  <si>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</si>
  <si>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</si>
  <si>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</si>
  <si>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</si>
  <si>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</si>
  <si>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</si>
  <si>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</si>
  <si>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</si>
  <si>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</si>
  <si>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</si>
  <si>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</si>
  <si>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</si>
  <si>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</si>
  <si>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</si>
  <si>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</si>
  <si>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</si>
  <si>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</si>
  <si>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</si>
  <si>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</si>
  <si>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</si>
  <si>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</si>
  <si>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</si>
  <si>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</si>
  <si>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</si>
  <si>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</si>
  <si>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</si>
  <si>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</si>
  <si>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</si>
  <si>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</si>
  <si>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</si>
  <si>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</si>
  <si>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</si>
  <si>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</si>
  <si>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</si>
  <si>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</si>
  <si>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</si>
  <si>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</si>
  <si>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</si>
  <si>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</si>
  <si>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</si>
  <si>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</si>
  <si>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</si>
  <si>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</si>
  <si>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</si>
  <si>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</si>
  <si>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</si>
  <si>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</si>
  <si>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</si>
  <si>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</si>
  <si>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</si>
  <si>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</si>
  <si>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</si>
  <si>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</si>
  <si>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</si>
  <si>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</si>
  <si>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</si>
  <si>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</si>
  <si>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</si>
  <si>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</si>
  <si>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</si>
  <si>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</si>
  <si>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</si>
  <si>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</si>
  <si>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</si>
  <si>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</si>
  <si>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</si>
  <si>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</si>
  <si>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</si>
  <si>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</si>
  <si>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</si>
  <si>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</si>
  <si>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</si>
  <si>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</si>
  <si>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</si>
  <si>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</si>
  <si>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</si>
  <si>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</si>
  <si>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</si>
  <si>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</si>
  <si>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</si>
  <si>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</si>
  <si>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</si>
  <si>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</si>
  <si>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</si>
  <si>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</si>
  <si>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</si>
  <si>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</si>
  <si>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</si>
  <si>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</si>
  <si>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</si>
  <si>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</si>
  <si>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</si>
  <si>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</si>
  <si>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</si>
  <si>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</si>
  <si>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</si>
  <si>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</si>
  <si>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</si>
  <si>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</si>
  <si>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</si>
  <si>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</si>
  <si>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</si>
  <si>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</si>
  <si>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</si>
  <si>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</si>
  <si>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</si>
  <si>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</si>
  <si>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</si>
  <si>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</si>
  <si>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</si>
  <si>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</si>
  <si>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</si>
  <si>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</si>
  <si>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</si>
  <si>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</si>
  <si>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</si>
  <si>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</si>
  <si>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</si>
  <si>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</si>
  <si>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</si>
  <si>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</si>
  <si>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</si>
  <si>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</si>
  <si>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</si>
  <si>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</si>
  <si>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</si>
  <si>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</si>
  <si>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</si>
  <si>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</si>
  <si>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</si>
  <si>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</si>
  <si>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</si>
  <si>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</si>
  <si>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</si>
  <si>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</si>
  <si>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</si>
  <si>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</si>
  <si>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</si>
  <si>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</si>
  <si>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</si>
  <si>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</si>
  <si>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</si>
  <si>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</si>
  <si>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</si>
  <si>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</si>
  <si>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</si>
  <si>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</si>
  <si>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</si>
  <si>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</si>
  <si>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</si>
  <si>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</si>
  <si>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</si>
  <si>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</si>
  <si>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</si>
  <si>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</si>
  <si>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</si>
  <si>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</si>
  <si>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</si>
  <si>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</si>
  <si>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</si>
  <si>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</si>
  <si>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</si>
  <si>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</si>
  <si>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</si>
  <si>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</si>
  <si>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</si>
  <si>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</si>
  <si>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</si>
  <si>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</si>
  <si>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</si>
  <si>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</si>
  <si>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</si>
  <si>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</si>
  <si>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</si>
  <si>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</si>
  <si>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</si>
  <si>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</si>
  <si>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</si>
  <si>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</si>
  <si>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</si>
  <si>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</si>
  <si>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</si>
  <si>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</si>
  <si>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</si>
  <si>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</si>
  <si>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</si>
  <si>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</si>
  <si>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</si>
  <si>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</si>
  <si>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</si>
  <si>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</si>
  <si>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</si>
  <si>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</si>
  <si>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</si>
  <si>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</si>
  <si>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</si>
  <si>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</si>
  <si>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</si>
  <si>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</si>
  <si>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</si>
  <si>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</si>
  <si>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</si>
  <si>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</si>
  <si>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</si>
  <si>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</si>
  <si>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</si>
  <si>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</si>
  <si>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</si>
  <si>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</si>
  <si>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</si>
  <si>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</si>
  <si>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</si>
  <si>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</si>
  <si>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</si>
  <si>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</si>
  <si>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</si>
  <si>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</si>
  <si>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</si>
  <si>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</si>
  <si>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</si>
  <si>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</si>
  <si>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</si>
  <si>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</si>
  <si>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</si>
  <si>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</si>
  <si>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</si>
  <si>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</si>
  <si>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</si>
  <si>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</si>
  <si>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</si>
  <si>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</si>
  <si>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</si>
  <si>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</si>
  <si>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</si>
  <si>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</si>
  <si>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</si>
  <si>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</si>
  <si>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</si>
  <si>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</si>
  <si>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</si>
  <si>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</si>
  <si>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</si>
  <si>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</si>
  <si>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</si>
  <si>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</si>
  <si>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</si>
  <si>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</si>
  <si>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</si>
  <si>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</si>
  <si>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</si>
  <si>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</si>
  <si>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</si>
  <si>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</si>
  <si>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</si>
  <si>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</si>
  <si>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</si>
  <si>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</si>
  <si>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</si>
  <si>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</si>
  <si>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</si>
  <si>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</si>
  <si>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</si>
  <si>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</si>
  <si>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</si>
  <si>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</si>
  <si>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</si>
  <si>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</si>
  <si>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</si>
  <si>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</si>
  <si>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</si>
  <si>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</si>
  <si>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</si>
  <si>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</si>
  <si>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</si>
  <si>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</si>
  <si>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</si>
  <si>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</si>
  <si>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</si>
  <si>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</si>
  <si>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</si>
  <si>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</si>
  <si>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</si>
  <si>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</si>
  <si>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</si>
  <si>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</si>
  <si>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</si>
  <si>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</si>
  <si>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</si>
  <si>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</si>
  <si>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</si>
  <si>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</si>
  <si>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</si>
  <si>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</si>
  <si>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</si>
  <si>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</si>
  <si>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</si>
  <si>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</si>
  <si>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</si>
  <si>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</si>
  <si>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</si>
  <si>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</si>
  <si>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</si>
  <si>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</si>
  <si>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</si>
  <si>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</si>
  <si>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</si>
  <si>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</si>
  <si>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</si>
  <si>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</si>
  <si>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</si>
  <si>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</si>
  <si>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</si>
  <si>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</si>
  <si>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</si>
  <si>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</si>
  <si>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</si>
  <si>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</si>
  <si>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</si>
  <si>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</si>
  <si>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</si>
  <si>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</si>
  <si>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</si>
  <si>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</si>
  <si>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</si>
  <si>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</si>
  <si>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</si>
  <si>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</si>
  <si>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</si>
  <si>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</si>
  <si>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</si>
  <si>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</si>
  <si>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</si>
  <si>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</si>
  <si>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</si>
  <si>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</si>
  <si>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</si>
  <si>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</si>
  <si>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</si>
  <si>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</si>
  <si>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</si>
  <si>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</si>
  <si>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</si>
  <si>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</si>
  <si>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</si>
  <si>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</si>
  <si>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</si>
  <si>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</si>
  <si>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</si>
  <si>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</si>
  <si>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</si>
  <si>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</si>
  <si>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</si>
  <si>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</si>
  <si>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</si>
  <si>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</si>
  <si>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</si>
  <si>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</si>
  <si>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</si>
  <si>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</si>
  <si>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</si>
  <si>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</si>
  <si>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</si>
  <si>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</si>
  <si>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</si>
  <si>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</si>
  <si>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</si>
  <si>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</si>
  <si>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</si>
  <si>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</si>
  <si>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</si>
  <si>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</si>
  <si>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</si>
  <si>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</si>
  <si>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</si>
  <si>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</si>
  <si>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</si>
  <si>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</si>
  <si>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</si>
  <si>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</si>
  <si>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</si>
  <si>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</si>
  <si>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</si>
  <si>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</si>
  <si>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</si>
  <si>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</si>
  <si>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</si>
  <si>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</si>
  <si>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</si>
  <si>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</si>
  <si>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</si>
  <si>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</si>
  <si>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</si>
  <si>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</si>
  <si>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</si>
  <si>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</si>
  <si>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</si>
  <si>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</si>
  <si>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</si>
  <si>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</si>
  <si>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</si>
  <si>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</si>
  <si>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</si>
  <si>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</si>
  <si>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</si>
  <si>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</si>
  <si>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</si>
  <si>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</si>
  <si>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</si>
  <si>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</si>
  <si>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</si>
  <si>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</si>
  <si>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</si>
  <si>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</si>
  <si>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</si>
  <si>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</si>
  <si>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</si>
  <si>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</si>
  <si>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</si>
  <si>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</si>
  <si>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</si>
  <si>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</si>
  <si>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</si>
  <si>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</si>
  <si>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</si>
  <si>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</si>
  <si>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</si>
  <si>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</si>
  <si>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</si>
  <si>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</si>
  <si>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</si>
  <si>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</si>
  <si>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</si>
  <si>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</si>
  <si>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</si>
  <si>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</si>
  <si>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</si>
  <si>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</si>
  <si>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</si>
  <si>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</si>
  <si>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</si>
  <si>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</si>
  <si>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</si>
  <si>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</si>
  <si>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</si>
  <si>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</si>
  <si>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</si>
  <si>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</si>
  <si>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</si>
  <si>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</si>
  <si>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</si>
  <si>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</si>
  <si>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</si>
  <si>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</si>
  <si>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</si>
  <si>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</si>
  <si>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</si>
  <si>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</si>
  <si>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</si>
  <si>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</si>
  <si>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</si>
  <si>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</si>
  <si>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</si>
  <si>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</si>
  <si>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</si>
  <si>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</si>
  <si>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</si>
  <si>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</si>
  <si>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</si>
  <si>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</si>
  <si>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</si>
  <si>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</si>
  <si>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</si>
  <si>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</si>
  <si>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</si>
  <si>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</si>
  <si>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</si>
  <si>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</si>
  <si>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</si>
  <si>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</si>
  <si>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</si>
  <si>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</si>
  <si>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</si>
  <si>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</si>
  <si>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</si>
  <si>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</si>
  <si>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</si>
  <si>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</si>
  <si>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</si>
  <si>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</si>
  <si>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</si>
  <si>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</si>
  <si>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</si>
  <si>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</si>
  <si>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</si>
  <si>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</si>
  <si>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</si>
  <si>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</si>
  <si>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</si>
  <si>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</si>
  <si>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</si>
  <si>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</si>
  <si>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</si>
  <si>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</si>
  <si>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</si>
  <si>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</si>
  <si>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</si>
  <si>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</si>
  <si>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</si>
  <si>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</si>
  <si>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</si>
  <si>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</si>
  <si>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</si>
  <si>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</si>
  <si>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</si>
  <si>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</si>
  <si>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</si>
  <si>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</si>
  <si>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</si>
  <si>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</si>
  <si>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</si>
  <si>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</si>
  <si>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</si>
  <si>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</si>
  <si>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</si>
  <si>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</si>
  <si>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</si>
  <si>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</si>
  <si>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</si>
  <si>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</si>
  <si>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</si>
  <si>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</si>
  <si>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</si>
  <si>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</si>
  <si>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</si>
  <si>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</si>
  <si>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</si>
  <si>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</si>
  <si>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</si>
  <si>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</si>
  <si>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</si>
  <si>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</si>
  <si>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</si>
  <si>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</si>
  <si>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</si>
  <si>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</si>
  <si>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</si>
  <si>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</si>
  <si>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</si>
  <si>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</si>
  <si>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</si>
  <si>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</si>
  <si>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</si>
  <si>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</si>
  <si>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</si>
  <si>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</si>
  <si>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</si>
  <si>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</si>
  <si>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</si>
  <si>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</si>
  <si>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</si>
  <si>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</si>
  <si>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</si>
  <si>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</si>
  <si>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</si>
  <si>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</si>
  <si>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</si>
  <si>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</si>
  <si>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</si>
  <si>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</si>
  <si>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</si>
  <si>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</si>
  <si>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</si>
  <si>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</si>
  <si>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</si>
  <si>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</si>
  <si>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</si>
  <si>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</si>
  <si>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</si>
  <si>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</si>
  <si>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</si>
  <si>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</si>
  <si>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</si>
  <si>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</si>
  <si>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</si>
  <si>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</si>
  <si>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</si>
  <si>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</si>
  <si>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</si>
  <si>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</si>
  <si>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</si>
  <si>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</si>
  <si>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</si>
  <si>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</si>
  <si>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</si>
  <si>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</si>
  <si>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</si>
  <si>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</si>
  <si>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</si>
  <si>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</si>
  <si>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</si>
  <si>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</si>
  <si>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</si>
  <si>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</si>
  <si>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</si>
  <si>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</si>
  <si>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</si>
  <si>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</si>
  <si>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</si>
  <si>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</si>
  <si>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</si>
  <si>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</si>
  <si>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</si>
  <si>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</si>
  <si>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</si>
  <si>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</si>
  <si>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</si>
  <si>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</si>
  <si>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</si>
  <si>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</si>
  <si>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</si>
  <si>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</si>
  <si>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</si>
  <si>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</si>
  <si>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</si>
  <si>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</si>
  <si>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</si>
  <si>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</si>
  <si>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</si>
  <si>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</si>
  <si>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</si>
  <si>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</si>
  <si>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</si>
  <si>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</si>
  <si>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</si>
  <si>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</si>
  <si>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</si>
  <si>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</si>
  <si>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</si>
  <si>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</si>
  <si>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</si>
  <si>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</si>
  <si>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</si>
  <si>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</si>
  <si>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</si>
  <si>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</si>
  <si>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</si>
  <si>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</si>
  <si>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</si>
  <si>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</si>
  <si>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</si>
  <si>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</si>
  <si>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</si>
  <si>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</si>
  <si>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</si>
  <si>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</si>
  <si>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</si>
  <si>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</si>
  <si>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</si>
  <si>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</si>
  <si>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</si>
  <si>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</si>
  <si>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</si>
  <si>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</si>
  <si>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</si>
  <si>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</si>
  <si>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</si>
  <si>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</si>
  <si>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</si>
  <si>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</si>
  <si>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</si>
  <si>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</si>
  <si>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</si>
  <si>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</si>
  <si>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</si>
  <si>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</si>
  <si>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</si>
  <si>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</si>
  <si>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</si>
  <si>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</si>
  <si>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</si>
  <si>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</si>
  <si>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</si>
  <si>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</si>
  <si>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</si>
  <si>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</si>
  <si>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</si>
  <si>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</si>
  <si>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</si>
  <si>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</si>
  <si>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</si>
  <si>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</si>
  <si>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</si>
  <si>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</si>
  <si>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</si>
  <si>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</si>
  <si>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</si>
  <si>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</si>
  <si>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</si>
  <si>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</si>
  <si>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</si>
  <si>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</si>
  <si>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</si>
  <si>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</si>
  <si>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</si>
  <si>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</si>
  <si>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</si>
  <si>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</si>
  <si>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</si>
  <si>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</si>
  <si>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</si>
  <si>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</si>
  <si>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</si>
  <si>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</si>
  <si>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</si>
  <si>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</si>
  <si>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</si>
  <si>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</si>
  <si>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</si>
  <si>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</si>
  <si>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</si>
  <si>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</si>
  <si>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</si>
  <si>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</si>
  <si>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</si>
  <si>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</si>
  <si>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</si>
  <si>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</si>
  <si>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</si>
  <si>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</si>
  <si>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</si>
  <si>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</si>
  <si>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</si>
  <si>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</si>
  <si>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</si>
  <si>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</si>
  <si>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</si>
  <si>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</si>
  <si>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</si>
  <si>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</si>
  <si>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</si>
  <si>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</si>
  <si>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</si>
  <si>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</si>
  <si>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</si>
  <si>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</si>
  <si>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</si>
  <si>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</si>
  <si>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</si>
  <si>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</si>
  <si>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</si>
  <si>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</si>
  <si>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</si>
  <si>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</si>
  <si>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</si>
  <si>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</si>
  <si>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</si>
  <si>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www.nordeakredit.dk</t>
  </si>
  <si>
    <t>torben.jurlander@nordea.dk</t>
  </si>
  <si>
    <t>YES</t>
  </si>
  <si>
    <t>www.coveredbondlabel.com/issuer/49/</t>
  </si>
  <si>
    <t>ND</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</si>
  <si>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</si>
  <si>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</si>
  <si>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</si>
  <si>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</si>
  <si>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</si>
  <si>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</si>
  <si>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</si>
  <si>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</si>
  <si>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Greater Copenhagen area &amp; Bornholm (Region Hovedstaden)</t>
  </si>
  <si>
    <t>Remaining Zealand (Region Sjælland)</t>
  </si>
  <si>
    <t>Northern Jutland (Region Nordjylland)</t>
  </si>
  <si>
    <t>Eastern Jutland (Region Midtjylland)</t>
  </si>
  <si>
    <t>Southern Jutland &amp; Funen (Region Syddanmark)</t>
  </si>
  <si>
    <t xml:space="preserve">DKK 0 - 2m </t>
  </si>
  <si>
    <t xml:space="preserve">DKK 2 - 5m </t>
  </si>
  <si>
    <t xml:space="preserve">DKK 5 - 20m </t>
  </si>
  <si>
    <t xml:space="preserve">DKK 20 - 50m </t>
  </si>
  <si>
    <t xml:space="preserve">DKK 50 - 100m </t>
  </si>
  <si>
    <t xml:space="preserve">DKK &gt; 100m </t>
  </si>
  <si>
    <t xml:space="preserve">o/w Manufactoring and Manual I </t>
  </si>
  <si>
    <t>o/w Agricultutal properties</t>
  </si>
  <si>
    <t xml:space="preserve">o/w Vacant lots </t>
  </si>
  <si>
    <t>Nordea Kredit Realkreditaktieselskab, CC 2</t>
  </si>
  <si>
    <t>Cut-off Date: 30/09/18</t>
  </si>
  <si>
    <t>ECBC Label Template : Contents</t>
  </si>
  <si>
    <t>As of</t>
  </si>
  <si>
    <t>September 2018</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</si>
  <si>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</si>
  <si>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</si>
  <si>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</si>
  <si>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</si>
  <si>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</si>
  <si>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</si>
  <si>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</si>
  <si>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</si>
  <si>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</si>
  <si>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</si>
  <si>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</si>
  <si>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</si>
  <si>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</si>
  <si>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</si>
  <si>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</si>
  <si>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</si>
  <si>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</si>
  <si>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</si>
  <si>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</si>
  <si>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</si>
  <si>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</si>
  <si>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</si>
  <si>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</si>
  <si>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</si>
  <si>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</si>
  <si>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</si>
  <si>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</si>
  <si>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</si>
  <si>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</si>
  <si>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</si>
  <si>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</si>
  <si>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</si>
  <si>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</si>
  <si>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</si>
  <si>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</si>
  <si>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</si>
  <si>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</si>
  <si>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</si>
  <si>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</si>
  <si>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</si>
  <si>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</si>
  <si>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</si>
  <si>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</si>
  <si>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</si>
  <si>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</si>
  <si>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</si>
  <si>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</si>
  <si>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</si>
  <si>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</si>
  <si>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</si>
  <si>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</si>
  <si>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</si>
  <si>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</si>
  <si>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</si>
  <si>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</si>
  <si>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</si>
  <si>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</si>
  <si>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</si>
  <si>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</si>
  <si>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</si>
  <si>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</si>
  <si>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2018</t>
  </si>
  <si>
    <t>Q2 2018</t>
  </si>
  <si>
    <t>Q1 2018</t>
  </si>
  <si>
    <t>Q4 2017</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</si>
  <si>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</si>
  <si>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</si>
  <si>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</si>
  <si>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</si>
  <si>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</si>
  <si>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</si>
  <si>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</si>
  <si>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</si>
  <si>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</si>
  <si>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</si>
  <si>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</si>
  <si>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</si>
  <si>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</si>
  <si>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</si>
  <si>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</si>
  <si>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</si>
  <si>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</si>
  <si>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</si>
  <si>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</si>
  <si>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</si>
  <si>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</si>
  <si>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</si>
  <si>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</si>
  <si>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</si>
  <si>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</si>
  <si>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</si>
  <si>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</si>
  <si>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</si>
  <si>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</si>
  <si>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</si>
  <si>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</si>
  <si>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</si>
  <si>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</si>
  <si>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</si>
  <si>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</si>
  <si>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</si>
  <si>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</si>
  <si>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</si>
  <si>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</si>
  <si>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</si>
  <si>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</si>
  <si>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</si>
  <si>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</si>
  <si>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</si>
  <si>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</si>
  <si>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</si>
  <si>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</si>
  <si>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</si>
  <si>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</si>
  <si>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</si>
  <si>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</si>
  <si>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</si>
  <si>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</si>
  <si>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</si>
  <si>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</si>
  <si>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</si>
  <si>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</si>
  <si>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</si>
  <si>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</si>
  <si>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</si>
  <si>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</si>
  <si>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</si>
  <si>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</si>
  <si>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</si>
  <si>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</si>
  <si>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</si>
  <si>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</si>
  <si>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</si>
  <si>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</si>
  <si>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</si>
  <si>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</si>
  <si>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</si>
  <si>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</si>
  <si>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</si>
  <si>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</si>
  <si>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</si>
  <si>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</si>
  <si>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</si>
  <si>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</si>
  <si>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</si>
  <si>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</si>
  <si>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</si>
  <si>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</si>
  <si>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</si>
  <si>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</si>
  <si>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</si>
  <si>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</si>
  <si>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</si>
  <si>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</si>
  <si>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</si>
  <si>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</si>
  <si>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</si>
  <si>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</si>
  <si>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</si>
  <si>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</si>
  <si>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</si>
  <si>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</si>
  <si>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</si>
  <si>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</si>
  <si>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</si>
  <si>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</si>
  <si>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</si>
  <si>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</si>
  <si>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</si>
  <si>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</si>
  <si>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</si>
  <si>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</si>
  <si>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</si>
  <si>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390,4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</si>
  <si>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</si>
  <si>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</si>
  <si>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</si>
  <si>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</si>
  <si>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</si>
  <si>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</si>
  <si>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</si>
  <si>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</si>
  <si>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</si>
  <si>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</si>
  <si>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</si>
  <si>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</si>
  <si>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</si>
  <si>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</si>
  <si>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</si>
  <si>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</si>
  <si>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</si>
  <si>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</si>
  <si>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</si>
  <si>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</si>
  <si>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</si>
  <si>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</si>
  <si>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</si>
  <si>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</si>
  <si>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</si>
  <si>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</si>
  <si>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</si>
  <si>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</si>
  <si>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</si>
  <si>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</si>
  <si>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</si>
  <si>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</si>
  <si>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</si>
  <si>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</si>
  <si>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</si>
  <si>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</si>
  <si>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</si>
  <si>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</si>
  <si>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</si>
  <si>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</si>
  <si>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</si>
  <si>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</si>
  <si>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</si>
  <si>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</si>
  <si>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</si>
  <si>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</si>
  <si>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</si>
  <si>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</si>
  <si>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</si>
  <si>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</si>
  <si>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</si>
  <si>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</si>
  <si>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</si>
  <si>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</si>
  <si>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</si>
  <si>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</si>
  <si>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</si>
  <si>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</si>
  <si>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</si>
  <si>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</si>
  <si>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</si>
  <si>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</si>
  <si>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Greater Copenhagen area (Region Hovedstaden)</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</si>
  <si>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</si>
  <si>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</si>
  <si>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</si>
  <si>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</si>
  <si>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</si>
  <si>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</si>
  <si>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</si>
  <si>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</si>
  <si>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</si>
  <si>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</si>
  <si>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</si>
  <si>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</si>
  <si>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</si>
  <si>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</si>
  <si>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</si>
  <si>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</si>
  <si>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</si>
  <si>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</si>
  <si>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</si>
  <si>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</si>
  <si>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</si>
  <si>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</si>
  <si>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</si>
  <si>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</si>
  <si>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</si>
  <si>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</si>
  <si>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</si>
  <si>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</si>
  <si>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</si>
  <si>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</si>
  <si>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</si>
  <si>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</si>
  <si>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</si>
  <si>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</si>
  <si>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</si>
  <si>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</si>
  <si>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</si>
  <si>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</si>
  <si>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</si>
  <si>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</si>
  <si>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</si>
  <si>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</si>
  <si>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</si>
  <si>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</si>
  <si>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</si>
  <si>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</si>
  <si>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</si>
  <si>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</si>
  <si>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</si>
  <si>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</si>
  <si>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</si>
  <si>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</si>
  <si>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</si>
  <si>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</si>
  <si>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</si>
  <si>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</si>
  <si>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</si>
  <si>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</si>
  <si>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</si>
  <si>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</si>
  <si>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</si>
  <si>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</si>
  <si>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</si>
  <si>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</si>
  <si>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</si>
  <si>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</si>
  <si>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</si>
  <si>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</si>
  <si>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</si>
  <si>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</si>
  <si>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</si>
  <si>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</si>
  <si>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</si>
  <si>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</si>
  <si>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</si>
  <si>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</si>
  <si>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</si>
  <si>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</si>
  <si>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</si>
  <si>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</si>
  <si>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</si>
  <si>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</si>
  <si>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</si>
  <si>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</si>
  <si>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</si>
  <si>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</si>
  <si>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</si>
  <si>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</si>
  <si>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</si>
  <si>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</si>
  <si>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</si>
  <si>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</si>
  <si>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</si>
  <si>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</si>
  <si>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</si>
  <si>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</si>
  <si>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</si>
  <si>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</si>
  <si>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</si>
  <si>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</si>
  <si>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</si>
  <si>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</si>
  <si>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</si>
  <si>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</si>
  <si>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</si>
  <si>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</si>
  <si>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</si>
  <si>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</si>
  <si>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</si>
  <si>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</si>
  <si>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</si>
  <si>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</si>
  <si>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</si>
  <si>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</si>
  <si>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</si>
  <si>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</si>
  <si>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</si>
  <si>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</si>
  <si>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</si>
  <si>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</si>
  <si>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</si>
  <si>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</si>
  <si>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</si>
  <si>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</si>
  <si>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</si>
  <si>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</si>
  <si>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</si>
  <si>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</si>
  <si>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</si>
  <si>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</si>
  <si>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</si>
  <si>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</si>
  <si>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</si>
  <si>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</si>
  <si>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</si>
  <si>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</si>
  <si>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</si>
  <si>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</si>
  <si>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</si>
  <si>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</si>
  <si>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</si>
  <si>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</si>
  <si>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</si>
  <si>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</si>
  <si>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</si>
  <si>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</si>
  <si>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</si>
  <si>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</si>
  <si>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</si>
  <si>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</si>
  <si>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</si>
  <si>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</si>
  <si>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</si>
  <si>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</si>
  <si>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</si>
  <si>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</si>
  <si>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</si>
  <si>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</si>
  <si>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</si>
  <si>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</si>
  <si>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</si>
  <si>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</si>
  <si>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</si>
  <si>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</si>
  <si>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</si>
  <si>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</si>
  <si>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</si>
  <si>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</si>
  <si>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</si>
  <si>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</si>
  <si>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</si>
  <si>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</si>
  <si>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</si>
  <si>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</si>
  <si>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</si>
  <si>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</si>
  <si>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</si>
  <si>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</si>
  <si>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Nordea Bank Abp</t>
  </si>
  <si>
    <t>Aaa</t>
  </si>
  <si>
    <t>Note: 90-days arrears. Payments for Q2, 2018 in arrears as per Q3, 2018 as a share of scheduled payments for the Q2, 2018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</si>
  <si>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</si>
  <si>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</si>
  <si>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</si>
  <si>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</si>
  <si>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Reporting Date: 6/11/18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</si>
</sst>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2" fillId="0" borderId="0"/>
    <xf numFmtId="0" fontId="58" fillId="0" borderId="0" applyNumberFormat="0" applyFill="0" applyBorder="0" applyAlignment="0" applyProtection="0">
      <alignment vertical="top"/>
      <protection locked="0"/>
    </xf>
  </cellStyleXfs>
  <cellXfs count="5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7"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7"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47" fillId="4" borderId="0" xfId="0" applyFont="1" applyFill="1" applyBorder="1" applyAlignment="1">
      <alignment horizontal="left" vertical="center"/>
    </xf>
    <xf numFmtId="0" fontId="47" fillId="4" borderId="0" xfId="0" applyFont="1" applyFill="1" applyBorder="1" applyAlignment="1">
      <alignment horizontal="justify" vertical="center"/>
    </xf>
    <xf numFmtId="0" fontId="48" fillId="8" borderId="0" xfId="13" applyFont="1" applyFill="1" applyBorder="1"/>
    <xf numFmtId="168" fontId="42" fillId="8" borderId="0" xfId="13" applyNumberFormat="1" applyFont="1" applyFill="1" applyBorder="1" applyAlignment="1">
      <alignment horizontal="center"/>
    </xf>
    <xf numFmtId="0" fontId="49" fillId="4" borderId="0" xfId="0" applyFont="1" applyFill="1" applyBorder="1" applyAlignment="1">
      <alignment horizontal="center" vertical="center" wrapText="1"/>
    </xf>
    <xf numFmtId="0" fontId="50" fillId="4" borderId="0" xfId="0" applyFont="1" applyFill="1" applyBorder="1" applyAlignment="1">
      <alignment horizontal="left" vertical="top"/>
    </xf>
    <xf numFmtId="0" fontId="51" fillId="4" borderId="0" xfId="0" applyFont="1" applyFill="1" applyBorder="1" applyAlignment="1">
      <alignment horizontal="center" vertical="center"/>
    </xf>
    <xf numFmtId="0" fontId="3" fillId="4" borderId="0" xfId="0" applyFont="1" applyFill="1"/>
    <xf numFmtId="0" fontId="53" fillId="4" borderId="0" xfId="0" applyFont="1" applyFill="1" applyAlignment="1">
      <alignment horizontal="right"/>
    </xf>
    <xf numFmtId="0" fontId="53" fillId="4" borderId="0" xfId="0" applyFont="1" applyFill="1"/>
    <xf numFmtId="15" fontId="54" fillId="4" borderId="0" xfId="0" quotePrefix="1" applyNumberFormat="1" applyFont="1" applyFill="1"/>
    <xf numFmtId="0" fontId="55" fillId="4" borderId="0" xfId="0" applyFont="1" applyFill="1"/>
    <xf numFmtId="0" fontId="56" fillId="4" borderId="0" xfId="0" applyFont="1" applyFill="1"/>
    <xf numFmtId="0" fontId="57" fillId="4" borderId="0" xfId="0" applyFont="1" applyFill="1" applyBorder="1" applyAlignment="1">
      <alignment horizontal="left"/>
    </xf>
    <xf numFmtId="0" fontId="56" fillId="4" borderId="0" xfId="0" applyFont="1" applyFill="1" applyBorder="1"/>
    <xf numFmtId="0" fontId="55" fillId="4" borderId="0" xfId="0" applyFont="1" applyFill="1" applyBorder="1"/>
    <xf numFmtId="0" fontId="56" fillId="4" borderId="0" xfId="0" applyFont="1" applyFill="1" applyBorder="1" applyAlignment="1"/>
    <xf numFmtId="0" fontId="56" fillId="4" borderId="0" xfId="0" applyFont="1" applyFill="1" applyBorder="1" applyAlignment="1">
      <alignment horizontal="left"/>
    </xf>
    <xf numFmtId="0" fontId="59" fillId="4" borderId="0" xfId="14" applyFont="1" applyFill="1" applyBorder="1" applyAlignment="1" applyProtection="1"/>
    <xf numFmtId="0" fontId="58" fillId="4" borderId="0" xfId="14" quotePrefix="1" applyFill="1" applyBorder="1" applyAlignment="1" applyProtection="1"/>
    <xf numFmtId="0" fontId="47" fillId="4" borderId="0" xfId="0" applyFont="1" applyFill="1" applyBorder="1" applyAlignment="1">
      <alignment horizontal="justify" vertical="center" wrapText="1"/>
    </xf>
    <xf numFmtId="0" fontId="60" fillId="4" borderId="0" xfId="0" applyFont="1" applyFill="1" applyBorder="1" applyAlignment="1">
      <alignment vertical="center"/>
    </xf>
    <xf numFmtId="0" fontId="61" fillId="4" borderId="0" xfId="0" applyFont="1" applyFill="1" applyBorder="1" applyAlignment="1"/>
    <xf numFmtId="0" fontId="62" fillId="4" borderId="0" xfId="0" applyFont="1" applyFill="1" applyBorder="1" applyAlignment="1">
      <alignment horizontal="justify" vertical="center" wrapText="1"/>
    </xf>
    <xf numFmtId="0" fontId="63" fillId="4" borderId="0" xfId="0" applyFont="1" applyFill="1" applyBorder="1" applyAlignment="1">
      <alignment vertical="center"/>
    </xf>
    <xf numFmtId="0" fontId="0" fillId="4" borderId="0" xfId="0" applyFont="1" applyFill="1" applyBorder="1"/>
    <xf numFmtId="0" fontId="62" fillId="9" borderId="0" xfId="0" applyFont="1" applyFill="1" applyBorder="1" applyAlignment="1">
      <alignment vertical="center"/>
    </xf>
    <xf numFmtId="0" fontId="64" fillId="9" borderId="0" xfId="0" applyFont="1" applyFill="1" applyBorder="1" applyAlignment="1">
      <alignment horizontal="right" vertical="center" wrapText="1"/>
    </xf>
    <xf numFmtId="167" fontId="65" fillId="4" borderId="0" xfId="0" applyNumberFormat="1" applyFont="1" applyFill="1" applyBorder="1" applyAlignment="1">
      <alignment vertical="center" wrapText="1"/>
    </xf>
    <xf numFmtId="0" fontId="65" fillId="4" borderId="20" xfId="0" applyFont="1" applyFill="1" applyBorder="1" applyAlignment="1">
      <alignment horizontal="left" vertical="center" wrapText="1" indent="3"/>
    </xf>
    <xf numFmtId="167" fontId="65" fillId="4" borderId="20" xfId="0" applyNumberFormat="1" applyFont="1" applyFill="1" applyBorder="1" applyAlignment="1">
      <alignment vertical="center" wrapText="1"/>
    </xf>
    <xf numFmtId="0" fontId="65" fillId="4" borderId="21" xfId="0" applyFont="1" applyFill="1" applyBorder="1" applyAlignment="1">
      <alignment vertical="center" wrapText="1"/>
    </xf>
    <xf numFmtId="165" fontId="65" fillId="4" borderId="21"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65" fillId="4" borderId="20" xfId="0" applyFont="1" applyFill="1" applyBorder="1" applyAlignment="1">
      <alignment vertical="center" wrapText="1"/>
    </xf>
    <xf numFmtId="0" fontId="65" fillId="4" borderId="12" xfId="0" applyFont="1" applyFill="1" applyBorder="1" applyAlignment="1">
      <alignment vertical="center" wrapText="1"/>
    </xf>
    <xf numFmtId="167" fontId="65"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6" fillId="4" borderId="0" xfId="0" applyFont="1" applyFill="1" applyBorder="1" applyAlignment="1">
      <alignment horizontal="justify" vertical="center" wrapText="1"/>
    </xf>
    <xf numFmtId="0" fontId="67" fillId="9" borderId="0" xfId="0" applyFont="1" applyFill="1" applyBorder="1" applyAlignment="1">
      <alignment horizontal="justify" vertical="center" wrapText="1"/>
    </xf>
    <xf numFmtId="0" fontId="65" fillId="9" borderId="0" xfId="0" applyFont="1" applyFill="1" applyBorder="1" applyAlignment="1">
      <alignment vertical="center" wrapText="1"/>
    </xf>
    <xf numFmtId="167" fontId="0" fillId="4" borderId="0" xfId="0" applyNumberFormat="1" applyFont="1" applyFill="1" applyBorder="1" applyAlignment="1">
      <alignment vertical="top" wrapText="1"/>
    </xf>
    <xf numFmtId="0" fontId="63" fillId="9" borderId="0" xfId="0" applyFont="1" applyFill="1" applyBorder="1" applyAlignment="1">
      <alignment horizontal="justify" vertical="center" wrapText="1"/>
    </xf>
    <xf numFmtId="0" fontId="65" fillId="4" borderId="0" xfId="0" applyFont="1" applyFill="1" applyBorder="1" applyAlignment="1">
      <alignment horizontal="left" vertical="center" wrapText="1" indent="6"/>
    </xf>
    <xf numFmtId="169" fontId="0" fillId="4" borderId="0" xfId="12" applyNumberFormat="1" applyFont="1" applyFill="1" applyBorder="1" applyAlignment="1">
      <alignment vertical="top" wrapText="1"/>
    </xf>
    <xf numFmtId="169" fontId="0" fillId="4" borderId="0" xfId="12" applyNumberFormat="1" applyFont="1" applyFill="1" applyBorder="1" applyAlignment="1">
      <alignment horizontal="center" vertical="top" wrapText="1"/>
    </xf>
    <xf numFmtId="170" fontId="65" fillId="4" borderId="20" xfId="0" applyNumberFormat="1" applyFont="1" applyFill="1" applyBorder="1" applyAlignment="1">
      <alignment vertical="center" wrapText="1"/>
    </xf>
    <xf numFmtId="170" fontId="0" fillId="4" borderId="0" xfId="12" applyNumberFormat="1" applyFont="1" applyFill="1" applyBorder="1" applyAlignment="1">
      <alignment horizontal="right" vertical="top" wrapText="1"/>
    </xf>
    <xf numFmtId="169" fontId="0" fillId="4" borderId="20" xfId="12" applyNumberFormat="1" applyFont="1" applyFill="1" applyBorder="1" applyAlignment="1">
      <alignment vertical="top" wrapText="1"/>
    </xf>
    <xf numFmtId="164" fontId="65" fillId="4" borderId="0" xfId="0" applyNumberFormat="1" applyFont="1" applyFill="1" applyBorder="1" applyAlignment="1">
      <alignment vertical="center" wrapText="1"/>
    </xf>
    <xf numFmtId="164" fontId="0" fillId="4" borderId="0" xfId="0" applyNumberFormat="1" applyFont="1" applyFill="1" applyAlignment="1">
      <alignment horizontal="right"/>
    </xf>
    <xf numFmtId="164" fontId="65" fillId="4" borderId="20" xfId="0" applyNumberFormat="1" applyFont="1" applyFill="1" applyBorder="1" applyAlignment="1">
      <alignment vertical="center" wrapText="1"/>
    </xf>
    <xf numFmtId="0" fontId="58" fillId="4" borderId="0" xfId="14" applyFill="1" applyAlignment="1" applyProtection="1">
      <alignment horizontal="right"/>
    </xf>
    <xf numFmtId="0" fontId="67" fillId="9" borderId="0" xfId="0" applyFont="1" applyFill="1" applyBorder="1" applyAlignment="1">
      <alignment horizontal="left" vertical="center" wrapText="1"/>
    </xf>
    <xf numFmtId="0" fontId="64" fillId="9" borderId="0" xfId="0" applyFont="1" applyFill="1" applyBorder="1" applyAlignment="1">
      <alignment horizontal="center" vertical="center" wrapText="1"/>
    </xf>
    <xf numFmtId="0" fontId="65" fillId="4" borderId="0" xfId="0" applyFont="1" applyFill="1" applyBorder="1" applyAlignment="1">
      <alignment vertical="center"/>
    </xf>
    <xf numFmtId="167" fontId="65" fillId="4" borderId="0" xfId="0" applyNumberFormat="1" applyFont="1" applyFill="1" applyBorder="1" applyAlignment="1">
      <alignment vertical="center"/>
    </xf>
    <xf numFmtId="167" fontId="0" fillId="4" borderId="0" xfId="0" applyNumberFormat="1" applyFont="1" applyFill="1" applyBorder="1" applyAlignment="1">
      <alignment vertical="center" wrapText="1"/>
    </xf>
    <xf numFmtId="167" fontId="0" fillId="4" borderId="0" xfId="0" applyNumberFormat="1" applyFont="1" applyFill="1" applyBorder="1" applyAlignment="1">
      <alignment vertical="center"/>
    </xf>
    <xf numFmtId="0" fontId="0" fillId="4" borderId="20" xfId="0" applyFont="1" applyFill="1" applyBorder="1"/>
    <xf numFmtId="0" fontId="65" fillId="4" borderId="20" xfId="0" applyFont="1" applyFill="1" applyBorder="1" applyAlignment="1">
      <alignment vertical="center"/>
    </xf>
    <xf numFmtId="165" fontId="0" fillId="4" borderId="20" xfId="1" applyNumberFormat="1" applyFont="1" applyFill="1" applyBorder="1" applyAlignment="1">
      <alignment vertical="center"/>
    </xf>
    <xf numFmtId="165" fontId="0" fillId="4" borderId="20" xfId="1" applyNumberFormat="1" applyFont="1" applyFill="1" applyBorder="1" applyAlignment="1">
      <alignment vertical="center" wrapText="1"/>
    </xf>
    <xf numFmtId="167"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6" fillId="4" borderId="0" xfId="0" applyFont="1" applyFill="1" applyBorder="1"/>
    <xf numFmtId="1" fontId="46"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20" xfId="0" applyFont="1" applyFill="1" applyBorder="1" applyAlignment="1">
      <alignment horizontal="left" vertical="center"/>
    </xf>
    <xf numFmtId="0" fontId="2" fillId="4" borderId="20" xfId="0" applyFont="1" applyFill="1" applyBorder="1"/>
    <xf numFmtId="0" fontId="46" fillId="4" borderId="20" xfId="0" applyFont="1" applyFill="1" applyBorder="1"/>
    <xf numFmtId="1" fontId="46" fillId="4" borderId="20" xfId="0" applyNumberFormat="1" applyFont="1" applyFill="1" applyBorder="1" applyAlignment="1">
      <alignment horizontal="right" vertical="center"/>
    </xf>
    <xf numFmtId="0" fontId="2" fillId="4" borderId="0" xfId="0" applyFont="1" applyFill="1" applyBorder="1" applyAlignment="1">
      <alignment vertical="center" wrapText="1"/>
    </xf>
    <xf numFmtId="169" fontId="2" fillId="4" borderId="0" xfId="12" applyNumberFormat="1" applyFont="1" applyFill="1" applyBorder="1" applyAlignment="1">
      <alignment vertical="center"/>
    </xf>
    <xf numFmtId="169" fontId="2" fillId="0" borderId="0" xfId="12" applyNumberFormat="1" applyFont="1" applyFill="1" applyBorder="1" applyAlignment="1">
      <alignment vertical="center"/>
    </xf>
    <xf numFmtId="169" fontId="2" fillId="4" borderId="0" xfId="12" applyNumberFormat="1" applyFont="1" applyFill="1" applyBorder="1"/>
    <xf numFmtId="169" fontId="2" fillId="4" borderId="0" xfId="12"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12"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12" applyNumberFormat="1" applyFont="1" applyFill="1" applyBorder="1" applyAlignment="1">
      <alignment vertical="center"/>
    </xf>
    <xf numFmtId="170" fontId="0" fillId="4" borderId="0" xfId="12" applyNumberFormat="1" applyFont="1" applyFill="1" applyBorder="1" applyAlignment="1">
      <alignment vertical="center"/>
    </xf>
    <xf numFmtId="9" fontId="65" fillId="4" borderId="0" xfId="0" applyNumberFormat="1" applyFont="1" applyFill="1" applyBorder="1" applyAlignment="1">
      <alignment horizontal="right" vertical="center"/>
    </xf>
    <xf numFmtId="0" fontId="65" fillId="4" borderId="0" xfId="0" applyFont="1" applyFill="1" applyBorder="1" applyAlignment="1">
      <alignment horizontal="right" vertical="center"/>
    </xf>
    <xf numFmtId="0" fontId="65" fillId="4" borderId="0" xfId="0" applyFont="1" applyFill="1" applyBorder="1" applyAlignment="1">
      <alignment horizontal="right" vertical="center" wrapText="1"/>
    </xf>
    <xf numFmtId="0" fontId="47"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164" fontId="0" fillId="4" borderId="13" xfId="12" applyFont="1" applyFill="1" applyBorder="1"/>
    <xf numFmtId="164" fontId="0" fillId="4" borderId="0" xfId="12" applyFont="1" applyFill="1"/>
    <xf numFmtId="0" fontId="2" fillId="4" borderId="13" xfId="0" applyFont="1" applyFill="1" applyBorder="1"/>
    <xf numFmtId="0" fontId="0" fillId="4" borderId="0" xfId="0" applyFill="1" applyBorder="1"/>
    <xf numFmtId="164" fontId="0" fillId="4" borderId="0" xfId="12" applyFont="1" applyFill="1" applyBorder="1"/>
    <xf numFmtId="0" fontId="71" fillId="4" borderId="0" xfId="0" applyFont="1" applyFill="1" applyBorder="1"/>
    <xf numFmtId="0" fontId="0" fillId="4" borderId="0" xfId="0" applyFill="1" applyBorder="1" applyAlignment="1">
      <alignment horizontal="left"/>
    </xf>
    <xf numFmtId="0" fontId="23" fillId="4" borderId="0" xfId="0" applyFont="1" applyFill="1"/>
    <xf numFmtId="164" fontId="2" fillId="4" borderId="0" xfId="12" applyFont="1" applyFill="1"/>
    <xf numFmtId="164" fontId="2" fillId="4" borderId="13" xfId="12" applyFont="1" applyFill="1" applyBorder="1"/>
    <xf numFmtId="164" fontId="2" fillId="4" borderId="0" xfId="12" applyFont="1" applyFill="1" applyBorder="1"/>
    <xf numFmtId="0" fontId="67" fillId="9" borderId="0" xfId="0" applyFont="1" applyFill="1" applyBorder="1" applyAlignment="1">
      <alignment vertical="center" wrapText="1"/>
    </xf>
    <xf numFmtId="0" fontId="67"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20" xfId="0" applyFont="1" applyFill="1" applyBorder="1" applyAlignment="1">
      <alignment vertical="center"/>
    </xf>
    <xf numFmtId="0" fontId="71" fillId="4" borderId="0" xfId="0" applyFont="1" applyFill="1" applyBorder="1" applyAlignment="1">
      <alignment vertical="center"/>
    </xf>
    <xf numFmtId="0" fontId="74" fillId="4" borderId="0" xfId="0" applyFont="1" applyFill="1" applyBorder="1" applyAlignment="1">
      <alignment vertical="center"/>
    </xf>
    <xf numFmtId="0" fontId="67"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5"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8" fillId="4" borderId="0" xfId="0" applyFont="1" applyFill="1" applyBorder="1"/>
    <xf numFmtId="0" fontId="76" fillId="9" borderId="20" xfId="0" applyFont="1" applyFill="1" applyBorder="1"/>
    <xf numFmtId="0" fontId="0" fillId="9" borderId="20" xfId="0" applyFill="1" applyBorder="1"/>
    <xf numFmtId="0" fontId="2" fillId="4" borderId="20" xfId="0" applyFont="1" applyFill="1" applyBorder="1" applyAlignment="1">
      <alignment wrapText="1"/>
    </xf>
    <xf numFmtId="0" fontId="0" fillId="4" borderId="20" xfId="0" applyFill="1" applyBorder="1" applyAlignment="1">
      <alignment wrapText="1"/>
    </xf>
    <xf numFmtId="0" fontId="3" fillId="4" borderId="20" xfId="0" applyFont="1" applyFill="1" applyBorder="1" applyAlignment="1">
      <alignment wrapText="1"/>
    </xf>
    <xf numFmtId="0" fontId="2" fillId="4" borderId="12" xfId="0" applyFont="1" applyFill="1" applyBorder="1"/>
    <xf numFmtId="170" fontId="2" fillId="4" borderId="12" xfId="12" applyNumberFormat="1" applyFont="1" applyFill="1" applyBorder="1"/>
    <xf numFmtId="170" fontId="0" fillId="4" borderId="12" xfId="12" applyNumberFormat="1" applyFont="1" applyFill="1" applyBorder="1"/>
    <xf numFmtId="170" fontId="3" fillId="4" borderId="12" xfId="12" applyNumberFormat="1" applyFont="1" applyFill="1" applyBorder="1"/>
    <xf numFmtId="0" fontId="24" fillId="4" borderId="12" xfId="0" applyFont="1" applyFill="1" applyBorder="1"/>
    <xf numFmtId="9" fontId="24" fillId="4" borderId="12" xfId="1" applyFont="1" applyFill="1" applyBorder="1"/>
    <xf numFmtId="0" fontId="77" fillId="4" borderId="0" xfId="0" applyFont="1" applyFill="1" applyBorder="1"/>
    <xf numFmtId="0" fontId="20" fillId="9" borderId="20" xfId="0" applyFont="1" applyFill="1" applyBorder="1"/>
    <xf numFmtId="0" fontId="2" fillId="9" borderId="20" xfId="0" applyFont="1" applyFill="1" applyBorder="1"/>
    <xf numFmtId="169" fontId="2" fillId="4" borderId="12" xfId="12" applyNumberFormat="1" applyFont="1" applyFill="1" applyBorder="1"/>
    <xf numFmtId="169" fontId="0" fillId="4" borderId="12" xfId="12" applyNumberFormat="1" applyFont="1" applyFill="1" applyBorder="1"/>
    <xf numFmtId="169" fontId="3" fillId="4" borderId="12" xfId="12"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8" fillId="4" borderId="0" xfId="1" applyFont="1" applyFill="1" applyBorder="1"/>
    <xf numFmtId="9" fontId="79" fillId="4" borderId="0" xfId="1" applyFont="1" applyFill="1" applyBorder="1"/>
    <xf numFmtId="0" fontId="76" fillId="9" borderId="0" xfId="0" applyFont="1" applyFill="1" applyBorder="1" applyAlignment="1">
      <alignment horizontal="left"/>
    </xf>
    <xf numFmtId="0" fontId="76"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20" xfId="0" applyFill="1" applyBorder="1"/>
    <xf numFmtId="0" fontId="0" fillId="4" borderId="20"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12"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9" fontId="23" fillId="4" borderId="12" xfId="12" applyNumberFormat="1" applyFont="1" applyFill="1" applyBorder="1" applyAlignment="1">
      <alignment horizontal="center"/>
    </xf>
    <xf numFmtId="169" fontId="23" fillId="4" borderId="0" xfId="12" applyNumberFormat="1" applyFont="1" applyFill="1" applyBorder="1" applyAlignment="1">
      <alignment horizontal="center"/>
    </xf>
    <xf numFmtId="0" fontId="20" fillId="9" borderId="0" xfId="0" applyFont="1" applyFill="1" applyBorder="1" applyAlignment="1">
      <alignment horizontal="left"/>
    </xf>
    <xf numFmtId="165" fontId="2" fillId="4" borderId="0" xfId="1" applyNumberFormat="1" applyFont="1" applyFill="1" applyAlignment="1">
      <alignment horizontal="right"/>
    </xf>
    <xf numFmtId="169" fontId="2" fillId="4" borderId="0" xfId="12" applyNumberFormat="1" applyFont="1" applyFill="1" applyAlignment="1">
      <alignment horizontal="right"/>
    </xf>
    <xf numFmtId="165" fontId="23" fillId="4" borderId="12" xfId="1" applyNumberFormat="1" applyFont="1" applyFill="1" applyBorder="1" applyAlignment="1">
      <alignment horizontal="right"/>
    </xf>
    <xf numFmtId="0" fontId="2" fillId="4" borderId="0" xfId="0" applyFont="1" applyFill="1" applyAlignment="1">
      <alignment horizontal="center"/>
    </xf>
    <xf numFmtId="165" fontId="2" fillId="4" borderId="0" xfId="0" applyNumberFormat="1" applyFont="1" applyFill="1" applyAlignment="1">
      <alignment horizontal="center"/>
    </xf>
    <xf numFmtId="165" fontId="23" fillId="4" borderId="12" xfId="12"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20" xfId="0" applyFont="1" applyFill="1" applyBorder="1" applyAlignment="1">
      <alignment horizontal="right" wrapText="1"/>
    </xf>
    <xf numFmtId="0" fontId="2" fillId="4" borderId="0" xfId="0" applyFont="1" applyFill="1" applyAlignment="1">
      <alignment wrapText="1"/>
    </xf>
    <xf numFmtId="0" fontId="68" fillId="0" borderId="0" xfId="0" applyFont="1" applyFill="1" applyBorder="1"/>
    <xf numFmtId="0" fontId="76" fillId="9" borderId="0" xfId="0" applyFont="1" applyFill="1" applyAlignment="1">
      <alignment horizontal="left"/>
    </xf>
    <xf numFmtId="0" fontId="3" fillId="9" borderId="0" xfId="0" applyFont="1" applyFill="1"/>
    <xf numFmtId="169" fontId="0" fillId="4" borderId="0" xfId="12"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5" fillId="4" borderId="0" xfId="0" applyFont="1" applyFill="1"/>
    <xf numFmtId="169" fontId="0" fillId="4" borderId="0" xfId="0" applyNumberFormat="1" applyFill="1"/>
    <xf numFmtId="0" fontId="20" fillId="9" borderId="0" xfId="0" applyFont="1" applyFill="1" applyAlignment="1">
      <alignment horizontal="left"/>
    </xf>
    <xf numFmtId="0" fontId="0" fillId="4" borderId="12" xfId="0" applyFont="1" applyFill="1" applyBorder="1"/>
    <xf numFmtId="164" fontId="4" fillId="4" borderId="12" xfId="12" applyFont="1" applyFill="1" applyBorder="1"/>
    <xf numFmtId="164" fontId="3" fillId="4" borderId="12" xfId="12" applyFont="1" applyFill="1" applyBorder="1"/>
    <xf numFmtId="0" fontId="81" fillId="4" borderId="0" xfId="0" applyFont="1" applyFill="1"/>
    <xf numFmtId="164" fontId="2" fillId="4" borderId="12" xfId="12" applyFont="1" applyFill="1" applyBorder="1" applyAlignment="1">
      <alignment horizontal="right"/>
    </xf>
    <xf numFmtId="164" fontId="23" fillId="4" borderId="12" xfId="12"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20" xfId="0" applyNumberFormat="1" applyFont="1" applyFill="1" applyBorder="1" applyAlignment="1">
      <alignment horizontal="right"/>
    </xf>
    <xf numFmtId="164" fontId="23" fillId="4" borderId="20" xfId="0" applyNumberFormat="1" applyFont="1" applyFill="1" applyBorder="1" applyAlignment="1">
      <alignment horizontal="right"/>
    </xf>
    <xf numFmtId="0" fontId="68" fillId="9" borderId="0" xfId="0" applyFont="1" applyFill="1" applyBorder="1"/>
    <xf numFmtId="0" fontId="64" fillId="9" borderId="0" xfId="0" applyFont="1" applyFill="1" applyBorder="1" applyAlignment="1">
      <alignment horizontal="left" vertical="center" wrapText="1" indent="1"/>
    </xf>
    <xf numFmtId="0" fontId="64" fillId="9" borderId="0" xfId="0" applyFont="1" applyFill="1" applyBorder="1" applyAlignment="1">
      <alignment vertical="center" wrapText="1"/>
    </xf>
    <xf numFmtId="0" fontId="82" fillId="9" borderId="0" xfId="0" applyFont="1" applyFill="1" applyBorder="1" applyAlignment="1">
      <alignment horizontal="justify" vertical="center" wrapText="1"/>
    </xf>
    <xf numFmtId="0" fontId="64" fillId="4" borderId="0" xfId="0" applyFont="1" applyFill="1" applyBorder="1" applyAlignment="1">
      <alignment horizontal="left" vertical="center" wrapText="1" indent="1"/>
    </xf>
    <xf numFmtId="0" fontId="64" fillId="4" borderId="0" xfId="0" applyFont="1" applyFill="1" applyBorder="1" applyAlignment="1">
      <alignment vertical="center" wrapText="1"/>
    </xf>
    <xf numFmtId="0" fontId="82" fillId="4" borderId="0" xfId="0" applyFont="1" applyFill="1" applyBorder="1" applyAlignment="1">
      <alignment horizontal="justify" vertical="center" wrapText="1"/>
    </xf>
    <xf numFmtId="0" fontId="0" fillId="4" borderId="12" xfId="0" applyFill="1" applyBorder="1" applyAlignment="1">
      <alignment horizontal="right" wrapText="1"/>
    </xf>
    <xf numFmtId="0" fontId="65"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5" fillId="4" borderId="20" xfId="0" applyFont="1" applyFill="1" applyBorder="1" applyAlignment="1">
      <alignment horizontal="justify" vertical="center" wrapText="1"/>
    </xf>
    <xf numFmtId="0" fontId="0" fillId="4" borderId="0" xfId="0" applyFont="1" applyFill="1" applyBorder="1" applyAlignment="1">
      <alignment horizontal="left" vertical="top"/>
    </xf>
    <xf numFmtId="0" fontId="83" fillId="4" borderId="0" xfId="0" applyFont="1" applyFill="1" applyBorder="1" applyAlignment="1">
      <alignment vertical="center"/>
    </xf>
    <xf numFmtId="0" fontId="53" fillId="4" borderId="0" xfId="0" applyFont="1" applyFill="1" applyBorder="1" applyAlignment="1">
      <alignment horizontal="left" vertical="top" wrapText="1"/>
    </xf>
    <xf numFmtId="0" fontId="68" fillId="9" borderId="0" xfId="0" applyFont="1" applyFill="1" applyBorder="1" applyAlignment="1"/>
    <xf numFmtId="0" fontId="0" fillId="9" borderId="0" xfId="0" applyFill="1" applyBorder="1" applyAlignment="1"/>
    <xf numFmtId="0" fontId="0" fillId="9" borderId="0" xfId="0" applyFill="1"/>
    <xf numFmtId="0" fontId="84" fillId="9" borderId="0" xfId="0" applyFont="1" applyFill="1" applyBorder="1" applyAlignment="1">
      <alignment vertical="center"/>
    </xf>
    <xf numFmtId="0" fontId="84" fillId="9" borderId="0" xfId="0" applyFont="1" applyFill="1" applyBorder="1" applyAlignment="1">
      <alignment horizontal="left" vertical="center"/>
    </xf>
    <xf numFmtId="0" fontId="63"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70" fillId="4" borderId="4" xfId="0" applyFont="1" applyFill="1" applyBorder="1"/>
    <xf numFmtId="0" fontId="70"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70" fillId="4" borderId="0" xfId="0" applyFont="1" applyFill="1" applyBorder="1"/>
    <xf numFmtId="0" fontId="0" fillId="4" borderId="4" xfId="0" applyFill="1" applyBorder="1" applyAlignment="1">
      <alignment horizontal="center"/>
    </xf>
    <xf numFmtId="170" fontId="0" fillId="4" borderId="0" xfId="12"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6" fillId="10" borderId="0" xfId="0" applyFont="1" applyFill="1" applyBorder="1"/>
    <xf numFmtId="0" fontId="87" fillId="10" borderId="0" xfId="0" applyFont="1" applyFill="1" applyBorder="1"/>
    <xf numFmtId="0" fontId="88" fillId="11" borderId="24" xfId="0" applyFont="1" applyFill="1" applyBorder="1" applyAlignment="1">
      <alignment horizontal="left" vertical="center" wrapText="1" indent="1"/>
    </xf>
    <xf numFmtId="0" fontId="88" fillId="11" borderId="25" xfId="0" applyFont="1" applyFill="1" applyBorder="1" applyAlignment="1">
      <alignment horizontal="left" vertical="center" wrapText="1" indent="1"/>
    </xf>
    <xf numFmtId="0" fontId="89" fillId="10" borderId="26" xfId="0" applyFont="1" applyFill="1" applyBorder="1" applyAlignment="1">
      <alignment vertical="center" wrapText="1"/>
    </xf>
    <xf numFmtId="0" fontId="89" fillId="10" borderId="29" xfId="0" applyFont="1" applyFill="1" applyBorder="1" applyAlignment="1">
      <alignment vertical="center" wrapText="1"/>
    </xf>
    <xf numFmtId="0" fontId="86" fillId="10" borderId="29" xfId="0" applyFont="1" applyFill="1" applyBorder="1" applyAlignment="1">
      <alignment vertical="center" wrapText="1"/>
    </xf>
    <xf numFmtId="0" fontId="89" fillId="10" borderId="29" xfId="0" applyFont="1" applyFill="1" applyBorder="1" applyAlignment="1">
      <alignment horizontal="justify" vertical="center" wrapText="1"/>
    </xf>
    <xf numFmtId="0" fontId="89" fillId="10" borderId="32" xfId="0" applyFont="1" applyFill="1" applyBorder="1" applyAlignment="1">
      <alignment vertical="center" wrapText="1"/>
    </xf>
    <xf numFmtId="0" fontId="86" fillId="10" borderId="0" xfId="0" applyFont="1" applyFill="1" applyBorder="1" applyAlignment="1">
      <alignment vertical="top" wrapText="1"/>
    </xf>
    <xf numFmtId="0" fontId="89" fillId="10" borderId="0" xfId="0" applyFont="1" applyFill="1" applyBorder="1" applyAlignment="1">
      <alignment horizontal="left" vertical="top" wrapText="1" indent="5"/>
    </xf>
    <xf numFmtId="0" fontId="89" fillId="10" borderId="0" xfId="0" applyFont="1" applyFill="1" applyBorder="1" applyAlignment="1">
      <alignment horizontal="left" vertical="top" wrapText="1"/>
    </xf>
    <xf numFmtId="0" fontId="89" fillId="10" borderId="26" xfId="0" applyFont="1" applyFill="1" applyBorder="1" applyAlignment="1">
      <alignment vertical="center"/>
    </xf>
    <xf numFmtId="0" fontId="89" fillId="10" borderId="29" xfId="0" applyFont="1" applyFill="1" applyBorder="1" applyAlignment="1">
      <alignment vertical="center"/>
    </xf>
    <xf numFmtId="0" fontId="89" fillId="10" borderId="32" xfId="0" applyFont="1" applyFill="1" applyBorder="1" applyAlignment="1">
      <alignment vertical="center"/>
    </xf>
    <xf numFmtId="0" fontId="89" fillId="10" borderId="0" xfId="0" applyFont="1" applyFill="1" applyBorder="1" applyAlignment="1">
      <alignment horizontal="justify" vertical="center" wrapText="1"/>
    </xf>
    <xf numFmtId="0" fontId="86" fillId="10" borderId="0" xfId="0" applyFont="1" applyFill="1" applyBorder="1" applyAlignment="1">
      <alignment vertical="center" wrapText="1"/>
    </xf>
    <xf numFmtId="0" fontId="89" fillId="10" borderId="0" xfId="0" applyFont="1" applyFill="1" applyBorder="1" applyAlignment="1">
      <alignment vertical="center" wrapText="1"/>
    </xf>
    <xf numFmtId="0" fontId="86" fillId="12" borderId="0" xfId="0" applyFont="1" applyFill="1" applyBorder="1"/>
    <xf numFmtId="0" fontId="88" fillId="11" borderId="1" xfId="0" applyFont="1" applyFill="1" applyBorder="1" applyAlignment="1">
      <alignment vertical="center" wrapText="1"/>
    </xf>
    <xf numFmtId="0" fontId="88" fillId="11" borderId="35" xfId="0" applyFont="1" applyFill="1" applyBorder="1" applyAlignment="1">
      <alignment vertical="center" wrapText="1"/>
    </xf>
    <xf numFmtId="0" fontId="88" fillId="11" borderId="6" xfId="0" applyFont="1" applyFill="1" applyBorder="1" applyAlignment="1">
      <alignment vertical="center" wrapText="1"/>
    </xf>
    <xf numFmtId="0" fontId="89" fillId="11" borderId="36" xfId="0" applyFont="1" applyFill="1" applyBorder="1" applyAlignment="1">
      <alignment vertical="center" wrapText="1"/>
    </xf>
    <xf numFmtId="0" fontId="86" fillId="10" borderId="26" xfId="0" applyFont="1" applyFill="1" applyBorder="1" applyAlignment="1">
      <alignment vertical="center"/>
    </xf>
    <xf numFmtId="0" fontId="89" fillId="10" borderId="27" xfId="0" applyFont="1" applyFill="1" applyBorder="1" applyAlignment="1">
      <alignment vertical="center" wrapText="1"/>
    </xf>
    <xf numFmtId="0" fontId="89" fillId="10" borderId="37" xfId="0" applyFont="1" applyFill="1" applyBorder="1" applyAlignment="1">
      <alignment vertical="center" wrapText="1"/>
    </xf>
    <xf numFmtId="0" fontId="86" fillId="10" borderId="32" xfId="0" applyFont="1" applyFill="1" applyBorder="1" applyAlignment="1">
      <alignment vertical="center"/>
    </xf>
    <xf numFmtId="0" fontId="89" fillId="10" borderId="38" xfId="0" applyFont="1" applyFill="1" applyBorder="1" applyAlignment="1">
      <alignment vertical="center" wrapText="1"/>
    </xf>
    <xf numFmtId="0" fontId="89" fillId="10" borderId="34" xfId="0" applyFont="1" applyFill="1" applyBorder="1" applyAlignment="1">
      <alignment vertical="center" wrapText="1"/>
    </xf>
    <xf numFmtId="0" fontId="89" fillId="10" borderId="0" xfId="0" applyFont="1" applyFill="1" applyBorder="1" applyAlignment="1">
      <alignment vertical="center"/>
    </xf>
    <xf numFmtId="0" fontId="86" fillId="10" borderId="26" xfId="0" applyFont="1" applyFill="1" applyBorder="1" applyAlignment="1">
      <alignment vertical="center" wrapText="1"/>
    </xf>
    <xf numFmtId="0" fontId="86" fillId="10" borderId="29" xfId="0" applyFont="1" applyFill="1" applyBorder="1" applyAlignment="1">
      <alignment vertical="center"/>
    </xf>
    <xf numFmtId="0" fontId="86" fillId="10" borderId="0" xfId="0" applyFont="1" applyFill="1" applyBorder="1" applyAlignment="1">
      <alignment vertical="center"/>
    </xf>
    <xf numFmtId="0" fontId="89" fillId="10" borderId="0" xfId="0" applyFont="1" applyFill="1" applyBorder="1" applyAlignment="1">
      <alignment horizontal="left" vertical="center" wrapText="1" indent="5"/>
    </xf>
    <xf numFmtId="0" fontId="86" fillId="10" borderId="40" xfId="0" applyFont="1" applyFill="1" applyBorder="1" applyAlignment="1">
      <alignment vertical="center" wrapText="1"/>
    </xf>
    <xf numFmtId="0" fontId="86" fillId="10" borderId="43" xfId="0" applyFont="1" applyFill="1" applyBorder="1" applyAlignment="1">
      <alignment vertical="center"/>
    </xf>
    <xf numFmtId="0" fontId="86" fillId="10" borderId="32" xfId="0" applyFont="1" applyFill="1" applyBorder="1"/>
    <xf numFmtId="0" fontId="88" fillId="11" borderId="44" xfId="0" applyFont="1" applyFill="1" applyBorder="1" applyAlignment="1">
      <alignment horizontal="left" vertical="center" wrapText="1" indent="1"/>
    </xf>
    <xf numFmtId="0" fontId="88" fillId="11" borderId="44" xfId="0" applyFont="1" applyFill="1" applyBorder="1" applyAlignment="1">
      <alignment vertical="center" wrapText="1"/>
    </xf>
    <xf numFmtId="0" fontId="89" fillId="11" borderId="45" xfId="0" applyFont="1" applyFill="1" applyBorder="1" applyAlignment="1">
      <alignment horizontal="justify" vertical="center" wrapText="1"/>
    </xf>
    <xf numFmtId="0" fontId="88" fillId="11" borderId="0" xfId="0" applyFont="1" applyFill="1" applyBorder="1" applyAlignment="1">
      <alignment vertical="center" wrapText="1"/>
    </xf>
    <xf numFmtId="0" fontId="89" fillId="11" borderId="5" xfId="0" applyFont="1" applyFill="1" applyBorder="1" applyAlignment="1">
      <alignment horizontal="justify" vertical="center" wrapText="1"/>
    </xf>
    <xf numFmtId="0" fontId="86" fillId="10" borderId="26" xfId="0" applyFont="1" applyFill="1" applyBorder="1"/>
    <xf numFmtId="0" fontId="86" fillId="10" borderId="29" xfId="0" applyFont="1" applyFill="1" applyBorder="1"/>
    <xf numFmtId="0" fontId="86" fillId="10" borderId="46" xfId="0" applyFont="1" applyFill="1" applyBorder="1" applyAlignment="1">
      <alignment vertical="center"/>
    </xf>
    <xf numFmtId="0" fontId="89" fillId="10" borderId="44" xfId="0" applyFont="1" applyFill="1" applyBorder="1" applyAlignment="1">
      <alignment vertical="top" wrapText="1"/>
    </xf>
    <xf numFmtId="0" fontId="90" fillId="4" borderId="47" xfId="14" applyFont="1" applyFill="1" applyBorder="1" applyAlignment="1" applyProtection="1"/>
    <xf numFmtId="0" fontId="86" fillId="10" borderId="45" xfId="0" applyFont="1" applyFill="1" applyBorder="1"/>
    <xf numFmtId="0" fontId="91" fillId="10" borderId="0" xfId="14" applyFont="1" applyFill="1" applyBorder="1" applyAlignment="1" applyProtection="1">
      <alignment horizontal="right"/>
    </xf>
    <xf numFmtId="0" fontId="0" fillId="4" borderId="0" xfId="0" applyFont="1" applyFill="1" applyBorder="1" applyAlignment="1">
      <alignment horizontal="center" vertical="center"/>
    </xf>
    <xf numFmtId="0" fontId="47" fillId="4" borderId="0" xfId="0" applyFont="1" applyFill="1" applyBorder="1" applyAlignment="1">
      <alignment horizontal="left" vertical="center"/>
    </xf>
    <xf numFmtId="0" fontId="3" fillId="4" borderId="0" xfId="0" applyFont="1" applyFill="1" applyBorder="1" applyAlignment="1">
      <alignment vertical="center"/>
    </xf>
    <xf numFmtId="0" fontId="65" fillId="4" borderId="0" xfId="0" applyFont="1" applyFill="1" applyBorder="1" applyAlignment="1">
      <alignment horizontal="justify" vertical="center" wrapText="1"/>
    </xf>
    <xf numFmtId="0" fontId="65" fillId="4" borderId="0" xfId="0" applyFont="1" applyFill="1" applyBorder="1" applyAlignment="1">
      <alignment vertical="center" wrapText="1"/>
    </xf>
    <xf numFmtId="0" fontId="85" fillId="9" borderId="0" xfId="0" applyFont="1" applyFill="1" applyBorder="1" applyAlignment="1">
      <alignment horizontal="center" vertical="center"/>
    </xf>
    <xf numFmtId="165" fontId="0" fillId="0" borderId="0" xfId="1" applyNumberFormat="1" applyFont="1" applyFill="1" applyBorder="1" applyAlignment="1">
      <alignment vertical="top"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168" fontId="42" fillId="8" borderId="0" xfId="13" applyNumberFormat="1" applyFont="1" applyFill="1" applyBorder="1" applyAlignment="1">
      <alignment horizontal="center"/>
    </xf>
    <xf numFmtId="0" fontId="52" fillId="4" borderId="0" xfId="0" applyFont="1" applyFill="1" applyBorder="1" applyAlignment="1">
      <alignment horizontal="left" wrapText="1"/>
    </xf>
    <xf numFmtId="0" fontId="47" fillId="4" borderId="0" xfId="0" applyFont="1" applyFill="1" applyBorder="1" applyAlignment="1">
      <alignment horizontal="center" vertical="center" wrapText="1"/>
    </xf>
    <xf numFmtId="0" fontId="67" fillId="9" borderId="0" xfId="0" applyFont="1" applyFill="1" applyBorder="1" applyAlignment="1">
      <alignment horizontal="center" vertical="center" wrapText="1"/>
    </xf>
    <xf numFmtId="0" fontId="3" fillId="4" borderId="0" xfId="0" applyFont="1" applyFill="1" applyBorder="1" applyAlignment="1">
      <alignment vertical="center"/>
    </xf>
    <xf numFmtId="0" fontId="47"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7"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64" fillId="4" borderId="0" xfId="0" applyFont="1" applyFill="1" applyBorder="1" applyAlignment="1">
      <alignment horizontal="center" vertical="center" wrapText="1"/>
    </xf>
    <xf numFmtId="0" fontId="1" fillId="4" borderId="20" xfId="0" applyFont="1" applyFill="1" applyBorder="1" applyAlignment="1">
      <alignment horizontal="center"/>
    </xf>
    <xf numFmtId="0" fontId="24" fillId="4" borderId="20" xfId="0" applyFont="1" applyFill="1" applyBorder="1" applyAlignment="1">
      <alignment horizontal="center"/>
    </xf>
    <xf numFmtId="0" fontId="65" fillId="4" borderId="0" xfId="0" applyFont="1" applyFill="1" applyBorder="1" applyAlignment="1">
      <alignment horizontal="justify" vertical="center" wrapText="1"/>
    </xf>
    <xf numFmtId="0" fontId="65" fillId="4" borderId="0" xfId="0" applyFont="1" applyFill="1" applyBorder="1" applyAlignment="1">
      <alignment vertical="center" wrapText="1"/>
    </xf>
    <xf numFmtId="0" fontId="70" fillId="4" borderId="0" xfId="0" applyFont="1" applyFill="1" applyBorder="1" applyAlignment="1">
      <alignment horizontal="center" wrapText="1"/>
    </xf>
    <xf numFmtId="0" fontId="84" fillId="9" borderId="0" xfId="0" applyFont="1" applyFill="1" applyBorder="1" applyAlignment="1">
      <alignment horizontal="center" vertical="center" wrapText="1"/>
    </xf>
    <xf numFmtId="0" fontId="85" fillId="9"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58" fillId="4" borderId="12" xfId="14" applyFill="1" applyBorder="1" applyAlignment="1" applyProtection="1">
      <alignment horizontal="left" vertical="center" wrapText="1"/>
    </xf>
    <xf numFmtId="0" fontId="0" fillId="4" borderId="22" xfId="0" applyFill="1" applyBorder="1" applyAlignment="1">
      <alignment horizontal="left" vertical="top" wrapText="1"/>
    </xf>
    <xf numFmtId="0" fontId="0" fillId="4" borderId="21" xfId="0" applyFill="1" applyBorder="1" applyAlignment="1">
      <alignment horizontal="left" vertical="top" wrapText="1"/>
    </xf>
    <xf numFmtId="0" fontId="0" fillId="4" borderId="23" xfId="0" applyFill="1" applyBorder="1" applyAlignment="1">
      <alignment horizontal="left" vertical="top" wrapText="1"/>
    </xf>
    <xf numFmtId="0" fontId="89" fillId="12" borderId="13" xfId="0" applyFont="1" applyFill="1" applyBorder="1" applyAlignment="1">
      <alignment horizontal="left" vertical="top"/>
    </xf>
    <xf numFmtId="0" fontId="89" fillId="12" borderId="30" xfId="0" applyFont="1" applyFill="1" applyBorder="1" applyAlignment="1">
      <alignment horizontal="left" vertical="top"/>
    </xf>
    <xf numFmtId="0" fontId="88" fillId="11" borderId="1" xfId="0" applyFont="1" applyFill="1" applyBorder="1" applyAlignment="1">
      <alignment horizontal="left" vertical="center" wrapText="1"/>
    </xf>
    <xf numFmtId="0" fontId="88" fillId="11" borderId="3" xfId="0" applyFont="1" applyFill="1" applyBorder="1" applyAlignment="1">
      <alignment horizontal="left" vertical="center" wrapText="1"/>
    </xf>
    <xf numFmtId="0" fontId="88" fillId="11" borderId="4" xfId="0" applyFont="1" applyFill="1" applyBorder="1" applyAlignment="1">
      <alignment horizontal="left" vertical="center" wrapText="1"/>
    </xf>
    <xf numFmtId="0" fontId="88" fillId="11" borderId="5" xfId="0" applyFont="1" applyFill="1" applyBorder="1" applyAlignment="1">
      <alignment horizontal="left" vertical="center" wrapText="1"/>
    </xf>
    <xf numFmtId="0" fontId="89" fillId="12" borderId="27" xfId="0" applyFont="1" applyFill="1" applyBorder="1" applyAlignment="1">
      <alignment horizontal="left" vertical="top"/>
    </xf>
    <xf numFmtId="0" fontId="89" fillId="12" borderId="28" xfId="0" applyFont="1" applyFill="1" applyBorder="1" applyAlignment="1">
      <alignment horizontal="left" vertical="top"/>
    </xf>
    <xf numFmtId="0" fontId="89" fillId="12" borderId="13" xfId="0" applyFont="1" applyFill="1" applyBorder="1" applyAlignment="1">
      <alignment horizontal="left" vertical="top" wrapText="1"/>
    </xf>
    <xf numFmtId="0" fontId="89" fillId="12" borderId="30" xfId="0" applyFont="1" applyFill="1" applyBorder="1" applyAlignment="1">
      <alignment horizontal="left" vertical="top" wrapText="1"/>
    </xf>
    <xf numFmtId="0" fontId="89" fillId="12" borderId="10" xfId="0" applyFont="1" applyFill="1" applyBorder="1" applyAlignment="1">
      <alignment horizontal="left" vertical="top"/>
    </xf>
    <xf numFmtId="0" fontId="89" fillId="12" borderId="31" xfId="0" applyFont="1" applyFill="1" applyBorder="1" applyAlignment="1">
      <alignment horizontal="left" vertical="top"/>
    </xf>
    <xf numFmtId="0" fontId="89" fillId="12" borderId="10" xfId="0" applyFont="1" applyFill="1" applyBorder="1" applyAlignment="1">
      <alignment horizontal="left" vertical="top" wrapText="1"/>
    </xf>
    <xf numFmtId="0" fontId="89" fillId="12" borderId="31" xfId="0" applyFont="1" applyFill="1" applyBorder="1" applyAlignment="1">
      <alignment horizontal="left" vertical="top" wrapText="1"/>
    </xf>
    <xf numFmtId="0" fontId="89" fillId="12" borderId="33" xfId="0" applyFont="1" applyFill="1" applyBorder="1" applyAlignment="1">
      <alignment horizontal="left" vertical="top"/>
    </xf>
    <xf numFmtId="0" fontId="89" fillId="12" borderId="34" xfId="0" applyFont="1" applyFill="1" applyBorder="1" applyAlignment="1">
      <alignment horizontal="left" vertical="top"/>
    </xf>
    <xf numFmtId="0" fontId="88" fillId="11" borderId="1" xfId="0" applyFont="1" applyFill="1" applyBorder="1" applyAlignment="1">
      <alignment horizontal="left" vertical="top" wrapText="1"/>
    </xf>
    <xf numFmtId="0" fontId="88" fillId="11" borderId="3" xfId="0" applyFont="1" applyFill="1" applyBorder="1" applyAlignment="1">
      <alignment horizontal="left" vertical="top" wrapText="1"/>
    </xf>
    <xf numFmtId="0" fontId="88" fillId="11" borderId="4" xfId="0" applyFont="1" applyFill="1" applyBorder="1" applyAlignment="1">
      <alignment horizontal="left" vertical="top" wrapText="1"/>
    </xf>
    <xf numFmtId="0" fontId="88" fillId="11" borderId="5" xfId="0" applyFont="1" applyFill="1" applyBorder="1" applyAlignment="1">
      <alignment horizontal="left" vertical="top" wrapText="1"/>
    </xf>
    <xf numFmtId="0" fontId="89" fillId="12" borderId="27" xfId="0" applyFont="1" applyFill="1" applyBorder="1" applyAlignment="1">
      <alignment horizontal="left" vertical="top" wrapText="1"/>
    </xf>
    <xf numFmtId="0" fontId="89" fillId="12" borderId="28" xfId="0" applyFont="1" applyFill="1" applyBorder="1" applyAlignment="1">
      <alignment horizontal="left" vertical="top" wrapText="1"/>
    </xf>
    <xf numFmtId="0" fontId="89" fillId="10" borderId="41" xfId="0" applyFont="1" applyFill="1" applyBorder="1" applyAlignment="1">
      <alignment horizontal="left" vertical="center" wrapText="1"/>
    </xf>
    <xf numFmtId="0" fontId="89" fillId="10" borderId="42" xfId="0" applyFont="1" applyFill="1" applyBorder="1" applyAlignment="1">
      <alignment horizontal="left" vertical="center" wrapText="1"/>
    </xf>
    <xf numFmtId="0" fontId="89" fillId="12" borderId="33" xfId="0" applyFont="1" applyFill="1" applyBorder="1" applyAlignment="1">
      <alignment horizontal="left" vertical="top" wrapText="1"/>
    </xf>
    <xf numFmtId="0" fontId="89" fillId="12" borderId="34" xfId="0" applyFont="1" applyFill="1" applyBorder="1" applyAlignment="1">
      <alignment horizontal="left" vertical="top" wrapText="1"/>
    </xf>
    <xf numFmtId="0" fontId="89" fillId="10" borderId="39" xfId="0" applyFont="1" applyFill="1" applyBorder="1" applyAlignment="1">
      <alignment horizontal="left" vertical="center" wrapText="1"/>
    </xf>
    <xf numFmtId="0" fontId="89" fillId="10" borderId="37" xfId="0" applyFont="1" applyFill="1" applyBorder="1" applyAlignment="1">
      <alignment horizontal="left" vertical="center" wrapText="1"/>
    </xf>
    <xf numFmtId="0" fontId="89" fillId="10" borderId="13" xfId="0" applyFont="1" applyFill="1" applyBorder="1" applyAlignment="1">
      <alignment horizontal="left" vertical="center" wrapText="1"/>
    </xf>
    <xf numFmtId="0" fontId="89" fillId="10" borderId="30" xfId="0" applyFont="1" applyFill="1" applyBorder="1" applyAlignment="1">
      <alignment horizontal="left" vertical="center" wrapText="1"/>
    </xf>
    <xf numFmtId="0" fontId="89" fillId="10" borderId="33" xfId="0" applyFont="1" applyFill="1" applyBorder="1" applyAlignment="1">
      <alignment horizontal="left" vertical="center" wrapText="1"/>
    </xf>
    <xf numFmtId="0" fontId="89" fillId="10" borderId="34" xfId="0" applyFont="1" applyFill="1" applyBorder="1" applyAlignment="1">
      <alignment horizontal="left" vertical="center" wrapText="1"/>
    </xf>
    <xf numFmtId="0" fontId="88" fillId="11" borderId="6" xfId="0" applyFont="1" applyFill="1" applyBorder="1" applyAlignment="1">
      <alignment horizontal="left" vertical="center" wrapText="1"/>
    </xf>
    <xf numFmtId="0" fontId="88" fillId="11" borderId="8" xfId="0" applyFont="1" applyFill="1" applyBorder="1" applyAlignment="1">
      <alignment horizontal="left" vertical="center" wrapText="1"/>
    </xf>
    <xf numFmtId="0" fontId="89" fillId="10" borderId="10" xfId="0" applyFont="1" applyFill="1" applyBorder="1" applyAlignment="1">
      <alignment horizontal="left" vertical="center" wrapText="1"/>
    </xf>
    <xf numFmtId="0" fontId="89" fillId="10" borderId="31" xfId="0" applyFont="1" applyFill="1" applyBorder="1" applyAlignment="1">
      <alignment horizontal="left" vertical="center" wrapText="1"/>
    </xf>
    <xf numFmtId="0" fontId="88" fillId="11" borderId="44" xfId="0" applyFont="1" applyFill="1" applyBorder="1" applyAlignment="1">
      <alignment horizontal="left" vertical="center" wrapText="1"/>
    </xf>
    <xf numFmtId="0" fontId="88" fillId="11" borderId="45" xfId="0" applyFont="1" applyFill="1" applyBorder="1" applyAlignment="1">
      <alignment horizontal="left" vertical="center" wrapText="1"/>
    </xf>
    <xf numFmtId="0" fontId="89" fillId="10" borderId="47" xfId="0" applyFont="1" applyFill="1" applyBorder="1" applyAlignment="1">
      <alignment horizontal="left" vertical="center" wrapText="1"/>
    </xf>
    <xf numFmtId="0" fontId="89" fillId="10" borderId="45" xfId="0" applyFont="1" applyFill="1" applyBorder="1" applyAlignment="1">
      <alignment horizontal="left" vertical="center" wrapText="1"/>
    </xf>
  </cellXfs>
  <cellStyles count="15">
    <cellStyle name="Comma" xfId="12" builtinId="3"/>
    <cellStyle name="Comma 2" xfId="3" xr:uid="{00000000-0005-0000-0000-000000000000}"/>
    <cellStyle name="Comma 2 2" xfId="10" xr:uid="{00000000-0005-0000-0000-000000000000}"/>
    <cellStyle name="Comma 2 3" xfId="11" xr:uid="{00000000-0005-0000-0000-000000000000}"/>
    <cellStyle name="Comma 2 4" xfId="9" xr:uid="{00000000-0005-0000-0000-000000000000}"/>
    <cellStyle name="Hyperlink" xfId="2" builtinId="8"/>
    <cellStyle name="Hyperlink 2" xfId="14" xr:uid="{C12DA9EC-354A-45B3-B700-0331084A2F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3" xr:uid="{DBB4087C-5DDF-4C71-B057-0457F27BAA43}"/>
    <cellStyle name="Percent" xfId="1" builtinId="5"/>
    <cellStyle name="Standard 3" xfId="8" xr:uid="{00000000-0005-0000-0000-00000800000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B4C015A3-9518-4561-B101-869BB64AA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70267" y="0"/>
          <a:ext cx="2756067" cy="89312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2" name="Billede 3">
          <a:extLst>
            <a:ext uri="{FF2B5EF4-FFF2-40B4-BE49-F238E27FC236}">
              <a16:creationId xmlns:a16="http://schemas.microsoft.com/office/drawing/2014/main" id="{5F2568D1-0CA9-4EF6-AAF3-60820A2179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2478" y="0"/>
          <a:ext cx="2756066" cy="89312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AEB6F93C-0DA1-4B17-89C0-29E17E9D5C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88" y="0"/>
          <a:ext cx="2686142" cy="8931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B1E782FA-01F4-456A-8C1D-FD35717A01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90" y="0"/>
          <a:ext cx="2686142" cy="893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BD4B6150-8289-43DE-8865-37D87ADEFC54}"/>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2018</a:t>
          </a:r>
        </a:p>
      </xdr:txBody>
    </xdr:sp>
    <xdr:clientData/>
  </xdr:twoCellAnchor>
  <xdr:twoCellAnchor>
    <xdr:from>
      <xdr:col>1</xdr:col>
      <xdr:colOff>22411</xdr:colOff>
      <xdr:row>20</xdr:row>
      <xdr:rowOff>76199</xdr:rowOff>
    </xdr:from>
    <xdr:to>
      <xdr:col>2</xdr:col>
      <xdr:colOff>3664323</xdr:colOff>
      <xdr:row>32</xdr:row>
      <xdr:rowOff>27214</xdr:rowOff>
    </xdr:to>
    <xdr:sp macro="" textlink="">
      <xdr:nvSpPr>
        <xdr:cNvPr id="3" name="Tekstboks 4">
          <a:extLst>
            <a:ext uri="{FF2B5EF4-FFF2-40B4-BE49-F238E27FC236}">
              <a16:creationId xmlns:a16="http://schemas.microsoft.com/office/drawing/2014/main" id="{316AF052-4735-4D18-84A8-1E76B32504EE}"/>
            </a:ext>
          </a:extLst>
        </xdr:cNvPr>
        <xdr:cNvSpPr txBox="1"/>
      </xdr:nvSpPr>
      <xdr:spPr>
        <a:xfrm>
          <a:off x="251011" y="9972674"/>
          <a:ext cx="4889687" cy="223701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2018-11-06</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2018-09-30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FA6B5151-15FF-4DEE-A053-7889E66ECEA1}"/>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A870271D-1DDC-4012-A946-451BB07709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3">
          <a:extLst>
            <a:ext uri="{FF2B5EF4-FFF2-40B4-BE49-F238E27FC236}">
              <a16:creationId xmlns:a16="http://schemas.microsoft.com/office/drawing/2014/main" id="{C3C91D0A-39EF-4653-8298-B94007B0DC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5207" y="0"/>
          <a:ext cx="272827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2" name="Billede 3">
          <a:extLst>
            <a:ext uri="{FF2B5EF4-FFF2-40B4-BE49-F238E27FC236}">
              <a16:creationId xmlns:a16="http://schemas.microsoft.com/office/drawing/2014/main" id="{36183ABA-EACA-4369-8C98-01C805B7A4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602" y="44824"/>
          <a:ext cx="2742171" cy="690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E0DDF3EE-D472-4951-9188-85CC8D97AB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9415" y="0"/>
          <a:ext cx="2728276" cy="8976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BA6C2186-E845-4A21-A70E-ABFD3AE8ED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6703" y="0"/>
          <a:ext cx="2740379" cy="8931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A9F1F49E-8D93-44D4-BD6A-82FFDB01AB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2647" y="0"/>
          <a:ext cx="2741724" cy="893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3.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34.5" x14ac:dyDescent="0.25">
      <c r="A6" s="127" t="s">
        <v>1425</v>
      </c>
    </row>
    <row r="7" spans="1:1" ht="17.25" x14ac:dyDescent="0.25">
      <c r="A7" s="127"/>
    </row>
    <row r="8" spans="1:1" ht="18.75" x14ac:dyDescent="0.25">
      <c r="A8" s="128" t="s">
        <v>1426</v>
      </c>
    </row>
    <row r="9" spans="1:1" ht="34.5" x14ac:dyDescent="0.3">
      <c r="A9" s="137" t="s">
        <v>1589</v>
      </c>
    </row>
    <row r="10" spans="1:1" ht="69"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34.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34.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17.25" x14ac:dyDescent="0.25">
      <c r="A58" s="132" t="s">
        <v>1473</v>
      </c>
    </row>
    <row r="59" spans="1:1" ht="17.25" x14ac:dyDescent="0.25">
      <c r="A59" s="131" t="s">
        <v>1474</v>
      </c>
    </row>
    <row r="60" spans="1:1" ht="34.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28" t="s">
        <v>1736</v>
      </c>
      <c r="B1" s="528"/>
    </row>
    <row r="2" spans="1:13" ht="31.5" x14ac:dyDescent="0.25">
      <c r="A2" s="191" t="s">
        <v>1735</v>
      </c>
      <c r="B2" s="191"/>
      <c r="C2" s="64"/>
      <c r="D2" s="64"/>
      <c r="E2" s="64"/>
      <c r="F2" s="199" t="s">
        <v>1767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83</v>
      </c>
      <c r="D4" s="67"/>
      <c r="E4" s="67"/>
      <c r="F4" s="64"/>
      <c r="G4" s="64"/>
      <c r="H4" s="64"/>
      <c r="I4" s="77" t="s">
        <v>1728</v>
      </c>
      <c r="J4" s="123" t="s">
        <v>1402</v>
      </c>
      <c r="L4" s="64"/>
      <c r="M4" s="64"/>
    </row>
    <row r="5" spans="1:13" ht="15.75" thickBot="1" x14ac:dyDescent="0.3">
      <c r="H5" s="64"/>
      <c r="I5" s="143" t="s">
        <v>1404</v>
      </c>
      <c r="J5" s="66" t="s">
        <v>1405</v>
      </c>
      <c r="L5" s="64"/>
      <c r="M5" s="64"/>
    </row>
    <row r="6" spans="1:13" ht="18.75" x14ac:dyDescent="0.25">
      <c r="A6" s="70"/>
      <c r="B6" s="71" t="s">
        <v>1632</v>
      </c>
      <c r="C6" s="70"/>
      <c r="E6" s="72"/>
      <c r="F6" s="72"/>
      <c r="G6" s="72"/>
      <c r="H6" s="64"/>
      <c r="I6" s="143" t="s">
        <v>1407</v>
      </c>
      <c r="J6" s="66" t="s">
        <v>1408</v>
      </c>
      <c r="L6" s="64"/>
      <c r="M6" s="64"/>
    </row>
    <row r="7" spans="1:13" x14ac:dyDescent="0.25">
      <c r="B7" s="74" t="s">
        <v>1734</v>
      </c>
      <c r="H7" s="64"/>
      <c r="I7" s="143" t="s">
        <v>1410</v>
      </c>
      <c r="J7" s="66" t="s">
        <v>1411</v>
      </c>
      <c r="L7" s="64"/>
      <c r="M7" s="64"/>
    </row>
    <row r="8" spans="1:13" x14ac:dyDescent="0.25">
      <c r="B8" s="74" t="s">
        <v>1645</v>
      </c>
      <c r="H8" s="64"/>
      <c r="I8" s="143" t="s">
        <v>1726</v>
      </c>
      <c r="J8" s="66" t="s">
        <v>1727</v>
      </c>
      <c r="L8" s="64"/>
      <c r="M8" s="64"/>
    </row>
    <row r="9" spans="1:13" ht="15.75" thickBot="1" x14ac:dyDescent="0.3">
      <c r="B9" s="75" t="s">
        <v>1667</v>
      </c>
      <c r="H9" s="64"/>
      <c r="L9" s="64"/>
      <c r="M9" s="64"/>
    </row>
    <row r="10" spans="1:13" x14ac:dyDescent="0.25">
      <c r="B10" s="76"/>
      <c r="H10" s="64"/>
      <c r="I10" s="144" t="s">
        <v>1730</v>
      </c>
      <c r="L10" s="64"/>
      <c r="M10" s="64"/>
    </row>
    <row r="11" spans="1:13" x14ac:dyDescent="0.25">
      <c r="B11" s="76"/>
      <c r="H11" s="64"/>
      <c r="I11" s="144" t="s">
        <v>1732</v>
      </c>
      <c r="L11" s="64"/>
      <c r="M11" s="64"/>
    </row>
    <row r="12" spans="1:13" ht="37.5" x14ac:dyDescent="0.25">
      <c r="A12" s="77" t="s">
        <v>92</v>
      </c>
      <c r="B12" s="77" t="s">
        <v>1716</v>
      </c>
      <c r="C12" s="78"/>
      <c r="D12" s="78"/>
      <c r="E12" s="78"/>
      <c r="F12" s="78"/>
      <c r="G12" s="78"/>
      <c r="H12" s="64"/>
      <c r="L12" s="64"/>
      <c r="M12" s="64"/>
    </row>
    <row r="13" spans="1:13" ht="15" customHeight="1" x14ac:dyDescent="0.25">
      <c r="A13" s="85"/>
      <c r="B13" s="86" t="s">
        <v>1644</v>
      </c>
      <c r="C13" s="85" t="s">
        <v>1715</v>
      </c>
      <c r="D13" s="85" t="s">
        <v>1729</v>
      </c>
      <c r="E13" s="87"/>
      <c r="F13" s="88"/>
      <c r="G13" s="88"/>
      <c r="H13" s="64"/>
      <c r="L13" s="64"/>
      <c r="M13" s="64"/>
    </row>
    <row r="14" spans="1:13" x14ac:dyDescent="0.25">
      <c r="A14" s="66" t="s">
        <v>1633</v>
      </c>
      <c r="B14" s="83" t="s">
        <v>1598</v>
      </c>
      <c r="C14" s="140" t="s">
        <v>1709</v>
      </c>
      <c r="D14" s="140" t="s">
        <v>1709</v>
      </c>
      <c r="E14" s="72"/>
      <c r="F14" s="72"/>
      <c r="G14" s="72"/>
      <c r="H14" s="64"/>
      <c r="L14" s="64"/>
      <c r="M14" s="64"/>
    </row>
    <row r="15" spans="1:13" x14ac:dyDescent="0.25">
      <c r="A15" s="66" t="s">
        <v>1634</v>
      </c>
      <c r="B15" s="83" t="s">
        <v>494</v>
      </c>
      <c r="C15" s="66" t="s">
        <v>94</v>
      </c>
      <c r="D15" s="66" t="s">
        <v>94</v>
      </c>
      <c r="E15" s="72"/>
      <c r="F15" s="72"/>
      <c r="G15" s="72"/>
      <c r="H15" s="64"/>
      <c r="L15" s="64"/>
      <c r="M15" s="64"/>
    </row>
    <row r="16" spans="1:13" x14ac:dyDescent="0.25">
      <c r="A16" s="66" t="s">
        <v>1635</v>
      </c>
      <c r="B16" s="83" t="s">
        <v>1599</v>
      </c>
      <c r="C16" s="66" t="s">
        <v>94</v>
      </c>
      <c r="D16" s="66" t="s">
        <v>94</v>
      </c>
      <c r="E16" s="72"/>
      <c r="F16" s="72"/>
      <c r="G16" s="72"/>
      <c r="H16" s="64"/>
      <c r="L16" s="64"/>
      <c r="M16" s="64"/>
    </row>
    <row r="17" spans="1:13" x14ac:dyDescent="0.25">
      <c r="A17" s="66" t="s">
        <v>1636</v>
      </c>
      <c r="B17" s="83" t="s">
        <v>1600</v>
      </c>
      <c r="C17" s="66" t="s">
        <v>94</v>
      </c>
      <c r="D17" s="66" t="s">
        <v>94</v>
      </c>
      <c r="E17" s="72"/>
      <c r="F17" s="72"/>
      <c r="G17" s="72"/>
      <c r="H17" s="64"/>
      <c r="L17" s="64"/>
      <c r="M17" s="64"/>
    </row>
    <row r="18" spans="1:13" x14ac:dyDescent="0.25">
      <c r="A18" s="66" t="s">
        <v>1637</v>
      </c>
      <c r="B18" s="83" t="s">
        <v>1601</v>
      </c>
      <c r="C18" s="66" t="s">
        <v>94</v>
      </c>
      <c r="D18" s="66" t="s">
        <v>94</v>
      </c>
      <c r="E18" s="72"/>
      <c r="F18" s="72"/>
      <c r="G18" s="72"/>
      <c r="H18" s="64"/>
      <c r="L18" s="64"/>
      <c r="M18" s="64"/>
    </row>
    <row r="19" spans="1:13" x14ac:dyDescent="0.25">
      <c r="A19" s="66" t="s">
        <v>1638</v>
      </c>
      <c r="B19" s="83" t="s">
        <v>1602</v>
      </c>
      <c r="C19" s="66" t="s">
        <v>94</v>
      </c>
      <c r="D19" s="66" t="s">
        <v>94</v>
      </c>
      <c r="E19" s="72"/>
      <c r="F19" s="72"/>
      <c r="G19" s="72"/>
      <c r="H19" s="64"/>
      <c r="L19" s="64"/>
      <c r="M19" s="64"/>
    </row>
    <row r="20" spans="1:13" x14ac:dyDescent="0.25">
      <c r="A20" s="66" t="s">
        <v>1639</v>
      </c>
      <c r="B20" s="83" t="s">
        <v>1603</v>
      </c>
      <c r="C20" s="66" t="s">
        <v>94</v>
      </c>
      <c r="D20" s="66" t="s">
        <v>94</v>
      </c>
      <c r="E20" s="72"/>
      <c r="F20" s="72"/>
      <c r="G20" s="72"/>
      <c r="H20" s="64"/>
      <c r="L20" s="64"/>
      <c r="M20" s="64"/>
    </row>
    <row r="21" spans="1:13" x14ac:dyDescent="0.25">
      <c r="A21" s="66" t="s">
        <v>1640</v>
      </c>
      <c r="B21" s="83" t="s">
        <v>1604</v>
      </c>
      <c r="C21" s="66" t="s">
        <v>94</v>
      </c>
      <c r="D21" s="66" t="s">
        <v>94</v>
      </c>
      <c r="E21" s="72"/>
      <c r="F21" s="72"/>
      <c r="G21" s="72"/>
      <c r="H21" s="64"/>
      <c r="L21" s="64"/>
      <c r="M21" s="64"/>
    </row>
    <row r="22" spans="1:13" x14ac:dyDescent="0.25">
      <c r="A22" s="66" t="s">
        <v>1641</v>
      </c>
      <c r="B22" s="83" t="s">
        <v>1605</v>
      </c>
      <c r="C22" s="66" t="s">
        <v>94</v>
      </c>
      <c r="D22" s="66" t="s">
        <v>94</v>
      </c>
      <c r="E22" s="72"/>
      <c r="F22" s="72"/>
      <c r="G22" s="72"/>
      <c r="H22" s="64"/>
      <c r="L22" s="64"/>
      <c r="M22" s="64"/>
    </row>
    <row r="23" spans="1:13" x14ac:dyDescent="0.25">
      <c r="A23" s="66" t="s">
        <v>1642</v>
      </c>
      <c r="B23" s="83" t="s">
        <v>1711</v>
      </c>
      <c r="C23" s="66" t="s">
        <v>94</v>
      </c>
      <c r="D23" s="66" t="s">
        <v>94</v>
      </c>
      <c r="E23" s="72"/>
      <c r="F23" s="72"/>
      <c r="G23" s="72"/>
      <c r="H23" s="64"/>
      <c r="L23" s="64"/>
      <c r="M23" s="64"/>
    </row>
    <row r="24" spans="1:13" x14ac:dyDescent="0.25">
      <c r="A24" s="66" t="s">
        <v>1713</v>
      </c>
      <c r="B24" s="83" t="s">
        <v>1712</v>
      </c>
      <c r="C24" s="66" t="s">
        <v>94</v>
      </c>
      <c r="D24" s="66" t="s">
        <v>94</v>
      </c>
      <c r="E24" s="72"/>
      <c r="F24" s="72"/>
      <c r="G24" s="72"/>
      <c r="H24" s="64"/>
      <c r="L24" s="64"/>
      <c r="M24" s="64"/>
    </row>
    <row r="25" spans="1:13" outlineLevel="1" x14ac:dyDescent="0.25">
      <c r="A25" s="66" t="s">
        <v>1643</v>
      </c>
      <c r="B25" s="81"/>
      <c r="E25" s="72"/>
      <c r="F25" s="72"/>
      <c r="G25" s="72"/>
      <c r="H25" s="64"/>
      <c r="L25" s="64"/>
      <c r="M25" s="64"/>
    </row>
    <row r="26" spans="1:13" outlineLevel="1" x14ac:dyDescent="0.25">
      <c r="A26" s="66" t="s">
        <v>1646</v>
      </c>
      <c r="B26" s="81"/>
      <c r="E26" s="72"/>
      <c r="F26" s="72"/>
      <c r="G26" s="72"/>
      <c r="H26" s="64"/>
      <c r="L26" s="64"/>
      <c r="M26" s="64"/>
    </row>
    <row r="27" spans="1:13" outlineLevel="1" x14ac:dyDescent="0.25">
      <c r="A27" s="66" t="s">
        <v>1647</v>
      </c>
      <c r="B27" s="81"/>
      <c r="E27" s="72"/>
      <c r="F27" s="72"/>
      <c r="G27" s="72"/>
      <c r="H27" s="64"/>
      <c r="L27" s="64"/>
      <c r="M27" s="64"/>
    </row>
    <row r="28" spans="1:13" outlineLevel="1" x14ac:dyDescent="0.25">
      <c r="A28" s="66" t="s">
        <v>1648</v>
      </c>
      <c r="B28" s="81"/>
      <c r="E28" s="72"/>
      <c r="F28" s="72"/>
      <c r="G28" s="72"/>
      <c r="H28" s="64"/>
      <c r="L28" s="64"/>
      <c r="M28" s="64"/>
    </row>
    <row r="29" spans="1:13" outlineLevel="1" x14ac:dyDescent="0.25">
      <c r="A29" s="66" t="s">
        <v>1649</v>
      </c>
      <c r="B29" s="81"/>
      <c r="E29" s="72"/>
      <c r="F29" s="72"/>
      <c r="G29" s="72"/>
      <c r="H29" s="64"/>
      <c r="L29" s="64"/>
      <c r="M29" s="64"/>
    </row>
    <row r="30" spans="1:13" outlineLevel="1" x14ac:dyDescent="0.25">
      <c r="A30" s="66" t="s">
        <v>1650</v>
      </c>
      <c r="B30" s="81"/>
      <c r="E30" s="72"/>
      <c r="F30" s="72"/>
      <c r="G30" s="72"/>
      <c r="H30" s="64"/>
      <c r="L30" s="64"/>
      <c r="M30" s="64"/>
    </row>
    <row r="31" spans="1:13" outlineLevel="1" x14ac:dyDescent="0.25">
      <c r="A31" s="66" t="s">
        <v>1651</v>
      </c>
      <c r="B31" s="81"/>
      <c r="E31" s="72"/>
      <c r="F31" s="72"/>
      <c r="G31" s="72"/>
      <c r="H31" s="64"/>
      <c r="L31" s="64"/>
      <c r="M31" s="64"/>
    </row>
    <row r="32" spans="1:13" outlineLevel="1" x14ac:dyDescent="0.25">
      <c r="A32" s="66" t="s">
        <v>1652</v>
      </c>
      <c r="B32" s="81"/>
      <c r="E32" s="72"/>
      <c r="F32" s="72"/>
      <c r="G32" s="72"/>
      <c r="H32" s="64"/>
      <c r="L32" s="64"/>
      <c r="M32" s="64"/>
    </row>
    <row r="33" spans="1:13" ht="18.75" x14ac:dyDescent="0.25">
      <c r="A33" s="78"/>
      <c r="B33" s="77" t="s">
        <v>1645</v>
      </c>
      <c r="C33" s="78"/>
      <c r="D33" s="78"/>
      <c r="E33" s="78"/>
      <c r="F33" s="78"/>
      <c r="G33" s="78"/>
      <c r="H33" s="64"/>
      <c r="L33" s="64"/>
      <c r="M33" s="64"/>
    </row>
    <row r="34" spans="1:13" ht="15" customHeight="1" x14ac:dyDescent="0.25">
      <c r="A34" s="85"/>
      <c r="B34" s="86" t="s">
        <v>1606</v>
      </c>
      <c r="C34" s="85" t="s">
        <v>1724</v>
      </c>
      <c r="D34" s="85" t="s">
        <v>1729</v>
      </c>
      <c r="E34" s="85" t="s">
        <v>1607</v>
      </c>
      <c r="F34" s="88"/>
      <c r="G34" s="88"/>
      <c r="H34" s="64"/>
      <c r="L34" s="64"/>
      <c r="M34" s="64"/>
    </row>
    <row r="35" spans="1:13" x14ac:dyDescent="0.25">
      <c r="A35" s="66" t="s">
        <v>1668</v>
      </c>
      <c r="B35" s="140" t="s">
        <v>1709</v>
      </c>
      <c r="C35" s="140" t="s">
        <v>1725</v>
      </c>
      <c r="D35" s="140" t="s">
        <v>1710</v>
      </c>
      <c r="E35" s="140" t="s">
        <v>1708</v>
      </c>
      <c r="F35" s="141"/>
      <c r="G35" s="141"/>
      <c r="H35" s="64"/>
      <c r="L35" s="64"/>
      <c r="M35" s="64"/>
    </row>
    <row r="36" spans="1:13" x14ac:dyDescent="0.25">
      <c r="A36" s="66" t="s">
        <v>1669</v>
      </c>
      <c r="B36" s="83" t="s">
        <v>1608</v>
      </c>
      <c r="C36" s="66" t="s">
        <v>94</v>
      </c>
      <c r="D36" s="66" t="s">
        <v>94</v>
      </c>
      <c r="E36" s="66" t="s">
        <v>94</v>
      </c>
      <c r="H36" s="64"/>
      <c r="L36" s="64"/>
      <c r="M36" s="64"/>
    </row>
    <row r="37" spans="1:13" x14ac:dyDescent="0.25">
      <c r="A37" s="66" t="s">
        <v>1670</v>
      </c>
      <c r="B37" s="83" t="s">
        <v>1609</v>
      </c>
      <c r="C37" s="66" t="s">
        <v>94</v>
      </c>
      <c r="D37" s="66" t="s">
        <v>94</v>
      </c>
      <c r="E37" s="66" t="s">
        <v>94</v>
      </c>
      <c r="H37" s="64"/>
      <c r="L37" s="64"/>
      <c r="M37" s="64"/>
    </row>
    <row r="38" spans="1:13" x14ac:dyDescent="0.25">
      <c r="A38" s="66" t="s">
        <v>1671</v>
      </c>
      <c r="B38" s="83" t="s">
        <v>1610</v>
      </c>
      <c r="C38" s="66" t="s">
        <v>94</v>
      </c>
      <c r="D38" s="66" t="s">
        <v>94</v>
      </c>
      <c r="E38" s="66" t="s">
        <v>94</v>
      </c>
      <c r="H38" s="64"/>
      <c r="L38" s="64"/>
      <c r="M38" s="64"/>
    </row>
    <row r="39" spans="1:13" x14ac:dyDescent="0.25">
      <c r="A39" s="66" t="s">
        <v>1672</v>
      </c>
      <c r="B39" s="83" t="s">
        <v>1611</v>
      </c>
      <c r="C39" s="66" t="s">
        <v>94</v>
      </c>
      <c r="D39" s="66" t="s">
        <v>94</v>
      </c>
      <c r="E39" s="66" t="s">
        <v>94</v>
      </c>
      <c r="H39" s="64"/>
      <c r="L39" s="64"/>
      <c r="M39" s="64"/>
    </row>
    <row r="40" spans="1:13" x14ac:dyDescent="0.25">
      <c r="A40" s="66" t="s">
        <v>1673</v>
      </c>
      <c r="B40" s="83" t="s">
        <v>1612</v>
      </c>
      <c r="C40" s="66" t="s">
        <v>94</v>
      </c>
      <c r="D40" s="66" t="s">
        <v>94</v>
      </c>
      <c r="E40" s="66" t="s">
        <v>94</v>
      </c>
      <c r="H40" s="64"/>
      <c r="L40" s="64"/>
      <c r="M40" s="64"/>
    </row>
    <row r="41" spans="1:13" x14ac:dyDescent="0.25">
      <c r="A41" s="66" t="s">
        <v>1674</v>
      </c>
      <c r="B41" s="83" t="s">
        <v>1613</v>
      </c>
      <c r="C41" s="66" t="s">
        <v>94</v>
      </c>
      <c r="D41" s="66" t="s">
        <v>94</v>
      </c>
      <c r="E41" s="66" t="s">
        <v>94</v>
      </c>
      <c r="H41" s="64"/>
      <c r="L41" s="64"/>
      <c r="M41" s="64"/>
    </row>
    <row r="42" spans="1:13" x14ac:dyDescent="0.25">
      <c r="A42" s="66" t="s">
        <v>1675</v>
      </c>
      <c r="B42" s="83" t="s">
        <v>1614</v>
      </c>
      <c r="C42" s="66" t="s">
        <v>94</v>
      </c>
      <c r="D42" s="66" t="s">
        <v>94</v>
      </c>
      <c r="E42" s="66" t="s">
        <v>94</v>
      </c>
      <c r="H42" s="64"/>
      <c r="L42" s="64"/>
      <c r="M42" s="64"/>
    </row>
    <row r="43" spans="1:13" x14ac:dyDescent="0.25">
      <c r="A43" s="66" t="s">
        <v>1676</v>
      </c>
      <c r="B43" s="83" t="s">
        <v>1615</v>
      </c>
      <c r="C43" s="66" t="s">
        <v>94</v>
      </c>
      <c r="D43" s="66" t="s">
        <v>94</v>
      </c>
      <c r="E43" s="66" t="s">
        <v>94</v>
      </c>
      <c r="H43" s="64"/>
      <c r="L43" s="64"/>
      <c r="M43" s="64"/>
    </row>
    <row r="44" spans="1:13" x14ac:dyDescent="0.25">
      <c r="A44" s="66" t="s">
        <v>1677</v>
      </c>
      <c r="B44" s="83" t="s">
        <v>1616</v>
      </c>
      <c r="C44" s="66" t="s">
        <v>94</v>
      </c>
      <c r="D44" s="66" t="s">
        <v>94</v>
      </c>
      <c r="E44" s="66" t="s">
        <v>94</v>
      </c>
      <c r="H44" s="64"/>
      <c r="L44" s="64"/>
      <c r="M44" s="64"/>
    </row>
    <row r="45" spans="1:13" x14ac:dyDescent="0.25">
      <c r="A45" s="66" t="s">
        <v>1678</v>
      </c>
      <c r="B45" s="83" t="s">
        <v>1617</v>
      </c>
      <c r="C45" s="66" t="s">
        <v>94</v>
      </c>
      <c r="D45" s="66" t="s">
        <v>94</v>
      </c>
      <c r="E45" s="66" t="s">
        <v>94</v>
      </c>
      <c r="H45" s="64"/>
      <c r="L45" s="64"/>
      <c r="M45" s="64"/>
    </row>
    <row r="46" spans="1:13" x14ac:dyDescent="0.25">
      <c r="A46" s="66" t="s">
        <v>1679</v>
      </c>
      <c r="B46" s="83" t="s">
        <v>1618</v>
      </c>
      <c r="C46" s="66" t="s">
        <v>94</v>
      </c>
      <c r="D46" s="66" t="s">
        <v>94</v>
      </c>
      <c r="E46" s="66" t="s">
        <v>94</v>
      </c>
      <c r="H46" s="64"/>
      <c r="L46" s="64"/>
      <c r="M46" s="64"/>
    </row>
    <row r="47" spans="1:13" x14ac:dyDescent="0.25">
      <c r="A47" s="66" t="s">
        <v>1680</v>
      </c>
      <c r="B47" s="83" t="s">
        <v>1619</v>
      </c>
      <c r="C47" s="66" t="s">
        <v>94</v>
      </c>
      <c r="D47" s="66" t="s">
        <v>94</v>
      </c>
      <c r="E47" s="66" t="s">
        <v>94</v>
      </c>
      <c r="H47" s="64"/>
      <c r="L47" s="64"/>
      <c r="M47" s="64"/>
    </row>
    <row r="48" spans="1:13" x14ac:dyDescent="0.25">
      <c r="A48" s="66" t="s">
        <v>1681</v>
      </c>
      <c r="B48" s="83" t="s">
        <v>1620</v>
      </c>
      <c r="C48" s="66" t="s">
        <v>94</v>
      </c>
      <c r="D48" s="66" t="s">
        <v>94</v>
      </c>
      <c r="E48" s="66" t="s">
        <v>94</v>
      </c>
      <c r="H48" s="64"/>
      <c r="L48" s="64"/>
      <c r="M48" s="64"/>
    </row>
    <row r="49" spans="1:13" x14ac:dyDescent="0.25">
      <c r="A49" s="66" t="s">
        <v>1682</v>
      </c>
      <c r="B49" s="83" t="s">
        <v>1621</v>
      </c>
      <c r="C49" s="66" t="s">
        <v>94</v>
      </c>
      <c r="D49" s="66" t="s">
        <v>94</v>
      </c>
      <c r="E49" s="66" t="s">
        <v>94</v>
      </c>
      <c r="H49" s="64"/>
      <c r="L49" s="64"/>
      <c r="M49" s="64"/>
    </row>
    <row r="50" spans="1:13" x14ac:dyDescent="0.25">
      <c r="A50" s="66" t="s">
        <v>1683</v>
      </c>
      <c r="B50" s="83" t="s">
        <v>1622</v>
      </c>
      <c r="C50" s="66" t="s">
        <v>94</v>
      </c>
      <c r="D50" s="66" t="s">
        <v>94</v>
      </c>
      <c r="E50" s="66" t="s">
        <v>94</v>
      </c>
      <c r="H50" s="64"/>
      <c r="L50" s="64"/>
      <c r="M50" s="64"/>
    </row>
    <row r="51" spans="1:13" x14ac:dyDescent="0.25">
      <c r="A51" s="66" t="s">
        <v>1684</v>
      </c>
      <c r="B51" s="83" t="s">
        <v>1623</v>
      </c>
      <c r="C51" s="66" t="s">
        <v>94</v>
      </c>
      <c r="D51" s="66" t="s">
        <v>94</v>
      </c>
      <c r="E51" s="66" t="s">
        <v>94</v>
      </c>
      <c r="H51" s="64"/>
      <c r="L51" s="64"/>
      <c r="M51" s="64"/>
    </row>
    <row r="52" spans="1:13" x14ac:dyDescent="0.25">
      <c r="A52" s="66" t="s">
        <v>1685</v>
      </c>
      <c r="B52" s="83" t="s">
        <v>1624</v>
      </c>
      <c r="C52" s="66" t="s">
        <v>94</v>
      </c>
      <c r="D52" s="66" t="s">
        <v>94</v>
      </c>
      <c r="E52" s="66" t="s">
        <v>94</v>
      </c>
      <c r="H52" s="64"/>
      <c r="L52" s="64"/>
      <c r="M52" s="64"/>
    </row>
    <row r="53" spans="1:13" x14ac:dyDescent="0.25">
      <c r="A53" s="66" t="s">
        <v>1686</v>
      </c>
      <c r="B53" s="83" t="s">
        <v>1625</v>
      </c>
      <c r="C53" s="66" t="s">
        <v>94</v>
      </c>
      <c r="D53" s="66" t="s">
        <v>94</v>
      </c>
      <c r="E53" s="66" t="s">
        <v>94</v>
      </c>
      <c r="H53" s="64"/>
      <c r="L53" s="64"/>
      <c r="M53" s="64"/>
    </row>
    <row r="54" spans="1:13" x14ac:dyDescent="0.25">
      <c r="A54" s="66" t="s">
        <v>1687</v>
      </c>
      <c r="B54" s="83" t="s">
        <v>1626</v>
      </c>
      <c r="C54" s="66" t="s">
        <v>94</v>
      </c>
      <c r="D54" s="66" t="s">
        <v>94</v>
      </c>
      <c r="E54" s="66" t="s">
        <v>94</v>
      </c>
      <c r="H54" s="64"/>
      <c r="L54" s="64"/>
      <c r="M54" s="64"/>
    </row>
    <row r="55" spans="1:13" x14ac:dyDescent="0.25">
      <c r="A55" s="66" t="s">
        <v>1688</v>
      </c>
      <c r="B55" s="83" t="s">
        <v>1627</v>
      </c>
      <c r="C55" s="66" t="s">
        <v>94</v>
      </c>
      <c r="D55" s="66" t="s">
        <v>94</v>
      </c>
      <c r="E55" s="66" t="s">
        <v>94</v>
      </c>
      <c r="H55" s="64"/>
      <c r="L55" s="64"/>
      <c r="M55" s="64"/>
    </row>
    <row r="56" spans="1:13" x14ac:dyDescent="0.25">
      <c r="A56" s="66" t="s">
        <v>1689</v>
      </c>
      <c r="B56" s="83" t="s">
        <v>1628</v>
      </c>
      <c r="C56" s="66" t="s">
        <v>94</v>
      </c>
      <c r="D56" s="66" t="s">
        <v>94</v>
      </c>
      <c r="E56" s="66" t="s">
        <v>94</v>
      </c>
      <c r="H56" s="64"/>
      <c r="L56" s="64"/>
      <c r="M56" s="64"/>
    </row>
    <row r="57" spans="1:13" x14ac:dyDescent="0.25">
      <c r="A57" s="66" t="s">
        <v>1690</v>
      </c>
      <c r="B57" s="83" t="s">
        <v>1629</v>
      </c>
      <c r="C57" s="66" t="s">
        <v>94</v>
      </c>
      <c r="D57" s="66" t="s">
        <v>94</v>
      </c>
      <c r="E57" s="66" t="s">
        <v>94</v>
      </c>
      <c r="H57" s="64"/>
      <c r="L57" s="64"/>
      <c r="M57" s="64"/>
    </row>
    <row r="58" spans="1:13" x14ac:dyDescent="0.25">
      <c r="A58" s="66" t="s">
        <v>1691</v>
      </c>
      <c r="B58" s="83" t="s">
        <v>1630</v>
      </c>
      <c r="C58" s="66" t="s">
        <v>94</v>
      </c>
      <c r="D58" s="66" t="s">
        <v>94</v>
      </c>
      <c r="E58" s="66" t="s">
        <v>94</v>
      </c>
      <c r="H58" s="64"/>
      <c r="L58" s="64"/>
      <c r="M58" s="64"/>
    </row>
    <row r="59" spans="1:13" x14ac:dyDescent="0.25">
      <c r="A59" s="66" t="s">
        <v>1692</v>
      </c>
      <c r="B59" s="83" t="s">
        <v>1631</v>
      </c>
      <c r="C59" s="66" t="s">
        <v>94</v>
      </c>
      <c r="D59" s="66" t="s">
        <v>94</v>
      </c>
      <c r="E59" s="66" t="s">
        <v>94</v>
      </c>
      <c r="H59" s="64"/>
      <c r="L59" s="64"/>
      <c r="M59" s="64"/>
    </row>
    <row r="60" spans="1:13" outlineLevel="1" x14ac:dyDescent="0.25">
      <c r="A60" s="66" t="s">
        <v>1653</v>
      </c>
      <c r="B60" s="83"/>
      <c r="E60" s="83"/>
      <c r="F60" s="83"/>
      <c r="G60" s="83"/>
      <c r="H60" s="64"/>
      <c r="L60" s="64"/>
      <c r="M60" s="64"/>
    </row>
    <row r="61" spans="1:13" outlineLevel="1" x14ac:dyDescent="0.25">
      <c r="A61" s="66" t="s">
        <v>1654</v>
      </c>
      <c r="B61" s="83"/>
      <c r="E61" s="83"/>
      <c r="F61" s="83"/>
      <c r="G61" s="83"/>
      <c r="H61" s="64"/>
      <c r="L61" s="64"/>
      <c r="M61" s="64"/>
    </row>
    <row r="62" spans="1:13" outlineLevel="1" x14ac:dyDescent="0.25">
      <c r="A62" s="66" t="s">
        <v>1655</v>
      </c>
      <c r="B62" s="83"/>
      <c r="E62" s="83"/>
      <c r="F62" s="83"/>
      <c r="G62" s="83"/>
      <c r="H62" s="64"/>
      <c r="L62" s="64"/>
      <c r="M62" s="64"/>
    </row>
    <row r="63" spans="1:13" outlineLevel="1" x14ac:dyDescent="0.25">
      <c r="A63" s="66" t="s">
        <v>1656</v>
      </c>
      <c r="B63" s="83"/>
      <c r="E63" s="83"/>
      <c r="F63" s="83"/>
      <c r="G63" s="83"/>
      <c r="H63" s="64"/>
      <c r="L63" s="64"/>
      <c r="M63" s="64"/>
    </row>
    <row r="64" spans="1:13" outlineLevel="1" x14ac:dyDescent="0.25">
      <c r="A64" s="66" t="s">
        <v>1657</v>
      </c>
      <c r="B64" s="83"/>
      <c r="E64" s="83"/>
      <c r="F64" s="83"/>
      <c r="G64" s="83"/>
      <c r="H64" s="64"/>
      <c r="L64" s="64"/>
      <c r="M64" s="64"/>
    </row>
    <row r="65" spans="1:14" outlineLevel="1" x14ac:dyDescent="0.25">
      <c r="A65" s="66" t="s">
        <v>1658</v>
      </c>
      <c r="B65" s="83"/>
      <c r="E65" s="83"/>
      <c r="F65" s="83"/>
      <c r="G65" s="83"/>
      <c r="H65" s="64"/>
      <c r="L65" s="64"/>
      <c r="M65" s="64"/>
    </row>
    <row r="66" spans="1:14" outlineLevel="1" x14ac:dyDescent="0.25">
      <c r="A66" s="66" t="s">
        <v>1659</v>
      </c>
      <c r="B66" s="83"/>
      <c r="E66" s="83"/>
      <c r="F66" s="83"/>
      <c r="G66" s="83"/>
      <c r="H66" s="64"/>
      <c r="L66" s="64"/>
      <c r="M66" s="64"/>
    </row>
    <row r="67" spans="1:14" outlineLevel="1" x14ac:dyDescent="0.25">
      <c r="A67" s="66" t="s">
        <v>1660</v>
      </c>
      <c r="B67" s="83"/>
      <c r="E67" s="83"/>
      <c r="F67" s="83"/>
      <c r="G67" s="83"/>
      <c r="H67" s="64"/>
      <c r="L67" s="64"/>
      <c r="M67" s="64"/>
    </row>
    <row r="68" spans="1:14" outlineLevel="1" x14ac:dyDescent="0.25">
      <c r="A68" s="66" t="s">
        <v>1661</v>
      </c>
      <c r="B68" s="83"/>
      <c r="E68" s="83"/>
      <c r="F68" s="83"/>
      <c r="G68" s="83"/>
      <c r="H68" s="64"/>
      <c r="L68" s="64"/>
      <c r="M68" s="64"/>
    </row>
    <row r="69" spans="1:14" outlineLevel="1" x14ac:dyDescent="0.25">
      <c r="A69" s="66" t="s">
        <v>1662</v>
      </c>
      <c r="B69" s="83"/>
      <c r="E69" s="83"/>
      <c r="F69" s="83"/>
      <c r="G69" s="83"/>
      <c r="H69" s="64"/>
      <c r="L69" s="64"/>
      <c r="M69" s="64"/>
    </row>
    <row r="70" spans="1:14" outlineLevel="1" x14ac:dyDescent="0.25">
      <c r="A70" s="66" t="s">
        <v>1663</v>
      </c>
      <c r="B70" s="83"/>
      <c r="E70" s="83"/>
      <c r="F70" s="83"/>
      <c r="G70" s="83"/>
      <c r="H70" s="64"/>
      <c r="L70" s="64"/>
      <c r="M70" s="64"/>
    </row>
    <row r="71" spans="1:14" outlineLevel="1" x14ac:dyDescent="0.25">
      <c r="A71" s="66" t="s">
        <v>1664</v>
      </c>
      <c r="B71" s="83"/>
      <c r="E71" s="83"/>
      <c r="F71" s="83"/>
      <c r="G71" s="83"/>
      <c r="H71" s="64"/>
      <c r="L71" s="64"/>
      <c r="M71" s="64"/>
    </row>
    <row r="72" spans="1:14" outlineLevel="1" x14ac:dyDescent="0.25">
      <c r="A72" s="66" t="s">
        <v>1665</v>
      </c>
      <c r="B72" s="83"/>
      <c r="E72" s="83"/>
      <c r="F72" s="83"/>
      <c r="G72" s="83"/>
      <c r="H72" s="64"/>
      <c r="L72" s="64"/>
      <c r="M72" s="64"/>
    </row>
    <row r="73" spans="1:14" ht="18.75" x14ac:dyDescent="0.25">
      <c r="A73" s="78"/>
      <c r="B73" s="77" t="s">
        <v>1667</v>
      </c>
      <c r="C73" s="78"/>
      <c r="D73" s="78"/>
      <c r="E73" s="78"/>
      <c r="F73" s="78"/>
      <c r="G73" s="78"/>
      <c r="H73" s="64"/>
    </row>
    <row r="74" spans="1:14" ht="15" customHeight="1" x14ac:dyDescent="0.25">
      <c r="A74" s="85"/>
      <c r="B74" s="86" t="s">
        <v>981</v>
      </c>
      <c r="C74" s="85" t="s">
        <v>1733</v>
      </c>
      <c r="D74" s="85"/>
      <c r="E74" s="88"/>
      <c r="F74" s="88"/>
      <c r="G74" s="88"/>
      <c r="H74" s="96"/>
      <c r="I74" s="96"/>
      <c r="J74" s="96"/>
      <c r="K74" s="96"/>
      <c r="L74" s="96"/>
      <c r="M74" s="96"/>
      <c r="N74" s="96"/>
    </row>
    <row r="75" spans="1:14" x14ac:dyDescent="0.25">
      <c r="A75" s="66" t="s">
        <v>1693</v>
      </c>
      <c r="B75" s="66" t="s">
        <v>1714</v>
      </c>
      <c r="C75" s="140">
        <v>29.1</v>
      </c>
      <c r="H75" s="64"/>
    </row>
    <row r="76" spans="1:14" x14ac:dyDescent="0.25">
      <c r="A76" s="66" t="s">
        <v>1694</v>
      </c>
      <c r="B76" s="66" t="s">
        <v>1731</v>
      </c>
      <c r="C76" s="66" t="s">
        <v>94</v>
      </c>
      <c r="H76" s="64"/>
    </row>
    <row r="77" spans="1:14" outlineLevel="1" x14ac:dyDescent="0.25">
      <c r="A77" s="66" t="s">
        <v>1695</v>
      </c>
      <c r="H77" s="64"/>
    </row>
    <row r="78" spans="1:14" outlineLevel="1" x14ac:dyDescent="0.25">
      <c r="A78" s="66" t="s">
        <v>1696</v>
      </c>
      <c r="H78" s="64"/>
    </row>
    <row r="79" spans="1:14" outlineLevel="1" x14ac:dyDescent="0.25">
      <c r="A79" s="66" t="s">
        <v>1697</v>
      </c>
      <c r="H79" s="64"/>
    </row>
    <row r="80" spans="1:14" outlineLevel="1" x14ac:dyDescent="0.25">
      <c r="A80" s="66" t="s">
        <v>1698</v>
      </c>
      <c r="H80" s="64"/>
    </row>
    <row r="81" spans="1:8" x14ac:dyDescent="0.25">
      <c r="A81" s="85"/>
      <c r="B81" s="86" t="s">
        <v>1699</v>
      </c>
      <c r="C81" s="85" t="s">
        <v>578</v>
      </c>
      <c r="D81" s="85" t="s">
        <v>579</v>
      </c>
      <c r="E81" s="88" t="s">
        <v>993</v>
      </c>
      <c r="F81" s="88" t="s">
        <v>1178</v>
      </c>
      <c r="G81" s="88" t="s">
        <v>1723</v>
      </c>
      <c r="H81" s="64"/>
    </row>
    <row r="82" spans="1:8" x14ac:dyDescent="0.25">
      <c r="A82" s="66" t="s">
        <v>1700</v>
      </c>
      <c r="B82" s="66" t="s">
        <v>1717</v>
      </c>
      <c r="C82" s="142">
        <v>0.01</v>
      </c>
      <c r="D82" s="142" t="s">
        <v>1408</v>
      </c>
      <c r="E82" s="142" t="s">
        <v>1408</v>
      </c>
      <c r="F82" s="142" t="s">
        <v>1408</v>
      </c>
      <c r="G82" s="142">
        <v>0.01</v>
      </c>
      <c r="H82" s="64"/>
    </row>
    <row r="83" spans="1:8" x14ac:dyDescent="0.25">
      <c r="A83" s="66" t="s">
        <v>1701</v>
      </c>
      <c r="B83" s="66" t="s">
        <v>1720</v>
      </c>
      <c r="C83" s="66" t="s">
        <v>94</v>
      </c>
      <c r="D83" s="66" t="s">
        <v>94</v>
      </c>
      <c r="E83" s="66" t="s">
        <v>94</v>
      </c>
      <c r="F83" s="66" t="s">
        <v>94</v>
      </c>
      <c r="G83" s="66" t="s">
        <v>94</v>
      </c>
      <c r="H83" s="64"/>
    </row>
    <row r="84" spans="1:8" x14ac:dyDescent="0.25">
      <c r="A84" s="66" t="s">
        <v>1702</v>
      </c>
      <c r="B84" s="66" t="s">
        <v>1718</v>
      </c>
      <c r="C84" s="66" t="s">
        <v>94</v>
      </c>
      <c r="D84" s="66" t="s">
        <v>94</v>
      </c>
      <c r="E84" s="66" t="s">
        <v>94</v>
      </c>
      <c r="F84" s="66" t="s">
        <v>94</v>
      </c>
      <c r="G84" s="66" t="s">
        <v>94</v>
      </c>
      <c r="H84" s="64"/>
    </row>
    <row r="85" spans="1:8" x14ac:dyDescent="0.25">
      <c r="A85" s="66" t="s">
        <v>1703</v>
      </c>
      <c r="B85" s="66" t="s">
        <v>1719</v>
      </c>
      <c r="C85" s="66" t="s">
        <v>94</v>
      </c>
      <c r="D85" s="66" t="s">
        <v>94</v>
      </c>
      <c r="E85" s="66" t="s">
        <v>94</v>
      </c>
      <c r="F85" s="66" t="s">
        <v>94</v>
      </c>
      <c r="G85" s="66" t="s">
        <v>94</v>
      </c>
      <c r="H85" s="64"/>
    </row>
    <row r="86" spans="1:8" x14ac:dyDescent="0.25">
      <c r="A86" s="66" t="s">
        <v>1722</v>
      </c>
      <c r="B86" s="66" t="s">
        <v>1721</v>
      </c>
      <c r="C86" s="66" t="s">
        <v>94</v>
      </c>
      <c r="D86" s="66" t="s">
        <v>94</v>
      </c>
      <c r="E86" s="66" t="s">
        <v>94</v>
      </c>
      <c r="F86" s="66" t="s">
        <v>94</v>
      </c>
      <c r="G86" s="66" t="s">
        <v>94</v>
      </c>
      <c r="H86" s="64"/>
    </row>
    <row r="87" spans="1:8" outlineLevel="1" x14ac:dyDescent="0.25">
      <c r="A87" s="66" t="s">
        <v>1704</v>
      </c>
      <c r="H87" s="64"/>
    </row>
    <row r="88" spans="1:8" outlineLevel="1" x14ac:dyDescent="0.25">
      <c r="A88" s="66" t="s">
        <v>1705</v>
      </c>
      <c r="H88" s="64"/>
    </row>
    <row r="89" spans="1:8" outlineLevel="1" x14ac:dyDescent="0.25">
      <c r="A89" s="66" t="s">
        <v>1706</v>
      </c>
      <c r="H89" s="64"/>
    </row>
    <row r="90" spans="1:8" outlineLevel="1" x14ac:dyDescent="0.25">
      <c r="A90" s="66" t="s">
        <v>1707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0B1A-0862-40EB-BB99-CC72DA2E908F}">
  <sheetPr>
    <pageSetUpPr fitToPage="1"/>
  </sheetPr>
  <dimension ref="B1:D37"/>
  <sheetViews>
    <sheetView topLeftCell="A16" zoomScale="70" zoomScaleNormal="70" zoomScaleSheetLayoutView="90" workbookViewId="0">
      <selection activeCell="C6" sqref="C6"/>
    </sheetView>
  </sheetViews>
  <sheetFormatPr defaultColWidth="15.85546875" defaultRowHeight="15" x14ac:dyDescent="0.25"/>
  <cols>
    <col min="1" max="1" width="3.42578125" style="21" customWidth="1"/>
    <col min="2" max="2" width="18.7109375" style="21" customWidth="1"/>
    <col min="3" max="3" width="95.5703125" style="21" customWidth="1"/>
    <col min="4" max="4" width="15.140625" style="21" customWidth="1"/>
    <col min="5" max="5" width="2.85546875" style="21" customWidth="1"/>
    <col min="6" max="6" width="1.85546875" style="21" customWidth="1"/>
    <col min="7" max="256" width="15.85546875" style="21"/>
    <col min="257" max="257" width="3.42578125" style="21" customWidth="1"/>
    <col min="258" max="258" width="18.7109375" style="21" customWidth="1"/>
    <col min="259" max="259" width="95.5703125" style="21" customWidth="1"/>
    <col min="260" max="260" width="15.140625" style="21" customWidth="1"/>
    <col min="261" max="261" width="2.85546875" style="21" customWidth="1"/>
    <col min="262" max="262" width="1.85546875" style="21" customWidth="1"/>
    <col min="263" max="512" width="15.85546875" style="21"/>
    <col min="513" max="513" width="3.42578125" style="21" customWidth="1"/>
    <col min="514" max="514" width="18.7109375" style="21" customWidth="1"/>
    <col min="515" max="515" width="95.5703125" style="21" customWidth="1"/>
    <col min="516" max="516" width="15.140625" style="21" customWidth="1"/>
    <col min="517" max="517" width="2.85546875" style="21" customWidth="1"/>
    <col min="518" max="518" width="1.85546875" style="21" customWidth="1"/>
    <col min="519" max="768" width="15.85546875" style="21"/>
    <col min="769" max="769" width="3.42578125" style="21" customWidth="1"/>
    <col min="770" max="770" width="18.7109375" style="21" customWidth="1"/>
    <col min="771" max="771" width="95.5703125" style="21" customWidth="1"/>
    <col min="772" max="772" width="15.140625" style="21" customWidth="1"/>
    <col min="773" max="773" width="2.85546875" style="21" customWidth="1"/>
    <col min="774" max="774" width="1.85546875" style="21" customWidth="1"/>
    <col min="775" max="1024" width="15.85546875" style="21"/>
    <col min="1025" max="1025" width="3.42578125" style="21" customWidth="1"/>
    <col min="1026" max="1026" width="18.7109375" style="21" customWidth="1"/>
    <col min="1027" max="1027" width="95.5703125" style="21" customWidth="1"/>
    <col min="1028" max="1028" width="15.140625" style="21" customWidth="1"/>
    <col min="1029" max="1029" width="2.85546875" style="21" customWidth="1"/>
    <col min="1030" max="1030" width="1.85546875" style="21" customWidth="1"/>
    <col min="1031" max="1280" width="15.85546875" style="21"/>
    <col min="1281" max="1281" width="3.42578125" style="21" customWidth="1"/>
    <col min="1282" max="1282" width="18.7109375" style="21" customWidth="1"/>
    <col min="1283" max="1283" width="95.5703125" style="21" customWidth="1"/>
    <col min="1284" max="1284" width="15.140625" style="21" customWidth="1"/>
    <col min="1285" max="1285" width="2.85546875" style="21" customWidth="1"/>
    <col min="1286" max="1286" width="1.85546875" style="21" customWidth="1"/>
    <col min="1287" max="1536" width="15.85546875" style="21"/>
    <col min="1537" max="1537" width="3.42578125" style="21" customWidth="1"/>
    <col min="1538" max="1538" width="18.7109375" style="21" customWidth="1"/>
    <col min="1539" max="1539" width="95.5703125" style="21" customWidth="1"/>
    <col min="1540" max="1540" width="15.140625" style="21" customWidth="1"/>
    <col min="1541" max="1541" width="2.85546875" style="21" customWidth="1"/>
    <col min="1542" max="1542" width="1.85546875" style="21" customWidth="1"/>
    <col min="1543" max="1792" width="15.85546875" style="21"/>
    <col min="1793" max="1793" width="3.42578125" style="21" customWidth="1"/>
    <col min="1794" max="1794" width="18.7109375" style="21" customWidth="1"/>
    <col min="1795" max="1795" width="95.5703125" style="21" customWidth="1"/>
    <col min="1796" max="1796" width="15.140625" style="21" customWidth="1"/>
    <col min="1797" max="1797" width="2.85546875" style="21" customWidth="1"/>
    <col min="1798" max="1798" width="1.85546875" style="21" customWidth="1"/>
    <col min="1799" max="2048" width="15.85546875" style="21"/>
    <col min="2049" max="2049" width="3.42578125" style="21" customWidth="1"/>
    <col min="2050" max="2050" width="18.7109375" style="21" customWidth="1"/>
    <col min="2051" max="2051" width="95.5703125" style="21" customWidth="1"/>
    <col min="2052" max="2052" width="15.140625" style="21" customWidth="1"/>
    <col min="2053" max="2053" width="2.85546875" style="21" customWidth="1"/>
    <col min="2054" max="2054" width="1.85546875" style="21" customWidth="1"/>
    <col min="2055" max="2304" width="15.85546875" style="21"/>
    <col min="2305" max="2305" width="3.42578125" style="21" customWidth="1"/>
    <col min="2306" max="2306" width="18.7109375" style="21" customWidth="1"/>
    <col min="2307" max="2307" width="95.5703125" style="21" customWidth="1"/>
    <col min="2308" max="2308" width="15.140625" style="21" customWidth="1"/>
    <col min="2309" max="2309" width="2.85546875" style="21" customWidth="1"/>
    <col min="2310" max="2310" width="1.85546875" style="21" customWidth="1"/>
    <col min="2311" max="2560" width="15.85546875" style="21"/>
    <col min="2561" max="2561" width="3.42578125" style="21" customWidth="1"/>
    <col min="2562" max="2562" width="18.7109375" style="21" customWidth="1"/>
    <col min="2563" max="2563" width="95.5703125" style="21" customWidth="1"/>
    <col min="2564" max="2564" width="15.140625" style="21" customWidth="1"/>
    <col min="2565" max="2565" width="2.85546875" style="21" customWidth="1"/>
    <col min="2566" max="2566" width="1.85546875" style="21" customWidth="1"/>
    <col min="2567" max="2816" width="15.85546875" style="21"/>
    <col min="2817" max="2817" width="3.42578125" style="21" customWidth="1"/>
    <col min="2818" max="2818" width="18.7109375" style="21" customWidth="1"/>
    <col min="2819" max="2819" width="95.5703125" style="21" customWidth="1"/>
    <col min="2820" max="2820" width="15.140625" style="21" customWidth="1"/>
    <col min="2821" max="2821" width="2.85546875" style="21" customWidth="1"/>
    <col min="2822" max="2822" width="1.85546875" style="21" customWidth="1"/>
    <col min="2823" max="3072" width="15.85546875" style="21"/>
    <col min="3073" max="3073" width="3.42578125" style="21" customWidth="1"/>
    <col min="3074" max="3074" width="18.7109375" style="21" customWidth="1"/>
    <col min="3075" max="3075" width="95.5703125" style="21" customWidth="1"/>
    <col min="3076" max="3076" width="15.140625" style="21" customWidth="1"/>
    <col min="3077" max="3077" width="2.85546875" style="21" customWidth="1"/>
    <col min="3078" max="3078" width="1.85546875" style="21" customWidth="1"/>
    <col min="3079" max="3328" width="15.85546875" style="21"/>
    <col min="3329" max="3329" width="3.42578125" style="21" customWidth="1"/>
    <col min="3330" max="3330" width="18.7109375" style="21" customWidth="1"/>
    <col min="3331" max="3331" width="95.5703125" style="21" customWidth="1"/>
    <col min="3332" max="3332" width="15.140625" style="21" customWidth="1"/>
    <col min="3333" max="3333" width="2.85546875" style="21" customWidth="1"/>
    <col min="3334" max="3334" width="1.85546875" style="21" customWidth="1"/>
    <col min="3335" max="3584" width="15.85546875" style="21"/>
    <col min="3585" max="3585" width="3.42578125" style="21" customWidth="1"/>
    <col min="3586" max="3586" width="18.7109375" style="21" customWidth="1"/>
    <col min="3587" max="3587" width="95.5703125" style="21" customWidth="1"/>
    <col min="3588" max="3588" width="15.140625" style="21" customWidth="1"/>
    <col min="3589" max="3589" width="2.85546875" style="21" customWidth="1"/>
    <col min="3590" max="3590" width="1.85546875" style="21" customWidth="1"/>
    <col min="3591" max="3840" width="15.85546875" style="21"/>
    <col min="3841" max="3841" width="3.42578125" style="21" customWidth="1"/>
    <col min="3842" max="3842" width="18.7109375" style="21" customWidth="1"/>
    <col min="3843" max="3843" width="95.5703125" style="21" customWidth="1"/>
    <col min="3844" max="3844" width="15.140625" style="21" customWidth="1"/>
    <col min="3845" max="3845" width="2.85546875" style="21" customWidth="1"/>
    <col min="3846" max="3846" width="1.85546875" style="21" customWidth="1"/>
    <col min="3847" max="4096" width="15.85546875" style="21"/>
    <col min="4097" max="4097" width="3.42578125" style="21" customWidth="1"/>
    <col min="4098" max="4098" width="18.7109375" style="21" customWidth="1"/>
    <col min="4099" max="4099" width="95.5703125" style="21" customWidth="1"/>
    <col min="4100" max="4100" width="15.140625" style="21" customWidth="1"/>
    <col min="4101" max="4101" width="2.85546875" style="21" customWidth="1"/>
    <col min="4102" max="4102" width="1.85546875" style="21" customWidth="1"/>
    <col min="4103" max="4352" width="15.85546875" style="21"/>
    <col min="4353" max="4353" width="3.42578125" style="21" customWidth="1"/>
    <col min="4354" max="4354" width="18.7109375" style="21" customWidth="1"/>
    <col min="4355" max="4355" width="95.5703125" style="21" customWidth="1"/>
    <col min="4356" max="4356" width="15.140625" style="21" customWidth="1"/>
    <col min="4357" max="4357" width="2.85546875" style="21" customWidth="1"/>
    <col min="4358" max="4358" width="1.85546875" style="21" customWidth="1"/>
    <col min="4359" max="4608" width="15.85546875" style="21"/>
    <col min="4609" max="4609" width="3.42578125" style="21" customWidth="1"/>
    <col min="4610" max="4610" width="18.7109375" style="21" customWidth="1"/>
    <col min="4611" max="4611" width="95.5703125" style="21" customWidth="1"/>
    <col min="4612" max="4612" width="15.140625" style="21" customWidth="1"/>
    <col min="4613" max="4613" width="2.85546875" style="21" customWidth="1"/>
    <col min="4614" max="4614" width="1.85546875" style="21" customWidth="1"/>
    <col min="4615" max="4864" width="15.85546875" style="21"/>
    <col min="4865" max="4865" width="3.42578125" style="21" customWidth="1"/>
    <col min="4866" max="4866" width="18.7109375" style="21" customWidth="1"/>
    <col min="4867" max="4867" width="95.5703125" style="21" customWidth="1"/>
    <col min="4868" max="4868" width="15.140625" style="21" customWidth="1"/>
    <col min="4869" max="4869" width="2.85546875" style="21" customWidth="1"/>
    <col min="4870" max="4870" width="1.85546875" style="21" customWidth="1"/>
    <col min="4871" max="5120" width="15.85546875" style="21"/>
    <col min="5121" max="5121" width="3.42578125" style="21" customWidth="1"/>
    <col min="5122" max="5122" width="18.7109375" style="21" customWidth="1"/>
    <col min="5123" max="5123" width="95.5703125" style="21" customWidth="1"/>
    <col min="5124" max="5124" width="15.140625" style="21" customWidth="1"/>
    <col min="5125" max="5125" width="2.85546875" style="21" customWidth="1"/>
    <col min="5126" max="5126" width="1.85546875" style="21" customWidth="1"/>
    <col min="5127" max="5376" width="15.85546875" style="21"/>
    <col min="5377" max="5377" width="3.42578125" style="21" customWidth="1"/>
    <col min="5378" max="5378" width="18.7109375" style="21" customWidth="1"/>
    <col min="5379" max="5379" width="95.5703125" style="21" customWidth="1"/>
    <col min="5380" max="5380" width="15.140625" style="21" customWidth="1"/>
    <col min="5381" max="5381" width="2.85546875" style="21" customWidth="1"/>
    <col min="5382" max="5382" width="1.85546875" style="21" customWidth="1"/>
    <col min="5383" max="5632" width="15.85546875" style="21"/>
    <col min="5633" max="5633" width="3.42578125" style="21" customWidth="1"/>
    <col min="5634" max="5634" width="18.7109375" style="21" customWidth="1"/>
    <col min="5635" max="5635" width="95.5703125" style="21" customWidth="1"/>
    <col min="5636" max="5636" width="15.140625" style="21" customWidth="1"/>
    <col min="5637" max="5637" width="2.85546875" style="21" customWidth="1"/>
    <col min="5638" max="5638" width="1.85546875" style="21" customWidth="1"/>
    <col min="5639" max="5888" width="15.85546875" style="21"/>
    <col min="5889" max="5889" width="3.42578125" style="21" customWidth="1"/>
    <col min="5890" max="5890" width="18.7109375" style="21" customWidth="1"/>
    <col min="5891" max="5891" width="95.5703125" style="21" customWidth="1"/>
    <col min="5892" max="5892" width="15.140625" style="21" customWidth="1"/>
    <col min="5893" max="5893" width="2.85546875" style="21" customWidth="1"/>
    <col min="5894" max="5894" width="1.85546875" style="21" customWidth="1"/>
    <col min="5895" max="6144" width="15.85546875" style="21"/>
    <col min="6145" max="6145" width="3.42578125" style="21" customWidth="1"/>
    <col min="6146" max="6146" width="18.7109375" style="21" customWidth="1"/>
    <col min="6147" max="6147" width="95.5703125" style="21" customWidth="1"/>
    <col min="6148" max="6148" width="15.140625" style="21" customWidth="1"/>
    <col min="6149" max="6149" width="2.85546875" style="21" customWidth="1"/>
    <col min="6150" max="6150" width="1.85546875" style="21" customWidth="1"/>
    <col min="6151" max="6400" width="15.85546875" style="21"/>
    <col min="6401" max="6401" width="3.42578125" style="21" customWidth="1"/>
    <col min="6402" max="6402" width="18.7109375" style="21" customWidth="1"/>
    <col min="6403" max="6403" width="95.5703125" style="21" customWidth="1"/>
    <col min="6404" max="6404" width="15.140625" style="21" customWidth="1"/>
    <col min="6405" max="6405" width="2.85546875" style="21" customWidth="1"/>
    <col min="6406" max="6406" width="1.85546875" style="21" customWidth="1"/>
    <col min="6407" max="6656" width="15.85546875" style="21"/>
    <col min="6657" max="6657" width="3.42578125" style="21" customWidth="1"/>
    <col min="6658" max="6658" width="18.7109375" style="21" customWidth="1"/>
    <col min="6659" max="6659" width="95.5703125" style="21" customWidth="1"/>
    <col min="6660" max="6660" width="15.140625" style="21" customWidth="1"/>
    <col min="6661" max="6661" width="2.85546875" style="21" customWidth="1"/>
    <col min="6662" max="6662" width="1.85546875" style="21" customWidth="1"/>
    <col min="6663" max="6912" width="15.85546875" style="21"/>
    <col min="6913" max="6913" width="3.42578125" style="21" customWidth="1"/>
    <col min="6914" max="6914" width="18.7109375" style="21" customWidth="1"/>
    <col min="6915" max="6915" width="95.5703125" style="21" customWidth="1"/>
    <col min="6916" max="6916" width="15.140625" style="21" customWidth="1"/>
    <col min="6917" max="6917" width="2.85546875" style="21" customWidth="1"/>
    <col min="6918" max="6918" width="1.85546875" style="21" customWidth="1"/>
    <col min="6919" max="7168" width="15.85546875" style="21"/>
    <col min="7169" max="7169" width="3.42578125" style="21" customWidth="1"/>
    <col min="7170" max="7170" width="18.7109375" style="21" customWidth="1"/>
    <col min="7171" max="7171" width="95.5703125" style="21" customWidth="1"/>
    <col min="7172" max="7172" width="15.140625" style="21" customWidth="1"/>
    <col min="7173" max="7173" width="2.85546875" style="21" customWidth="1"/>
    <col min="7174" max="7174" width="1.85546875" style="21" customWidth="1"/>
    <col min="7175" max="7424" width="15.85546875" style="21"/>
    <col min="7425" max="7425" width="3.42578125" style="21" customWidth="1"/>
    <col min="7426" max="7426" width="18.7109375" style="21" customWidth="1"/>
    <col min="7427" max="7427" width="95.5703125" style="21" customWidth="1"/>
    <col min="7428" max="7428" width="15.140625" style="21" customWidth="1"/>
    <col min="7429" max="7429" width="2.85546875" style="21" customWidth="1"/>
    <col min="7430" max="7430" width="1.85546875" style="21" customWidth="1"/>
    <col min="7431" max="7680" width="15.85546875" style="21"/>
    <col min="7681" max="7681" width="3.42578125" style="21" customWidth="1"/>
    <col min="7682" max="7682" width="18.7109375" style="21" customWidth="1"/>
    <col min="7683" max="7683" width="95.5703125" style="21" customWidth="1"/>
    <col min="7684" max="7684" width="15.140625" style="21" customWidth="1"/>
    <col min="7685" max="7685" width="2.85546875" style="21" customWidth="1"/>
    <col min="7686" max="7686" width="1.85546875" style="21" customWidth="1"/>
    <col min="7687" max="7936" width="15.85546875" style="21"/>
    <col min="7937" max="7937" width="3.42578125" style="21" customWidth="1"/>
    <col min="7938" max="7938" width="18.7109375" style="21" customWidth="1"/>
    <col min="7939" max="7939" width="95.5703125" style="21" customWidth="1"/>
    <col min="7940" max="7940" width="15.140625" style="21" customWidth="1"/>
    <col min="7941" max="7941" width="2.85546875" style="21" customWidth="1"/>
    <col min="7942" max="7942" width="1.85546875" style="21" customWidth="1"/>
    <col min="7943" max="8192" width="15.85546875" style="21"/>
    <col min="8193" max="8193" width="3.42578125" style="21" customWidth="1"/>
    <col min="8194" max="8194" width="18.7109375" style="21" customWidth="1"/>
    <col min="8195" max="8195" width="95.5703125" style="21" customWidth="1"/>
    <col min="8196" max="8196" width="15.140625" style="21" customWidth="1"/>
    <col min="8197" max="8197" width="2.85546875" style="21" customWidth="1"/>
    <col min="8198" max="8198" width="1.85546875" style="21" customWidth="1"/>
    <col min="8199" max="8448" width="15.85546875" style="21"/>
    <col min="8449" max="8449" width="3.42578125" style="21" customWidth="1"/>
    <col min="8450" max="8450" width="18.7109375" style="21" customWidth="1"/>
    <col min="8451" max="8451" width="95.5703125" style="21" customWidth="1"/>
    <col min="8452" max="8452" width="15.140625" style="21" customWidth="1"/>
    <col min="8453" max="8453" width="2.85546875" style="21" customWidth="1"/>
    <col min="8454" max="8454" width="1.85546875" style="21" customWidth="1"/>
    <col min="8455" max="8704" width="15.85546875" style="21"/>
    <col min="8705" max="8705" width="3.42578125" style="21" customWidth="1"/>
    <col min="8706" max="8706" width="18.7109375" style="21" customWidth="1"/>
    <col min="8707" max="8707" width="95.5703125" style="21" customWidth="1"/>
    <col min="8708" max="8708" width="15.140625" style="21" customWidth="1"/>
    <col min="8709" max="8709" width="2.85546875" style="21" customWidth="1"/>
    <col min="8710" max="8710" width="1.85546875" style="21" customWidth="1"/>
    <col min="8711" max="8960" width="15.85546875" style="21"/>
    <col min="8961" max="8961" width="3.42578125" style="21" customWidth="1"/>
    <col min="8962" max="8962" width="18.7109375" style="21" customWidth="1"/>
    <col min="8963" max="8963" width="95.5703125" style="21" customWidth="1"/>
    <col min="8964" max="8964" width="15.140625" style="21" customWidth="1"/>
    <col min="8965" max="8965" width="2.85546875" style="21" customWidth="1"/>
    <col min="8966" max="8966" width="1.85546875" style="21" customWidth="1"/>
    <col min="8967" max="9216" width="15.85546875" style="21"/>
    <col min="9217" max="9217" width="3.42578125" style="21" customWidth="1"/>
    <col min="9218" max="9218" width="18.7109375" style="21" customWidth="1"/>
    <col min="9219" max="9219" width="95.5703125" style="21" customWidth="1"/>
    <col min="9220" max="9220" width="15.140625" style="21" customWidth="1"/>
    <col min="9221" max="9221" width="2.85546875" style="21" customWidth="1"/>
    <col min="9222" max="9222" width="1.85546875" style="21" customWidth="1"/>
    <col min="9223" max="9472" width="15.85546875" style="21"/>
    <col min="9473" max="9473" width="3.42578125" style="21" customWidth="1"/>
    <col min="9474" max="9474" width="18.7109375" style="21" customWidth="1"/>
    <col min="9475" max="9475" width="95.5703125" style="21" customWidth="1"/>
    <col min="9476" max="9476" width="15.140625" style="21" customWidth="1"/>
    <col min="9477" max="9477" width="2.85546875" style="21" customWidth="1"/>
    <col min="9478" max="9478" width="1.85546875" style="21" customWidth="1"/>
    <col min="9479" max="9728" width="15.85546875" style="21"/>
    <col min="9729" max="9729" width="3.42578125" style="21" customWidth="1"/>
    <col min="9730" max="9730" width="18.7109375" style="21" customWidth="1"/>
    <col min="9731" max="9731" width="95.5703125" style="21" customWidth="1"/>
    <col min="9732" max="9732" width="15.140625" style="21" customWidth="1"/>
    <col min="9733" max="9733" width="2.85546875" style="21" customWidth="1"/>
    <col min="9734" max="9734" width="1.85546875" style="21" customWidth="1"/>
    <col min="9735" max="9984" width="15.85546875" style="21"/>
    <col min="9985" max="9985" width="3.42578125" style="21" customWidth="1"/>
    <col min="9986" max="9986" width="18.7109375" style="21" customWidth="1"/>
    <col min="9987" max="9987" width="95.5703125" style="21" customWidth="1"/>
    <col min="9988" max="9988" width="15.140625" style="21" customWidth="1"/>
    <col min="9989" max="9989" width="2.85546875" style="21" customWidth="1"/>
    <col min="9990" max="9990" width="1.85546875" style="21" customWidth="1"/>
    <col min="9991" max="10240" width="15.85546875" style="21"/>
    <col min="10241" max="10241" width="3.42578125" style="21" customWidth="1"/>
    <col min="10242" max="10242" width="18.7109375" style="21" customWidth="1"/>
    <col min="10243" max="10243" width="95.5703125" style="21" customWidth="1"/>
    <col min="10244" max="10244" width="15.140625" style="21" customWidth="1"/>
    <col min="10245" max="10245" width="2.85546875" style="21" customWidth="1"/>
    <col min="10246" max="10246" width="1.85546875" style="21" customWidth="1"/>
    <col min="10247" max="10496" width="15.85546875" style="21"/>
    <col min="10497" max="10497" width="3.42578125" style="21" customWidth="1"/>
    <col min="10498" max="10498" width="18.7109375" style="21" customWidth="1"/>
    <col min="10499" max="10499" width="95.5703125" style="21" customWidth="1"/>
    <col min="10500" max="10500" width="15.140625" style="21" customWidth="1"/>
    <col min="10501" max="10501" width="2.85546875" style="21" customWidth="1"/>
    <col min="10502" max="10502" width="1.85546875" style="21" customWidth="1"/>
    <col min="10503" max="10752" width="15.85546875" style="21"/>
    <col min="10753" max="10753" width="3.42578125" style="21" customWidth="1"/>
    <col min="10754" max="10754" width="18.7109375" style="21" customWidth="1"/>
    <col min="10755" max="10755" width="95.5703125" style="21" customWidth="1"/>
    <col min="10756" max="10756" width="15.140625" style="21" customWidth="1"/>
    <col min="10757" max="10757" width="2.85546875" style="21" customWidth="1"/>
    <col min="10758" max="10758" width="1.85546875" style="21" customWidth="1"/>
    <col min="10759" max="11008" width="15.85546875" style="21"/>
    <col min="11009" max="11009" width="3.42578125" style="21" customWidth="1"/>
    <col min="11010" max="11010" width="18.7109375" style="21" customWidth="1"/>
    <col min="11011" max="11011" width="95.5703125" style="21" customWidth="1"/>
    <col min="11012" max="11012" width="15.140625" style="21" customWidth="1"/>
    <col min="11013" max="11013" width="2.85546875" style="21" customWidth="1"/>
    <col min="11014" max="11014" width="1.85546875" style="21" customWidth="1"/>
    <col min="11015" max="11264" width="15.85546875" style="21"/>
    <col min="11265" max="11265" width="3.42578125" style="21" customWidth="1"/>
    <col min="11266" max="11266" width="18.7109375" style="21" customWidth="1"/>
    <col min="11267" max="11267" width="95.5703125" style="21" customWidth="1"/>
    <col min="11268" max="11268" width="15.140625" style="21" customWidth="1"/>
    <col min="11269" max="11269" width="2.85546875" style="21" customWidth="1"/>
    <col min="11270" max="11270" width="1.85546875" style="21" customWidth="1"/>
    <col min="11271" max="11520" width="15.85546875" style="21"/>
    <col min="11521" max="11521" width="3.42578125" style="21" customWidth="1"/>
    <col min="11522" max="11522" width="18.7109375" style="21" customWidth="1"/>
    <col min="11523" max="11523" width="95.5703125" style="21" customWidth="1"/>
    <col min="11524" max="11524" width="15.140625" style="21" customWidth="1"/>
    <col min="11525" max="11525" width="2.85546875" style="21" customWidth="1"/>
    <col min="11526" max="11526" width="1.85546875" style="21" customWidth="1"/>
    <col min="11527" max="11776" width="15.85546875" style="21"/>
    <col min="11777" max="11777" width="3.42578125" style="21" customWidth="1"/>
    <col min="11778" max="11778" width="18.7109375" style="21" customWidth="1"/>
    <col min="11779" max="11779" width="95.5703125" style="21" customWidth="1"/>
    <col min="11780" max="11780" width="15.140625" style="21" customWidth="1"/>
    <col min="11781" max="11781" width="2.85546875" style="21" customWidth="1"/>
    <col min="11782" max="11782" width="1.85546875" style="21" customWidth="1"/>
    <col min="11783" max="12032" width="15.85546875" style="21"/>
    <col min="12033" max="12033" width="3.42578125" style="21" customWidth="1"/>
    <col min="12034" max="12034" width="18.7109375" style="21" customWidth="1"/>
    <col min="12035" max="12035" width="95.5703125" style="21" customWidth="1"/>
    <col min="12036" max="12036" width="15.140625" style="21" customWidth="1"/>
    <col min="12037" max="12037" width="2.85546875" style="21" customWidth="1"/>
    <col min="12038" max="12038" width="1.85546875" style="21" customWidth="1"/>
    <col min="12039" max="12288" width="15.85546875" style="21"/>
    <col min="12289" max="12289" width="3.42578125" style="21" customWidth="1"/>
    <col min="12290" max="12290" width="18.7109375" style="21" customWidth="1"/>
    <col min="12291" max="12291" width="95.5703125" style="21" customWidth="1"/>
    <col min="12292" max="12292" width="15.140625" style="21" customWidth="1"/>
    <col min="12293" max="12293" width="2.85546875" style="21" customWidth="1"/>
    <col min="12294" max="12294" width="1.85546875" style="21" customWidth="1"/>
    <col min="12295" max="12544" width="15.85546875" style="21"/>
    <col min="12545" max="12545" width="3.42578125" style="21" customWidth="1"/>
    <col min="12546" max="12546" width="18.7109375" style="21" customWidth="1"/>
    <col min="12547" max="12547" width="95.5703125" style="21" customWidth="1"/>
    <col min="12548" max="12548" width="15.140625" style="21" customWidth="1"/>
    <col min="12549" max="12549" width="2.85546875" style="21" customWidth="1"/>
    <col min="12550" max="12550" width="1.85546875" style="21" customWidth="1"/>
    <col min="12551" max="12800" width="15.85546875" style="21"/>
    <col min="12801" max="12801" width="3.42578125" style="21" customWidth="1"/>
    <col min="12802" max="12802" width="18.7109375" style="21" customWidth="1"/>
    <col min="12803" max="12803" width="95.5703125" style="21" customWidth="1"/>
    <col min="12804" max="12804" width="15.140625" style="21" customWidth="1"/>
    <col min="12805" max="12805" width="2.85546875" style="21" customWidth="1"/>
    <col min="12806" max="12806" width="1.85546875" style="21" customWidth="1"/>
    <col min="12807" max="13056" width="15.85546875" style="21"/>
    <col min="13057" max="13057" width="3.42578125" style="21" customWidth="1"/>
    <col min="13058" max="13058" width="18.7109375" style="21" customWidth="1"/>
    <col min="13059" max="13059" width="95.5703125" style="21" customWidth="1"/>
    <col min="13060" max="13060" width="15.140625" style="21" customWidth="1"/>
    <col min="13061" max="13061" width="2.85546875" style="21" customWidth="1"/>
    <col min="13062" max="13062" width="1.85546875" style="21" customWidth="1"/>
    <col min="13063" max="13312" width="15.85546875" style="21"/>
    <col min="13313" max="13313" width="3.42578125" style="21" customWidth="1"/>
    <col min="13314" max="13314" width="18.7109375" style="21" customWidth="1"/>
    <col min="13315" max="13315" width="95.5703125" style="21" customWidth="1"/>
    <col min="13316" max="13316" width="15.140625" style="21" customWidth="1"/>
    <col min="13317" max="13317" width="2.85546875" style="21" customWidth="1"/>
    <col min="13318" max="13318" width="1.85546875" style="21" customWidth="1"/>
    <col min="13319" max="13568" width="15.85546875" style="21"/>
    <col min="13569" max="13569" width="3.42578125" style="21" customWidth="1"/>
    <col min="13570" max="13570" width="18.7109375" style="21" customWidth="1"/>
    <col min="13571" max="13571" width="95.5703125" style="21" customWidth="1"/>
    <col min="13572" max="13572" width="15.140625" style="21" customWidth="1"/>
    <col min="13573" max="13573" width="2.85546875" style="21" customWidth="1"/>
    <col min="13574" max="13574" width="1.85546875" style="21" customWidth="1"/>
    <col min="13575" max="13824" width="15.85546875" style="21"/>
    <col min="13825" max="13825" width="3.42578125" style="21" customWidth="1"/>
    <col min="13826" max="13826" width="18.7109375" style="21" customWidth="1"/>
    <col min="13827" max="13827" width="95.5703125" style="21" customWidth="1"/>
    <col min="13828" max="13828" width="15.140625" style="21" customWidth="1"/>
    <col min="13829" max="13829" width="2.85546875" style="21" customWidth="1"/>
    <col min="13830" max="13830" width="1.85546875" style="21" customWidth="1"/>
    <col min="13831" max="14080" width="15.85546875" style="21"/>
    <col min="14081" max="14081" width="3.42578125" style="21" customWidth="1"/>
    <col min="14082" max="14082" width="18.7109375" style="21" customWidth="1"/>
    <col min="14083" max="14083" width="95.5703125" style="21" customWidth="1"/>
    <col min="14084" max="14084" width="15.140625" style="21" customWidth="1"/>
    <col min="14085" max="14085" width="2.85546875" style="21" customWidth="1"/>
    <col min="14086" max="14086" width="1.85546875" style="21" customWidth="1"/>
    <col min="14087" max="14336" width="15.85546875" style="21"/>
    <col min="14337" max="14337" width="3.42578125" style="21" customWidth="1"/>
    <col min="14338" max="14338" width="18.7109375" style="21" customWidth="1"/>
    <col min="14339" max="14339" width="95.5703125" style="21" customWidth="1"/>
    <col min="14340" max="14340" width="15.140625" style="21" customWidth="1"/>
    <col min="14341" max="14341" width="2.85546875" style="21" customWidth="1"/>
    <col min="14342" max="14342" width="1.85546875" style="21" customWidth="1"/>
    <col min="14343" max="14592" width="15.85546875" style="21"/>
    <col min="14593" max="14593" width="3.42578125" style="21" customWidth="1"/>
    <col min="14594" max="14594" width="18.7109375" style="21" customWidth="1"/>
    <col min="14595" max="14595" width="95.5703125" style="21" customWidth="1"/>
    <col min="14596" max="14596" width="15.140625" style="21" customWidth="1"/>
    <col min="14597" max="14597" width="2.85546875" style="21" customWidth="1"/>
    <col min="14598" max="14598" width="1.85546875" style="21" customWidth="1"/>
    <col min="14599" max="14848" width="15.85546875" style="21"/>
    <col min="14849" max="14849" width="3.42578125" style="21" customWidth="1"/>
    <col min="14850" max="14850" width="18.7109375" style="21" customWidth="1"/>
    <col min="14851" max="14851" width="95.5703125" style="21" customWidth="1"/>
    <col min="14852" max="14852" width="15.140625" style="21" customWidth="1"/>
    <col min="14853" max="14853" width="2.85546875" style="21" customWidth="1"/>
    <col min="14854" max="14854" width="1.85546875" style="21" customWidth="1"/>
    <col min="14855" max="15104" width="15.85546875" style="21"/>
    <col min="15105" max="15105" width="3.42578125" style="21" customWidth="1"/>
    <col min="15106" max="15106" width="18.7109375" style="21" customWidth="1"/>
    <col min="15107" max="15107" width="95.5703125" style="21" customWidth="1"/>
    <col min="15108" max="15108" width="15.140625" style="21" customWidth="1"/>
    <col min="15109" max="15109" width="2.85546875" style="21" customWidth="1"/>
    <col min="15110" max="15110" width="1.85546875" style="21" customWidth="1"/>
    <col min="15111" max="15360" width="15.85546875" style="21"/>
    <col min="15361" max="15361" width="3.42578125" style="21" customWidth="1"/>
    <col min="15362" max="15362" width="18.7109375" style="21" customWidth="1"/>
    <col min="15363" max="15363" width="95.5703125" style="21" customWidth="1"/>
    <col min="15364" max="15364" width="15.140625" style="21" customWidth="1"/>
    <col min="15365" max="15365" width="2.85546875" style="21" customWidth="1"/>
    <col min="15366" max="15366" width="1.85546875" style="21" customWidth="1"/>
    <col min="15367" max="15616" width="15.85546875" style="21"/>
    <col min="15617" max="15617" width="3.42578125" style="21" customWidth="1"/>
    <col min="15618" max="15618" width="18.7109375" style="21" customWidth="1"/>
    <col min="15619" max="15619" width="95.5703125" style="21" customWidth="1"/>
    <col min="15620" max="15620" width="15.140625" style="21" customWidth="1"/>
    <col min="15621" max="15621" width="2.85546875" style="21" customWidth="1"/>
    <col min="15622" max="15622" width="1.85546875" style="21" customWidth="1"/>
    <col min="15623" max="15872" width="15.85546875" style="21"/>
    <col min="15873" max="15873" width="3.42578125" style="21" customWidth="1"/>
    <col min="15874" max="15874" width="18.7109375" style="21" customWidth="1"/>
    <col min="15875" max="15875" width="95.5703125" style="21" customWidth="1"/>
    <col min="15876" max="15876" width="15.140625" style="21" customWidth="1"/>
    <col min="15877" max="15877" width="2.85546875" style="21" customWidth="1"/>
    <col min="15878" max="15878" width="1.85546875" style="21" customWidth="1"/>
    <col min="15879" max="16128" width="15.85546875" style="21"/>
    <col min="16129" max="16129" width="3.42578125" style="21" customWidth="1"/>
    <col min="16130" max="16130" width="18.7109375" style="21" customWidth="1"/>
    <col min="16131" max="16131" width="95.5703125" style="21" customWidth="1"/>
    <col min="16132" max="16132" width="15.140625" style="21" customWidth="1"/>
    <col min="16133" max="16133" width="2.85546875" style="21" customWidth="1"/>
    <col min="16134" max="16134" width="1.85546875" style="21" customWidth="1"/>
    <col min="16135" max="16384" width="15.85546875" style="21"/>
  </cols>
  <sheetData>
    <row r="1" spans="2:4" ht="12" customHeight="1" x14ac:dyDescent="0.25"/>
    <row r="2" spans="2:4" ht="12" customHeight="1" x14ac:dyDescent="0.25"/>
    <row r="3" spans="2:4" ht="12" customHeight="1" x14ac:dyDescent="0.25"/>
    <row r="4" spans="2:4" ht="15.75" customHeight="1" x14ac:dyDescent="0.25">
      <c r="B4" s="238"/>
      <c r="C4" s="239"/>
    </row>
    <row r="5" spans="2:4" ht="191.25" customHeight="1" x14ac:dyDescent="0.25">
      <c r="B5" s="240"/>
      <c r="C5" s="529"/>
      <c r="D5" s="529"/>
    </row>
    <row r="6" spans="2:4" ht="191.25" customHeight="1" x14ac:dyDescent="0.25">
      <c r="B6" s="240"/>
      <c r="C6" s="241"/>
      <c r="D6" s="241"/>
    </row>
    <row r="7" spans="2:4" ht="124.5" customHeight="1" x14ac:dyDescent="0.25">
      <c r="C7" s="242"/>
    </row>
    <row r="8" spans="2:4" ht="27.75" customHeight="1" x14ac:dyDescent="0.25">
      <c r="B8" s="243"/>
      <c r="C8" s="244"/>
    </row>
    <row r="9" spans="2:4" ht="27.75" customHeight="1" x14ac:dyDescent="0.25">
      <c r="C9" s="244"/>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943E5-6097-43EE-989B-B42A4E0AEFED}">
  <sheetPr>
    <pageSetUpPr fitToPage="1"/>
  </sheetPr>
  <dimension ref="A1:F47"/>
  <sheetViews>
    <sheetView zoomScale="85" zoomScaleNormal="85" zoomScaleSheetLayoutView="85" workbookViewId="0">
      <selection activeCell="C6" sqref="C6"/>
    </sheetView>
  </sheetViews>
  <sheetFormatPr defaultColWidth="15.85546875" defaultRowHeight="15.75" x14ac:dyDescent="0.25"/>
  <cols>
    <col min="1" max="1" width="3.42578125" style="21" customWidth="1"/>
    <col min="2" max="2" width="33.7109375" style="249" bestFit="1" customWidth="1"/>
    <col min="3" max="3" width="1.5703125" style="250" customWidth="1"/>
    <col min="4" max="4" width="71" style="249" customWidth="1"/>
    <col min="5" max="6" width="23.5703125" style="249" customWidth="1"/>
    <col min="7" max="7" width="1.85546875" style="249" customWidth="1"/>
    <col min="8" max="8" width="15.85546875" style="249"/>
    <col min="9" max="9" width="6.140625" style="249" customWidth="1"/>
    <col min="10" max="16384" width="15.85546875" style="249"/>
  </cols>
  <sheetData>
    <row r="1" spans="2:6" s="21" customFormat="1" ht="12" customHeight="1" x14ac:dyDescent="0.25">
      <c r="C1" s="245"/>
    </row>
    <row r="2" spans="2:6" s="21" customFormat="1" ht="12" customHeight="1" x14ac:dyDescent="0.25">
      <c r="C2" s="245"/>
    </row>
    <row r="3" spans="2:6" s="21" customFormat="1" ht="12" customHeight="1" x14ac:dyDescent="0.25">
      <c r="C3" s="245"/>
    </row>
    <row r="4" spans="2:6" s="21" customFormat="1" ht="15.75" customHeight="1" x14ac:dyDescent="0.25">
      <c r="C4" s="245"/>
    </row>
    <row r="5" spans="2:6" s="21" customFormat="1" ht="24" customHeight="1" x14ac:dyDescent="0.4">
      <c r="B5" s="530" t="s">
        <v>1812</v>
      </c>
      <c r="C5" s="530"/>
      <c r="D5" s="530"/>
    </row>
    <row r="6" spans="2:6" s="21" customFormat="1" ht="6" customHeight="1" x14ac:dyDescent="0.25">
      <c r="C6" s="245"/>
    </row>
    <row r="7" spans="2:6" s="21" customFormat="1" ht="15.75" customHeight="1" x14ac:dyDescent="0.25">
      <c r="B7" s="246" t="s">
        <v>1813</v>
      </c>
      <c r="C7" s="247"/>
      <c r="D7" s="248" t="s">
        <v>1814</v>
      </c>
    </row>
    <row r="8" spans="2:6" ht="11.25" customHeight="1" x14ac:dyDescent="0.25"/>
    <row r="10" spans="2:6" x14ac:dyDescent="0.25">
      <c r="B10" s="251" t="s">
        <v>1815</v>
      </c>
      <c r="C10" s="252"/>
      <c r="D10" s="253"/>
      <c r="E10" s="253"/>
      <c r="F10" s="253"/>
    </row>
    <row r="11" spans="2:6" x14ac:dyDescent="0.25">
      <c r="B11" s="254" t="s">
        <v>1816</v>
      </c>
      <c r="C11" s="254"/>
      <c r="D11" s="254"/>
      <c r="E11" s="253"/>
      <c r="F11" s="253"/>
    </row>
    <row r="12" spans="2:6" x14ac:dyDescent="0.25">
      <c r="B12" s="255" t="s">
        <v>1817</v>
      </c>
      <c r="C12" s="252"/>
      <c r="D12" s="256" t="s">
        <v>1816</v>
      </c>
      <c r="E12" s="253"/>
      <c r="F12" s="253"/>
    </row>
    <row r="13" spans="2:6" x14ac:dyDescent="0.25">
      <c r="B13" s="255"/>
      <c r="C13" s="252"/>
      <c r="D13" s="253"/>
      <c r="E13" s="253"/>
      <c r="F13" s="253"/>
    </row>
    <row r="14" spans="2:6" x14ac:dyDescent="0.25">
      <c r="B14" s="254" t="s">
        <v>1818</v>
      </c>
      <c r="C14" s="254"/>
      <c r="D14" s="253"/>
      <c r="E14" s="253"/>
      <c r="F14" s="253"/>
    </row>
    <row r="15" spans="2:6" x14ac:dyDescent="0.25">
      <c r="B15" s="255" t="s">
        <v>1819</v>
      </c>
      <c r="C15" s="252"/>
      <c r="D15" s="256" t="s">
        <v>1820</v>
      </c>
      <c r="E15" s="253"/>
      <c r="F15" s="253"/>
    </row>
    <row r="16" spans="2:6" x14ac:dyDescent="0.25">
      <c r="B16" s="255" t="s">
        <v>1821</v>
      </c>
      <c r="C16" s="252"/>
      <c r="D16" s="256" t="s">
        <v>1822</v>
      </c>
      <c r="E16" s="253"/>
      <c r="F16" s="253"/>
    </row>
    <row r="17" spans="2:6" x14ac:dyDescent="0.25">
      <c r="B17" s="255" t="s">
        <v>1823</v>
      </c>
      <c r="C17" s="252"/>
      <c r="D17" s="256" t="s">
        <v>1824</v>
      </c>
      <c r="E17" s="253"/>
      <c r="F17" s="253"/>
    </row>
    <row r="18" spans="2:6" x14ac:dyDescent="0.25">
      <c r="B18" s="255" t="s">
        <v>1825</v>
      </c>
      <c r="C18" s="252"/>
      <c r="D18" s="256" t="s">
        <v>1826</v>
      </c>
      <c r="E18" s="253"/>
      <c r="F18" s="253"/>
    </row>
    <row r="19" spans="2:6" x14ac:dyDescent="0.25">
      <c r="B19" s="255" t="s">
        <v>1827</v>
      </c>
      <c r="C19" s="252"/>
      <c r="D19" s="256" t="s">
        <v>1828</v>
      </c>
      <c r="E19" s="253"/>
      <c r="F19" s="253"/>
    </row>
    <row r="20" spans="2:6" x14ac:dyDescent="0.25">
      <c r="B20" s="255" t="s">
        <v>1829</v>
      </c>
      <c r="C20" s="252"/>
      <c r="D20" s="256" t="s">
        <v>1830</v>
      </c>
      <c r="E20" s="253"/>
      <c r="F20" s="253"/>
    </row>
    <row r="21" spans="2:6" x14ac:dyDescent="0.25">
      <c r="B21" s="255"/>
      <c r="C21" s="252"/>
      <c r="D21" s="253"/>
      <c r="E21" s="253"/>
      <c r="F21" s="253"/>
    </row>
    <row r="22" spans="2:6" x14ac:dyDescent="0.25">
      <c r="B22" s="255" t="s">
        <v>1831</v>
      </c>
      <c r="C22" s="252"/>
      <c r="D22" s="256" t="s">
        <v>1832</v>
      </c>
      <c r="E22" s="253"/>
      <c r="F22" s="253"/>
    </row>
    <row r="23" spans="2:6" x14ac:dyDescent="0.25">
      <c r="B23" s="255" t="s">
        <v>1833</v>
      </c>
      <c r="C23" s="252"/>
      <c r="D23" s="256" t="s">
        <v>1834</v>
      </c>
      <c r="E23" s="253"/>
      <c r="F23" s="253"/>
    </row>
    <row r="24" spans="2:6" x14ac:dyDescent="0.25">
      <c r="B24" s="255" t="s">
        <v>1835</v>
      </c>
      <c r="C24" s="252"/>
      <c r="D24" s="256" t="s">
        <v>1836</v>
      </c>
      <c r="E24" s="253"/>
      <c r="F24" s="253"/>
    </row>
    <row r="25" spans="2:6" x14ac:dyDescent="0.25">
      <c r="B25" s="255" t="s">
        <v>1837</v>
      </c>
      <c r="C25" s="252"/>
      <c r="D25" s="256" t="s">
        <v>1838</v>
      </c>
      <c r="E25" s="253"/>
      <c r="F25" s="253"/>
    </row>
    <row r="26" spans="2:6" x14ac:dyDescent="0.25">
      <c r="B26" s="255" t="s">
        <v>1839</v>
      </c>
      <c r="C26" s="252"/>
      <c r="D26" s="256" t="s">
        <v>1840</v>
      </c>
      <c r="E26" s="253"/>
      <c r="F26" s="253"/>
    </row>
    <row r="27" spans="2:6" x14ac:dyDescent="0.25">
      <c r="B27" s="255" t="s">
        <v>1841</v>
      </c>
      <c r="C27" s="252"/>
      <c r="D27" s="256" t="s">
        <v>1842</v>
      </c>
      <c r="E27" s="253"/>
      <c r="F27" s="253"/>
    </row>
    <row r="28" spans="2:6" x14ac:dyDescent="0.25">
      <c r="B28" s="255" t="s">
        <v>1843</v>
      </c>
      <c r="C28" s="252"/>
      <c r="D28" s="256" t="s">
        <v>1844</v>
      </c>
      <c r="E28" s="253"/>
      <c r="F28" s="253"/>
    </row>
    <row r="29" spans="2:6" x14ac:dyDescent="0.25">
      <c r="B29" s="255" t="s">
        <v>1845</v>
      </c>
      <c r="C29" s="252"/>
      <c r="D29" s="256" t="s">
        <v>1846</v>
      </c>
      <c r="E29" s="253"/>
      <c r="F29" s="253"/>
    </row>
    <row r="30" spans="2:6" x14ac:dyDescent="0.25">
      <c r="B30" s="255" t="s">
        <v>1847</v>
      </c>
      <c r="C30" s="252"/>
      <c r="D30" s="256" t="s">
        <v>1848</v>
      </c>
      <c r="E30" s="253"/>
      <c r="F30" s="253"/>
    </row>
    <row r="31" spans="2:6" x14ac:dyDescent="0.25">
      <c r="B31" s="255" t="s">
        <v>1849</v>
      </c>
      <c r="C31" s="252"/>
      <c r="D31" s="256" t="s">
        <v>1850</v>
      </c>
      <c r="E31" s="253"/>
      <c r="F31" s="253"/>
    </row>
    <row r="32" spans="2:6" x14ac:dyDescent="0.25">
      <c r="B32" s="255" t="s">
        <v>1851</v>
      </c>
      <c r="C32" s="252"/>
      <c r="D32" s="256" t="s">
        <v>1852</v>
      </c>
      <c r="E32" s="253"/>
      <c r="F32" s="253"/>
    </row>
    <row r="33" spans="2:6" x14ac:dyDescent="0.25">
      <c r="B33" s="255" t="s">
        <v>1853</v>
      </c>
      <c r="C33" s="252"/>
      <c r="D33" s="256" t="s">
        <v>1854</v>
      </c>
      <c r="E33" s="253"/>
      <c r="F33" s="253"/>
    </row>
    <row r="34" spans="2:6" x14ac:dyDescent="0.25">
      <c r="B34" s="255" t="s">
        <v>1855</v>
      </c>
      <c r="C34" s="252"/>
      <c r="D34" s="256" t="s">
        <v>1856</v>
      </c>
      <c r="E34" s="253"/>
      <c r="F34" s="253"/>
    </row>
    <row r="35" spans="2:6" x14ac:dyDescent="0.25">
      <c r="B35" s="255" t="s">
        <v>1857</v>
      </c>
      <c r="C35" s="252"/>
      <c r="D35" s="256" t="s">
        <v>1858</v>
      </c>
      <c r="E35" s="253"/>
      <c r="F35" s="253"/>
    </row>
    <row r="36" spans="2:6" x14ac:dyDescent="0.25">
      <c r="B36" s="255" t="s">
        <v>1859</v>
      </c>
      <c r="C36" s="252"/>
      <c r="D36" s="256" t="s">
        <v>1860</v>
      </c>
      <c r="E36" s="253"/>
      <c r="F36" s="253"/>
    </row>
    <row r="37" spans="2:6" x14ac:dyDescent="0.25">
      <c r="B37" s="255" t="s">
        <v>1861</v>
      </c>
      <c r="C37" s="252"/>
      <c r="D37" s="256" t="s">
        <v>1862</v>
      </c>
      <c r="E37" s="253"/>
      <c r="F37" s="253"/>
    </row>
    <row r="38" spans="2:6" x14ac:dyDescent="0.25">
      <c r="B38" s="255" t="s">
        <v>1863</v>
      </c>
      <c r="C38" s="252"/>
      <c r="D38" s="256" t="s">
        <v>1864</v>
      </c>
      <c r="E38" s="253"/>
      <c r="F38" s="253"/>
    </row>
    <row r="39" spans="2:6" x14ac:dyDescent="0.25">
      <c r="B39" s="255" t="s">
        <v>1865</v>
      </c>
      <c r="C39" s="252"/>
      <c r="D39" s="256" t="s">
        <v>1866</v>
      </c>
      <c r="E39" s="253"/>
      <c r="F39" s="253"/>
    </row>
    <row r="40" spans="2:6" x14ac:dyDescent="0.25">
      <c r="B40" s="255"/>
      <c r="C40" s="252"/>
      <c r="D40" s="256"/>
      <c r="E40" s="253"/>
      <c r="F40" s="253"/>
    </row>
    <row r="41" spans="2:6" x14ac:dyDescent="0.25">
      <c r="B41" s="255"/>
      <c r="C41" s="252"/>
      <c r="D41" s="257"/>
      <c r="E41" s="253"/>
      <c r="F41" s="253"/>
    </row>
    <row r="42" spans="2:6" x14ac:dyDescent="0.25">
      <c r="E42" s="250"/>
    </row>
    <row r="43" spans="2:6" x14ac:dyDescent="0.25">
      <c r="B43" s="251" t="s">
        <v>1867</v>
      </c>
      <c r="C43" s="252"/>
      <c r="D43" s="253"/>
      <c r="E43" s="250"/>
    </row>
    <row r="44" spans="2:6" x14ac:dyDescent="0.25">
      <c r="B44" s="255" t="s">
        <v>1868</v>
      </c>
      <c r="C44" s="252"/>
      <c r="D44" s="256" t="s">
        <v>1869</v>
      </c>
      <c r="E44" s="250"/>
    </row>
    <row r="45" spans="2:6" x14ac:dyDescent="0.25">
      <c r="B45" s="255" t="s">
        <v>1870</v>
      </c>
      <c r="C45" s="252"/>
      <c r="D45" s="256" t="s">
        <v>1869</v>
      </c>
      <c r="E45" s="250"/>
    </row>
    <row r="46" spans="2:6" x14ac:dyDescent="0.25">
      <c r="B46" s="255" t="s">
        <v>1871</v>
      </c>
      <c r="C46" s="252"/>
      <c r="D46" s="256" t="s">
        <v>1872</v>
      </c>
    </row>
    <row r="47" spans="2:6" x14ac:dyDescent="0.25">
      <c r="B47" s="253"/>
      <c r="C47" s="252"/>
      <c r="D47" s="253"/>
    </row>
  </sheetData>
  <mergeCells count="1">
    <mergeCell ref="B5:D5"/>
  </mergeCells>
  <hyperlinks>
    <hyperlink ref="D12" location="'Tabel A - General Issuer Detail'!A1" display="General Issuer Detail" xr:uid="{A5CC9A1D-EB64-43A9-9036-6783DD34A69A}"/>
    <hyperlink ref="D15" location="'G1-G4 - Cover pool inform.'!A1" display="General cover pool information " xr:uid="{E8F1CA73-A3CD-487E-A2A6-7A600D92753B}"/>
    <hyperlink ref="D16" location="'G1-G4 - Cover pool inform.'!B25" display="Outstanding CBs" xr:uid="{4810B825-6FD1-4D69-9486-99E811631717}"/>
    <hyperlink ref="D19" location="'G1-G4 - Cover pool inform.'!B61" display="Legal ALM (balance principle) adherence" xr:uid="{BD2CBAA1-F045-4012-80AF-AD01E7EE5F19}"/>
    <hyperlink ref="D20" location="'G1-G4 - Cover pool inform.'!B70" display="Additional characteristics of ALM business model for issued CBs" xr:uid="{20B08BDC-6671-47E1-9B72-3D217A035D22}"/>
    <hyperlink ref="D22" location="'Table 1-3 - Lending'!B7" display="Number of loans by property category" xr:uid="{F03D5938-5B25-4CC2-BC5F-AE012EDE05B3}"/>
    <hyperlink ref="D23" location="'Table 1-3 - Lending'!B16" display="Lending by property category, DKKbn" xr:uid="{EFD9FC16-2FF0-4F39-8536-BB267F7EBFD9}"/>
    <hyperlink ref="D24" location="'Table 1-3 - Lending'!B23" display="Lending, by loan size, DKKbn" xr:uid="{11749DFD-433F-4E97-9585-9506FA6B46CD}"/>
    <hyperlink ref="D25" location="'Table 4 - LTV'!B7" display="Lending, by-loan to-value (LTV), current property value, DKKbn" xr:uid="{21345C15-73D8-4294-BAA7-B9E18CADB210}"/>
    <hyperlink ref="D26" location="'Table 4 - LTV'!B29" display="Lending, by-loan to-value (LTV), current property value, Per cent" xr:uid="{336E9FC1-150A-482C-81B4-7FEE5D02BADC}"/>
    <hyperlink ref="D27" location="'Table 4 - LTV'!B51" display="Lending, by-loan to-value (LTV), current property value, DKKbn (&quot;Sidste krone&quot;)" xr:uid="{5020E7F2-0EEB-4BE6-85BB-F217A8E35E3B}"/>
    <hyperlink ref="D28" location="'Table 4 - LTV'!B73" display="Lending, by-loan to-value (LTV), current property value, Per cent (&quot;Sidste krone&quot;)" xr:uid="{AC8C900C-AF1C-4863-BF78-800535203AD7}"/>
    <hyperlink ref="D29" location="'Table 5 - Lending by region'!B7" display="Lending by region, DKKbn" xr:uid="{FF065BFD-2B46-4B96-944A-C9305C1D98A9}"/>
    <hyperlink ref="D30" location="'Table 6-8 - Lending by loantype'!B6" display="Lending by loan type - IO Loans, DKKbn" xr:uid="{6F75838F-C902-4623-8721-8C658DA60B0C}"/>
    <hyperlink ref="D31" location="'Table 6-8 - Lending by loantype'!B23" display="Lending by loan type - Repayment Loans / Amortizing Loans, DKKbn" xr:uid="{583CB317-4F3C-40F6-A7E1-EC39CFEB984F}"/>
    <hyperlink ref="D32" location="'Table 6-8 - Lending by loantype'!B40" display="Lending by loan type - All loans, DKKbn" xr:uid="{7FC79267-5B12-4033-B3B8-098364CC1D73}"/>
    <hyperlink ref="D34" location="'Table 9-12 - Lending'!B20" display="Lending by remaining maturity, DKKbn" xr:uid="{C0C8DD27-D3F2-41AF-AF42-56802F8DBD81}"/>
    <hyperlink ref="D35" location="'Table 9-12 - Lending'!B35" display="90 day Non-performing loans by property type, as percentage of instalments payments, %" xr:uid="{756282A8-7542-4B3F-B3D9-6F97FD1463FC}"/>
    <hyperlink ref="D36" location="'Table 9-12 - Lending'!B45" display="90 day Non-performing loans by property type, as percentage of lending, %" xr:uid="{341F2111-C72D-4060-B65D-2A58CEE90822}"/>
    <hyperlink ref="D37" location="'Table 9-12 - Lending'!B55" display="90 day Non-performing loans by property type, as percentage of lending, by continous LTV bracket, %" xr:uid="{BAF885C1-45DA-4AEE-B864-421A972669A0}"/>
    <hyperlink ref="D38" location="'Table 9-12 - Lending'!B69" display="Realised losses (DKKm)" xr:uid="{D1C0DA81-A643-40FC-9BE1-4B7983E91829}"/>
    <hyperlink ref="D39" location="'Table 9-12 - Lending'!B78" display="Realised losses (%)" xr:uid="{0DE9DF78-6BB7-43D4-A8FC-F39555E24002}"/>
    <hyperlink ref="D44" location="'X1 Key Concepts'!B8" display="Key Concepts Explanation" xr:uid="{D858A28A-C12F-480D-9A0C-EEF0E2A06D30}"/>
    <hyperlink ref="D46" location="'X3 - General explanation'!B7" display="General explanation" xr:uid="{C5ABF809-720C-45E0-933C-B7E0CE0539C4}"/>
    <hyperlink ref="D17" location="'G1-G4 - Cover pool inform.'!A1" display="Cover assets and maturity structure" xr:uid="{5850AB11-FD95-46B0-8146-BC895F566570}"/>
    <hyperlink ref="D45" location="'X2 Key Concepts'!A1" display="Key Concepts Explanation" xr:uid="{57DA1900-462D-487C-8D5F-60ADF9893CDC}"/>
    <hyperlink ref="D18" location="'G1-G4 - Cover pool inform.'!A1" display="Interest and currency risk" xr:uid="{73166B5C-EBDB-49DB-82A5-677294A67E6B}"/>
    <hyperlink ref="D33" location="'Table 9-12 - Lending'!B6" display="Lending by Seasoning, DKKbn (Seasoning defined by duration of customer relationship)" xr:uid="{A0501B02-FB40-45C5-BC5F-AE77463C766D}"/>
  </hyperlinks>
  <pageMargins left="0.78740157480314965" right="0.59055118110236227" top="0.78740157480314965" bottom="0.78740157480314965" header="0" footer="0"/>
  <pageSetup paperSize="9" scale="5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96CD-4006-4531-8B8D-9911EA1DF300}">
  <sheetPr>
    <pageSetUpPr fitToPage="1"/>
  </sheetPr>
  <dimension ref="B1:F46"/>
  <sheetViews>
    <sheetView topLeftCell="A4" zoomScale="85" zoomScaleNormal="85" workbookViewId="0">
      <selection activeCell="D14" sqref="D14"/>
    </sheetView>
  </sheetViews>
  <sheetFormatPr defaultColWidth="15.85546875" defaultRowHeight="15" x14ac:dyDescent="0.25"/>
  <cols>
    <col min="1" max="1" width="3.42578125" style="21" customWidth="1"/>
    <col min="2" max="2" width="68.42578125" style="21" bestFit="1" customWidth="1"/>
    <col min="3" max="6" width="15.7109375" style="21" bestFit="1" customWidth="1"/>
    <col min="7" max="7" width="5.140625" style="21" customWidth="1"/>
    <col min="8" max="16384" width="15.85546875" style="21"/>
  </cols>
  <sheetData>
    <row r="1" spans="2:6" ht="12" customHeight="1" x14ac:dyDescent="0.25"/>
    <row r="2" spans="2:6" ht="12" customHeight="1" x14ac:dyDescent="0.25"/>
    <row r="3" spans="2:6" ht="12" customHeight="1" x14ac:dyDescent="0.25"/>
    <row r="4" spans="2:6" ht="36" customHeight="1" x14ac:dyDescent="0.25">
      <c r="B4" s="258" t="s">
        <v>1873</v>
      </c>
      <c r="C4" s="531"/>
      <c r="D4" s="531"/>
    </row>
    <row r="5" spans="2:6" ht="15.75" x14ac:dyDescent="0.25">
      <c r="B5" s="259" t="s">
        <v>1874</v>
      </c>
      <c r="C5" s="260"/>
      <c r="D5" s="260"/>
      <c r="E5" s="260"/>
      <c r="F5" s="260"/>
    </row>
    <row r="6" spans="2:6" s="263" customFormat="1" ht="3.75" customHeight="1" x14ac:dyDescent="0.25">
      <c r="B6" s="261"/>
      <c r="C6" s="262"/>
      <c r="D6" s="262"/>
      <c r="E6" s="262"/>
      <c r="F6" s="262"/>
    </row>
    <row r="7" spans="2:6" s="263" customFormat="1" ht="3" customHeight="1" x14ac:dyDescent="0.25">
      <c r="B7" s="261"/>
    </row>
    <row r="8" spans="2:6" ht="3.75" customHeight="1" x14ac:dyDescent="0.25"/>
    <row r="9" spans="2:6" x14ac:dyDescent="0.25">
      <c r="B9" s="264" t="s">
        <v>1875</v>
      </c>
      <c r="C9" s="265" t="s">
        <v>1876</v>
      </c>
      <c r="D9" s="265" t="s">
        <v>1877</v>
      </c>
      <c r="E9" s="265" t="s">
        <v>1878</v>
      </c>
      <c r="F9" s="265" t="s">
        <v>1879</v>
      </c>
    </row>
    <row r="10" spans="2:6" x14ac:dyDescent="0.25">
      <c r="B10" s="518" t="s">
        <v>1880</v>
      </c>
      <c r="C10" s="266">
        <v>452.3</v>
      </c>
      <c r="D10" s="266">
        <v>439.2</v>
      </c>
      <c r="E10" s="266">
        <v>446.1</v>
      </c>
      <c r="F10" s="266">
        <v>440.2</v>
      </c>
    </row>
    <row r="11" spans="2:6" x14ac:dyDescent="0.25">
      <c r="B11" s="518" t="s">
        <v>1881</v>
      </c>
      <c r="C11" s="266">
        <v>394.64699999999999</v>
      </c>
      <c r="D11" s="266">
        <v>394.93299999999999</v>
      </c>
      <c r="E11" s="266">
        <v>393.46300000000002</v>
      </c>
      <c r="F11" s="266">
        <v>393.113</v>
      </c>
    </row>
    <row r="12" spans="2:6" x14ac:dyDescent="0.25">
      <c r="B12" s="267" t="s">
        <v>1882</v>
      </c>
      <c r="C12" s="268">
        <v>394.64699999999999</v>
      </c>
      <c r="D12" s="268">
        <v>394.93299999999999</v>
      </c>
      <c r="E12" s="268">
        <v>393.46300000000002</v>
      </c>
      <c r="F12" s="268">
        <v>391.73099999999999</v>
      </c>
    </row>
    <row r="13" spans="2:6" x14ac:dyDescent="0.25">
      <c r="B13" s="269" t="s">
        <v>1883</v>
      </c>
      <c r="C13" s="270">
        <v>0.29799999999999999</v>
      </c>
      <c r="D13" s="270">
        <v>0.29099999999999998</v>
      </c>
      <c r="E13" s="270">
        <v>0.29399999999999998</v>
      </c>
      <c r="F13" s="270">
        <v>0.29699999999999999</v>
      </c>
    </row>
    <row r="14" spans="2:6" x14ac:dyDescent="0.25">
      <c r="B14" s="518" t="s">
        <v>1884</v>
      </c>
      <c r="C14" s="271">
        <v>0.33</v>
      </c>
      <c r="D14" s="520">
        <v>0.32</v>
      </c>
      <c r="E14" s="271">
        <v>0.32500000000000001</v>
      </c>
      <c r="F14" s="271">
        <v>0.32900000000000001</v>
      </c>
    </row>
    <row r="15" spans="2:6" x14ac:dyDescent="0.25">
      <c r="B15" s="518" t="s">
        <v>1885</v>
      </c>
      <c r="C15" s="266">
        <v>421.49200000000002</v>
      </c>
      <c r="D15" s="266">
        <v>428.48500000000001</v>
      </c>
      <c r="E15" s="266">
        <v>416.51400000000001</v>
      </c>
      <c r="F15" s="266">
        <v>427.98599999999999</v>
      </c>
    </row>
    <row r="16" spans="2:6" x14ac:dyDescent="0.25">
      <c r="B16" s="518" t="s">
        <v>1886</v>
      </c>
      <c r="C16" s="266">
        <v>11.3</v>
      </c>
      <c r="D16" s="266">
        <v>10.1</v>
      </c>
      <c r="E16" s="266">
        <v>10.8</v>
      </c>
      <c r="F16" s="266">
        <v>1.9</v>
      </c>
    </row>
    <row r="17" spans="2:6" x14ac:dyDescent="0.25">
      <c r="B17" s="272" t="s">
        <v>1887</v>
      </c>
      <c r="C17" s="266"/>
      <c r="D17" s="266"/>
      <c r="E17" s="266"/>
      <c r="F17" s="266"/>
    </row>
    <row r="18" spans="2:6" x14ac:dyDescent="0.25">
      <c r="B18" s="273" t="s">
        <v>1888</v>
      </c>
      <c r="C18" s="274">
        <v>114.536</v>
      </c>
      <c r="D18" s="274">
        <v>114.867</v>
      </c>
      <c r="E18" s="274">
        <v>117.91800000000001</v>
      </c>
      <c r="F18" s="274">
        <v>116.18</v>
      </c>
    </row>
    <row r="19" spans="2:6" x14ac:dyDescent="0.25">
      <c r="B19" s="275" t="s">
        <v>1889</v>
      </c>
      <c r="C19" s="274">
        <v>0.2</v>
      </c>
      <c r="D19" s="274">
        <v>0.2</v>
      </c>
      <c r="E19" s="274">
        <v>0.1</v>
      </c>
      <c r="F19" s="274">
        <v>0.1</v>
      </c>
    </row>
    <row r="20" spans="2:6" x14ac:dyDescent="0.25">
      <c r="B20" s="518" t="s">
        <v>1890</v>
      </c>
      <c r="C20" s="266">
        <v>0</v>
      </c>
      <c r="D20" s="266">
        <v>0</v>
      </c>
      <c r="E20" s="266">
        <v>0</v>
      </c>
      <c r="F20" s="266">
        <v>0</v>
      </c>
    </row>
    <row r="21" spans="2:6" s="263" customFormat="1" ht="9.75" customHeight="1" x14ac:dyDescent="0.25">
      <c r="B21" s="261"/>
      <c r="C21" s="262"/>
      <c r="D21" s="262"/>
      <c r="E21" s="262"/>
      <c r="F21" s="262"/>
    </row>
    <row r="22" spans="2:6" s="263" customFormat="1" ht="15.75" x14ac:dyDescent="0.25">
      <c r="B22" s="276"/>
      <c r="C22" s="262"/>
      <c r="D22" s="262"/>
      <c r="E22" s="262"/>
      <c r="F22" s="262"/>
    </row>
    <row r="23" spans="2:6" x14ac:dyDescent="0.25">
      <c r="B23" s="277" t="s">
        <v>1891</v>
      </c>
      <c r="C23" s="278"/>
      <c r="D23" s="278"/>
      <c r="E23" s="278"/>
      <c r="F23" s="278"/>
    </row>
    <row r="24" spans="2:6" x14ac:dyDescent="0.25">
      <c r="B24" s="517" t="s">
        <v>1892</v>
      </c>
      <c r="C24" s="279">
        <v>394.64699999999999</v>
      </c>
      <c r="D24" s="279">
        <v>394.93299999999999</v>
      </c>
      <c r="E24" s="279">
        <v>393.46300000000002</v>
      </c>
      <c r="F24" s="279">
        <v>393.113</v>
      </c>
    </row>
    <row r="25" spans="2:6" x14ac:dyDescent="0.25">
      <c r="B25" s="277" t="s">
        <v>1893</v>
      </c>
      <c r="C25" s="278"/>
      <c r="D25" s="278"/>
      <c r="E25" s="278"/>
      <c r="F25" s="278"/>
    </row>
    <row r="26" spans="2:6" ht="3" customHeight="1" x14ac:dyDescent="0.25">
      <c r="B26" s="280"/>
      <c r="C26" s="278"/>
      <c r="D26" s="278"/>
      <c r="E26" s="278"/>
      <c r="F26" s="278"/>
    </row>
    <row r="27" spans="2:6" x14ac:dyDescent="0.25">
      <c r="B27" s="267" t="s">
        <v>1894</v>
      </c>
      <c r="C27" s="272"/>
      <c r="D27" s="272"/>
      <c r="E27" s="272"/>
      <c r="F27" s="272"/>
    </row>
    <row r="28" spans="2:6" x14ac:dyDescent="0.25">
      <c r="B28" s="281" t="s">
        <v>1895</v>
      </c>
      <c r="C28" s="282">
        <v>1.4730000000000001</v>
      </c>
      <c r="D28" s="283">
        <v>1.55</v>
      </c>
      <c r="E28" s="283">
        <v>1.6759999999999999</v>
      </c>
      <c r="F28" s="282">
        <v>0.89100000000000001</v>
      </c>
    </row>
    <row r="29" spans="2:6" x14ac:dyDescent="0.25">
      <c r="B29" s="281" t="s">
        <v>1896</v>
      </c>
      <c r="C29" s="282">
        <v>3.9609999999999999</v>
      </c>
      <c r="D29" s="282">
        <v>4.0549999999999997</v>
      </c>
      <c r="E29" s="282">
        <v>4.1310000000000002</v>
      </c>
      <c r="F29" s="282">
        <v>4.3310000000000004</v>
      </c>
    </row>
    <row r="30" spans="2:6" x14ac:dyDescent="0.25">
      <c r="B30" s="281" t="s">
        <v>1897</v>
      </c>
      <c r="C30" s="282">
        <v>389.21300000000002</v>
      </c>
      <c r="D30" s="282">
        <v>389.32799999999997</v>
      </c>
      <c r="E30" s="282">
        <v>387.65499999999997</v>
      </c>
      <c r="F30" s="282">
        <v>387.89100000000002</v>
      </c>
    </row>
    <row r="31" spans="2:6" x14ac:dyDescent="0.25">
      <c r="B31" s="267" t="s">
        <v>1898</v>
      </c>
      <c r="C31" s="284"/>
      <c r="D31" s="284"/>
      <c r="E31" s="284"/>
      <c r="F31" s="284"/>
    </row>
    <row r="32" spans="2:6" x14ac:dyDescent="0.25">
      <c r="B32" s="281" t="s">
        <v>1899</v>
      </c>
      <c r="C32" s="282">
        <v>385.39699999999999</v>
      </c>
      <c r="D32" s="282">
        <v>385.19</v>
      </c>
      <c r="E32" s="282">
        <v>383.22399999999999</v>
      </c>
      <c r="F32" s="282">
        <v>382.25900000000001</v>
      </c>
    </row>
    <row r="33" spans="2:6" x14ac:dyDescent="0.25">
      <c r="B33" s="281" t="s">
        <v>1900</v>
      </c>
      <c r="C33" s="282">
        <v>9.25</v>
      </c>
      <c r="D33" s="282">
        <v>9.7430000000000003</v>
      </c>
      <c r="E33" s="282">
        <v>10.238</v>
      </c>
      <c r="F33" s="282">
        <v>10.853999999999999</v>
      </c>
    </row>
    <row r="34" spans="2:6" x14ac:dyDescent="0.25">
      <c r="B34" s="281" t="s">
        <v>1901</v>
      </c>
      <c r="C34" s="285">
        <v>0</v>
      </c>
      <c r="D34" s="285">
        <v>0</v>
      </c>
      <c r="E34" s="285">
        <v>0</v>
      </c>
      <c r="F34" s="285">
        <v>0</v>
      </c>
    </row>
    <row r="35" spans="2:6" x14ac:dyDescent="0.25">
      <c r="B35" s="281" t="s">
        <v>1902</v>
      </c>
      <c r="C35" s="285">
        <v>0</v>
      </c>
      <c r="D35" s="285">
        <v>0</v>
      </c>
      <c r="E35" s="285">
        <v>0</v>
      </c>
      <c r="F35" s="285">
        <v>0</v>
      </c>
    </row>
    <row r="36" spans="2:6" x14ac:dyDescent="0.25">
      <c r="B36" s="267" t="s">
        <v>1903</v>
      </c>
      <c r="C36" s="284"/>
      <c r="D36" s="284"/>
      <c r="E36" s="284"/>
      <c r="F36" s="284"/>
    </row>
    <row r="37" spans="2:6" ht="30" x14ac:dyDescent="0.25">
      <c r="B37" s="281" t="s">
        <v>1904</v>
      </c>
      <c r="C37" s="282">
        <v>303.392</v>
      </c>
      <c r="D37" s="282">
        <v>303.64299999999997</v>
      </c>
      <c r="E37" s="282">
        <v>302.18299999999999</v>
      </c>
      <c r="F37" s="282">
        <v>302.28899999999999</v>
      </c>
    </row>
    <row r="38" spans="2:6" ht="30" x14ac:dyDescent="0.25">
      <c r="B38" s="281" t="s">
        <v>1905</v>
      </c>
      <c r="C38" s="282">
        <v>91.094999999999999</v>
      </c>
      <c r="D38" s="282">
        <v>91.123000000000005</v>
      </c>
      <c r="E38" s="282">
        <v>91.111999999999995</v>
      </c>
      <c r="F38" s="282">
        <v>90.662000000000006</v>
      </c>
    </row>
    <row r="39" spans="2:6" x14ac:dyDescent="0.25">
      <c r="B39" s="281" t="s">
        <v>1906</v>
      </c>
      <c r="C39" s="282">
        <v>0.159</v>
      </c>
      <c r="D39" s="282">
        <v>0.16800000000000001</v>
      </c>
      <c r="E39" s="282">
        <v>0.16800000000000001</v>
      </c>
      <c r="F39" s="282">
        <v>0.16200000000000001</v>
      </c>
    </row>
    <row r="40" spans="2:6" x14ac:dyDescent="0.25">
      <c r="B40" s="267" t="s">
        <v>1907</v>
      </c>
      <c r="C40" s="286"/>
      <c r="D40" s="286"/>
      <c r="E40" s="286"/>
      <c r="F40" s="286"/>
    </row>
    <row r="41" spans="2:6" x14ac:dyDescent="0.25">
      <c r="B41" s="518" t="s">
        <v>1908</v>
      </c>
      <c r="C41" s="287">
        <v>0.22</v>
      </c>
      <c r="D41" s="287">
        <v>0.27</v>
      </c>
      <c r="E41" s="287">
        <v>0.14000000000000001</v>
      </c>
      <c r="F41" s="288">
        <v>0.24</v>
      </c>
    </row>
    <row r="42" spans="2:6" ht="30" x14ac:dyDescent="0.25">
      <c r="B42" s="272" t="s">
        <v>1909</v>
      </c>
      <c r="C42" s="289"/>
      <c r="D42" s="289"/>
      <c r="E42" s="289"/>
      <c r="F42" s="289"/>
    </row>
    <row r="46" spans="2:6" x14ac:dyDescent="0.25">
      <c r="F46" s="290" t="s">
        <v>1910</v>
      </c>
    </row>
  </sheetData>
  <mergeCells count="1">
    <mergeCell ref="C4:D4"/>
  </mergeCells>
  <hyperlinks>
    <hyperlink ref="F46" location="Contents!A1" display="To Contents" xr:uid="{B1531755-E08D-4901-87CD-A752B48AD159}"/>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4A40-77C2-425E-994E-636345D52C8B}">
  <sheetPr>
    <pageSetUpPr fitToPage="1"/>
  </sheetPr>
  <dimension ref="A3:K132"/>
  <sheetViews>
    <sheetView topLeftCell="A23" zoomScale="85" zoomScaleNormal="85" workbookViewId="0">
      <selection activeCell="M57" sqref="M57"/>
    </sheetView>
  </sheetViews>
  <sheetFormatPr defaultColWidth="9.140625" defaultRowHeight="15" x14ac:dyDescent="0.25"/>
  <cols>
    <col min="1" max="1" width="3.28515625" style="21" customWidth="1"/>
    <col min="2" max="2" width="60.85546875" style="21" customWidth="1"/>
    <col min="3" max="3" width="21.5703125" style="21" customWidth="1"/>
    <col min="4" max="4" width="19.42578125" style="21" customWidth="1"/>
    <col min="5" max="5" width="17.7109375" style="21" customWidth="1"/>
    <col min="6" max="6" width="17.5703125" style="21" bestFit="1" customWidth="1"/>
    <col min="7" max="8" width="10.7109375" style="21" customWidth="1"/>
    <col min="9" max="9" width="10.85546875" style="21" customWidth="1"/>
    <col min="10" max="10" width="4.85546875" style="21" bestFit="1" customWidth="1"/>
    <col min="11" max="11" width="17.5703125" style="21" bestFit="1" customWidth="1"/>
    <col min="12" max="12" width="8.85546875" style="21" customWidth="1"/>
    <col min="13" max="16384" width="9.140625" style="21"/>
  </cols>
  <sheetData>
    <row r="3" spans="2:9" ht="12" customHeight="1" x14ac:dyDescent="0.25"/>
    <row r="4" spans="2:9" ht="36" x14ac:dyDescent="0.25">
      <c r="B4" s="258" t="s">
        <v>1911</v>
      </c>
      <c r="C4" s="258"/>
      <c r="D4" s="258"/>
      <c r="E4" s="258"/>
      <c r="F4" s="258"/>
      <c r="G4" s="258"/>
      <c r="H4" s="258"/>
      <c r="I4" s="258"/>
    </row>
    <row r="5" spans="2:9" ht="4.5" customHeight="1" x14ac:dyDescent="0.25">
      <c r="B5" s="533"/>
      <c r="C5" s="533"/>
      <c r="D5" s="533"/>
      <c r="E5" s="533"/>
      <c r="F5" s="533"/>
      <c r="G5" s="533"/>
      <c r="H5" s="533"/>
      <c r="I5" s="533"/>
    </row>
    <row r="6" spans="2:9" ht="5.25" customHeight="1" x14ac:dyDescent="0.25">
      <c r="B6" s="516"/>
      <c r="C6" s="516"/>
      <c r="D6" s="516"/>
      <c r="E6" s="516"/>
      <c r="F6" s="516"/>
      <c r="G6" s="516"/>
      <c r="H6" s="516"/>
      <c r="I6" s="516"/>
    </row>
    <row r="7" spans="2:9" x14ac:dyDescent="0.25">
      <c r="B7" s="291" t="s">
        <v>1912</v>
      </c>
      <c r="C7" s="292"/>
      <c r="D7" s="292"/>
      <c r="E7" s="292"/>
      <c r="F7" s="292" t="s">
        <v>1876</v>
      </c>
      <c r="G7" s="292" t="s">
        <v>1877</v>
      </c>
      <c r="H7" s="292" t="s">
        <v>1878</v>
      </c>
      <c r="I7" s="292" t="s">
        <v>1879</v>
      </c>
    </row>
    <row r="8" spans="2:9" x14ac:dyDescent="0.25">
      <c r="B8" s="293" t="s">
        <v>1913</v>
      </c>
      <c r="C8" s="263"/>
      <c r="D8" s="263"/>
      <c r="E8" s="263"/>
      <c r="F8" s="294">
        <v>450.64992233533303</v>
      </c>
      <c r="G8" s="266">
        <v>453.85741156181155</v>
      </c>
      <c r="H8" s="266">
        <v>442.44797086839003</v>
      </c>
      <c r="I8" s="294">
        <v>445.5</v>
      </c>
    </row>
    <row r="9" spans="2:9" x14ac:dyDescent="0.25">
      <c r="B9" s="293" t="s">
        <v>1914</v>
      </c>
      <c r="C9" s="263"/>
      <c r="D9" s="263"/>
      <c r="E9" s="263"/>
      <c r="F9" s="294">
        <v>25.8</v>
      </c>
      <c r="G9" s="294">
        <v>45.2</v>
      </c>
      <c r="H9" s="266">
        <v>21.7</v>
      </c>
      <c r="I9" s="266">
        <v>33.4</v>
      </c>
    </row>
    <row r="10" spans="2:9" x14ac:dyDescent="0.25">
      <c r="B10" s="293" t="s">
        <v>1915</v>
      </c>
      <c r="C10" s="263"/>
      <c r="D10" s="263"/>
      <c r="E10" s="263"/>
      <c r="F10" s="294">
        <v>41.737340242622984</v>
      </c>
      <c r="G10" s="295">
        <v>38.88573516130139</v>
      </c>
      <c r="H10" s="295">
        <v>39.972483930039978</v>
      </c>
      <c r="I10" s="296">
        <v>35.299999999999997</v>
      </c>
    </row>
    <row r="11" spans="2:9" x14ac:dyDescent="0.25">
      <c r="B11" s="293" t="s">
        <v>1916</v>
      </c>
      <c r="C11" s="293" t="s">
        <v>160</v>
      </c>
      <c r="D11" s="293"/>
      <c r="E11" s="293"/>
      <c r="F11" s="296">
        <v>10.2069102469339</v>
      </c>
      <c r="G11" s="296">
        <v>9.3706962119917812</v>
      </c>
      <c r="H11" s="296">
        <v>9.9316567660089206</v>
      </c>
      <c r="I11" s="296">
        <v>8.6</v>
      </c>
    </row>
    <row r="12" spans="2:9" x14ac:dyDescent="0.25">
      <c r="B12" s="297"/>
      <c r="C12" s="298" t="s">
        <v>1917</v>
      </c>
      <c r="D12" s="298"/>
      <c r="E12" s="298"/>
      <c r="F12" s="299">
        <v>0.08</v>
      </c>
      <c r="G12" s="300">
        <v>0.08</v>
      </c>
      <c r="H12" s="300">
        <v>0.08</v>
      </c>
      <c r="I12" s="299">
        <v>0.08</v>
      </c>
    </row>
    <row r="13" spans="2:9" x14ac:dyDescent="0.25">
      <c r="B13" s="293" t="s">
        <v>1918</v>
      </c>
      <c r="C13" s="263"/>
      <c r="D13" s="263"/>
      <c r="E13" s="263"/>
      <c r="F13" s="294">
        <v>408.91300000000001</v>
      </c>
      <c r="G13" s="294">
        <v>414.97199999999998</v>
      </c>
      <c r="H13" s="294">
        <v>402.47500000000002</v>
      </c>
      <c r="I13" s="294">
        <v>410.17099999999999</v>
      </c>
    </row>
    <row r="14" spans="2:9" x14ac:dyDescent="0.25">
      <c r="B14" s="263"/>
      <c r="C14" s="293" t="s">
        <v>1919</v>
      </c>
      <c r="D14" s="293"/>
      <c r="E14" s="293"/>
      <c r="F14" s="301">
        <v>18.619</v>
      </c>
      <c r="G14" s="294">
        <v>39.765999999999998</v>
      </c>
      <c r="H14" s="294">
        <v>13.682</v>
      </c>
      <c r="I14" s="294">
        <v>27.318999999999999</v>
      </c>
    </row>
    <row r="15" spans="2:9" x14ac:dyDescent="0.25">
      <c r="B15" s="293" t="s">
        <v>1920</v>
      </c>
      <c r="C15" s="263"/>
      <c r="D15" s="263"/>
      <c r="E15" s="263"/>
      <c r="F15" s="294"/>
      <c r="G15" s="294"/>
      <c r="H15" s="294"/>
      <c r="I15" s="294"/>
    </row>
    <row r="16" spans="2:9" x14ac:dyDescent="0.25">
      <c r="B16" s="293" t="s">
        <v>1921</v>
      </c>
      <c r="C16" s="263"/>
      <c r="D16" s="263"/>
      <c r="E16" s="263"/>
      <c r="F16" s="294">
        <v>11.3</v>
      </c>
      <c r="G16" s="294">
        <v>10.1</v>
      </c>
      <c r="H16" s="294">
        <v>10.7</v>
      </c>
      <c r="I16" s="294">
        <v>1.9</v>
      </c>
    </row>
    <row r="17" spans="1:9" x14ac:dyDescent="0.25">
      <c r="A17" s="302"/>
      <c r="B17" s="303" t="s">
        <v>1922</v>
      </c>
      <c r="C17" s="304"/>
      <c r="D17" s="263"/>
      <c r="E17" s="263"/>
      <c r="F17" s="294">
        <v>2.2000000000000002</v>
      </c>
      <c r="G17" s="294">
        <v>2.2000000000000002</v>
      </c>
      <c r="H17" s="294">
        <v>2.2000000000000002</v>
      </c>
      <c r="I17" s="294">
        <v>2.2000000000000002</v>
      </c>
    </row>
    <row r="18" spans="1:9" x14ac:dyDescent="0.25">
      <c r="A18" s="302"/>
      <c r="B18" s="303" t="s">
        <v>1923</v>
      </c>
      <c r="C18" s="304"/>
      <c r="D18" s="305"/>
      <c r="E18" s="305"/>
      <c r="F18" s="306"/>
      <c r="G18" s="294"/>
      <c r="H18" s="294"/>
      <c r="I18" s="294"/>
    </row>
    <row r="19" spans="1:9" x14ac:dyDescent="0.25">
      <c r="A19" s="302"/>
      <c r="B19" s="303" t="s">
        <v>1924</v>
      </c>
      <c r="C19" s="304"/>
      <c r="D19" s="305"/>
      <c r="E19" s="305"/>
      <c r="F19" s="294">
        <v>19.100000000000001</v>
      </c>
      <c r="G19" s="294">
        <v>19.100000000000001</v>
      </c>
      <c r="H19" s="294">
        <v>19.100000000000001</v>
      </c>
      <c r="I19" s="294">
        <v>19.100000000000001</v>
      </c>
    </row>
    <row r="20" spans="1:9" x14ac:dyDescent="0.25">
      <c r="A20" s="302"/>
      <c r="B20" s="303" t="s">
        <v>1925</v>
      </c>
      <c r="C20" s="304"/>
      <c r="D20" s="305"/>
      <c r="E20" s="305"/>
      <c r="F20" s="294">
        <v>21.3</v>
      </c>
      <c r="G20" s="294">
        <v>21.3</v>
      </c>
      <c r="H20" s="294">
        <v>21.3</v>
      </c>
      <c r="I20" s="294">
        <v>21.3</v>
      </c>
    </row>
    <row r="21" spans="1:9" x14ac:dyDescent="0.25">
      <c r="A21" s="302"/>
      <c r="B21" s="307"/>
      <c r="C21" s="304"/>
      <c r="D21" s="305"/>
      <c r="E21" s="305"/>
      <c r="F21" s="306"/>
      <c r="G21" s="306"/>
      <c r="H21" s="306"/>
      <c r="I21" s="306"/>
    </row>
    <row r="22" spans="1:9" x14ac:dyDescent="0.25">
      <c r="A22" s="302"/>
      <c r="B22" s="308" t="s">
        <v>1926</v>
      </c>
      <c r="C22" s="309"/>
      <c r="D22" s="310"/>
      <c r="E22" s="310"/>
      <c r="F22" s="311"/>
      <c r="G22" s="311"/>
      <c r="H22" s="311"/>
      <c r="I22" s="311"/>
    </row>
    <row r="23" spans="1:9" ht="7.5" customHeight="1" x14ac:dyDescent="0.25"/>
    <row r="24" spans="1:9" ht="18" x14ac:dyDescent="0.25">
      <c r="B24" s="258" t="s">
        <v>1927</v>
      </c>
      <c r="C24" s="258"/>
      <c r="D24" s="258"/>
      <c r="E24" s="258"/>
      <c r="F24" s="258"/>
      <c r="G24" s="258"/>
      <c r="H24" s="258"/>
      <c r="I24" s="258"/>
    </row>
    <row r="25" spans="1:9" ht="5.25" customHeight="1" x14ac:dyDescent="0.25">
      <c r="B25" s="516"/>
      <c r="C25" s="516"/>
      <c r="D25" s="516"/>
      <c r="E25" s="516"/>
      <c r="F25" s="516"/>
      <c r="G25" s="516"/>
      <c r="H25" s="516"/>
      <c r="I25" s="516"/>
    </row>
    <row r="26" spans="1:9" x14ac:dyDescent="0.25">
      <c r="B26" s="291" t="s">
        <v>1912</v>
      </c>
      <c r="C26" s="292"/>
      <c r="D26" s="292"/>
      <c r="E26" s="292"/>
      <c r="F26" s="292" t="str">
        <f>+F7</f>
        <v>Q3 2018</v>
      </c>
      <c r="G26" s="292" t="s">
        <v>1877</v>
      </c>
      <c r="H26" s="292" t="s">
        <v>1878</v>
      </c>
      <c r="I26" s="292" t="s">
        <v>1879</v>
      </c>
    </row>
    <row r="27" spans="1:9" x14ac:dyDescent="0.25">
      <c r="B27" s="293" t="s">
        <v>1918</v>
      </c>
      <c r="C27" s="263"/>
      <c r="D27" s="263"/>
      <c r="E27" s="263"/>
      <c r="F27" s="303">
        <v>408.91300000000001</v>
      </c>
      <c r="G27" s="312">
        <v>414.97199999999998</v>
      </c>
      <c r="H27" s="312">
        <v>402.47500000000002</v>
      </c>
      <c r="I27" s="303">
        <v>410.17099999999999</v>
      </c>
    </row>
    <row r="28" spans="1:9" x14ac:dyDescent="0.25">
      <c r="B28" s="293" t="s">
        <v>1928</v>
      </c>
      <c r="C28" s="263"/>
      <c r="D28" s="263"/>
      <c r="E28" s="263"/>
      <c r="F28" s="303">
        <v>416.95600000000002</v>
      </c>
      <c r="G28" s="312">
        <v>423.70800000000003</v>
      </c>
      <c r="H28" s="312">
        <v>411.40499999999997</v>
      </c>
      <c r="I28" s="303">
        <v>419.71699999999998</v>
      </c>
    </row>
    <row r="29" spans="1:9" x14ac:dyDescent="0.25">
      <c r="B29" s="303" t="s">
        <v>1929</v>
      </c>
      <c r="C29" s="303" t="s">
        <v>1930</v>
      </c>
      <c r="D29" s="303"/>
      <c r="E29" s="303"/>
      <c r="F29" s="313">
        <v>18.619</v>
      </c>
      <c r="G29" s="313">
        <v>39.765999999999998</v>
      </c>
      <c r="H29" s="313">
        <v>13.682</v>
      </c>
      <c r="I29" s="314">
        <v>27.318999999999999</v>
      </c>
    </row>
    <row r="30" spans="1:9" x14ac:dyDescent="0.25">
      <c r="B30" s="304"/>
      <c r="C30" s="303" t="s">
        <v>1931</v>
      </c>
      <c r="D30" s="303"/>
      <c r="E30" s="303"/>
      <c r="F30" s="315">
        <v>65.948999999999998</v>
      </c>
      <c r="G30" s="315">
        <v>51.643999999999998</v>
      </c>
      <c r="H30" s="315">
        <v>80.091999999999999</v>
      </c>
      <c r="I30" s="315">
        <v>74.096999999999994</v>
      </c>
    </row>
    <row r="31" spans="1:9" x14ac:dyDescent="0.25">
      <c r="B31" s="304"/>
      <c r="C31" s="303" t="s">
        <v>1932</v>
      </c>
      <c r="D31" s="303"/>
      <c r="E31" s="303"/>
      <c r="F31" s="316">
        <v>15.7</v>
      </c>
      <c r="G31" s="316">
        <v>34.082999999999998</v>
      </c>
      <c r="H31" s="316">
        <v>11.965</v>
      </c>
      <c r="I31" s="316">
        <v>18.224</v>
      </c>
    </row>
    <row r="32" spans="1:9" x14ac:dyDescent="0.25">
      <c r="B32" s="304"/>
      <c r="C32" s="303" t="s">
        <v>1933</v>
      </c>
      <c r="D32" s="303"/>
      <c r="E32" s="303"/>
      <c r="F32" s="316">
        <v>26.358000000000001</v>
      </c>
      <c r="G32" s="316">
        <v>23.725000000000001</v>
      </c>
      <c r="H32" s="316">
        <v>58.140999999999998</v>
      </c>
      <c r="I32" s="316">
        <v>55.215000000000003</v>
      </c>
    </row>
    <row r="33" spans="2:9" x14ac:dyDescent="0.25">
      <c r="B33" s="304"/>
      <c r="C33" s="303" t="s">
        <v>1934</v>
      </c>
      <c r="D33" s="303"/>
      <c r="E33" s="303"/>
      <c r="F33" s="316">
        <v>53.051000000000002</v>
      </c>
      <c r="G33" s="316">
        <v>53.115000000000002</v>
      </c>
      <c r="H33" s="316">
        <v>26.388999999999999</v>
      </c>
      <c r="I33" s="316">
        <v>25.94</v>
      </c>
    </row>
    <row r="34" spans="2:9" x14ac:dyDescent="0.25">
      <c r="B34" s="304"/>
      <c r="C34" s="303" t="s">
        <v>1935</v>
      </c>
      <c r="D34" s="303"/>
      <c r="E34" s="303"/>
      <c r="F34" s="316">
        <v>34.829000000000001</v>
      </c>
      <c r="G34" s="316">
        <v>25.995000000000001</v>
      </c>
      <c r="H34" s="316">
        <v>41.838000000000001</v>
      </c>
      <c r="I34" s="316">
        <v>36.158999999999999</v>
      </c>
    </row>
    <row r="35" spans="2:9" x14ac:dyDescent="0.25">
      <c r="B35" s="304"/>
      <c r="C35" s="303" t="s">
        <v>1936</v>
      </c>
      <c r="D35" s="303"/>
      <c r="E35" s="303"/>
      <c r="F35" s="316">
        <v>32.322000000000003</v>
      </c>
      <c r="G35" s="316">
        <v>28.31</v>
      </c>
      <c r="H35" s="316">
        <v>11.907</v>
      </c>
      <c r="I35" s="316">
        <v>16.056000000000001</v>
      </c>
    </row>
    <row r="36" spans="2:9" x14ac:dyDescent="0.25">
      <c r="B36" s="304"/>
      <c r="C36" s="303" t="s">
        <v>1937</v>
      </c>
      <c r="D36" s="303"/>
      <c r="E36" s="303"/>
      <c r="F36" s="315">
        <v>2.5070000000000001</v>
      </c>
      <c r="G36" s="315">
        <v>2.56</v>
      </c>
      <c r="H36" s="315">
        <v>2.641</v>
      </c>
      <c r="I36" s="315">
        <v>2.7170000000000001</v>
      </c>
    </row>
    <row r="37" spans="2:9" x14ac:dyDescent="0.25">
      <c r="B37" s="304"/>
      <c r="C37" s="303" t="s">
        <v>1938</v>
      </c>
      <c r="D37" s="303"/>
      <c r="E37" s="303"/>
      <c r="F37" s="315">
        <v>27.625</v>
      </c>
      <c r="G37" s="315">
        <v>28.341999999999999</v>
      </c>
      <c r="H37" s="315">
        <v>29.361999999999998</v>
      </c>
      <c r="I37" s="315">
        <v>30.53</v>
      </c>
    </row>
    <row r="38" spans="2:9" x14ac:dyDescent="0.25">
      <c r="B38" s="304"/>
      <c r="C38" s="303" t="s">
        <v>1939</v>
      </c>
      <c r="D38" s="303"/>
      <c r="E38" s="303"/>
      <c r="F38" s="315">
        <v>131.952</v>
      </c>
      <c r="G38" s="315">
        <v>127.431</v>
      </c>
      <c r="H38" s="315">
        <v>126.458</v>
      </c>
      <c r="I38" s="315">
        <v>123.91500000000001</v>
      </c>
    </row>
    <row r="39" spans="2:9" x14ac:dyDescent="0.25">
      <c r="B39" s="303" t="s">
        <v>1940</v>
      </c>
      <c r="C39" s="303" t="s">
        <v>1941</v>
      </c>
      <c r="D39" s="303"/>
      <c r="E39" s="303"/>
      <c r="F39" s="317">
        <v>0.35336000000000001</v>
      </c>
      <c r="G39" s="317">
        <v>0.31358999999999998</v>
      </c>
      <c r="H39" s="317">
        <v>0.34871999999999997</v>
      </c>
      <c r="I39" s="317">
        <v>0.36713000000000001</v>
      </c>
    </row>
    <row r="40" spans="2:9" x14ac:dyDescent="0.25">
      <c r="B40" s="304"/>
      <c r="C40" s="303" t="s">
        <v>1942</v>
      </c>
      <c r="D40" s="303"/>
      <c r="E40" s="303"/>
      <c r="F40" s="317">
        <v>0.64663999999999999</v>
      </c>
      <c r="G40" s="317">
        <v>0.68640999999999996</v>
      </c>
      <c r="H40" s="317">
        <v>0.65127999999999997</v>
      </c>
      <c r="I40" s="317">
        <v>0.63287000000000004</v>
      </c>
    </row>
    <row r="41" spans="2:9" x14ac:dyDescent="0.25">
      <c r="B41" s="304"/>
      <c r="C41" s="303" t="s">
        <v>1943</v>
      </c>
      <c r="D41" s="303"/>
      <c r="E41" s="303"/>
      <c r="F41" s="318">
        <v>0</v>
      </c>
      <c r="G41" s="318">
        <v>0</v>
      </c>
      <c r="H41" s="318">
        <v>0</v>
      </c>
      <c r="I41" s="318">
        <v>0</v>
      </c>
    </row>
    <row r="42" spans="2:9" x14ac:dyDescent="0.25">
      <c r="B42" s="303" t="s">
        <v>1944</v>
      </c>
      <c r="C42" s="303" t="s">
        <v>1945</v>
      </c>
      <c r="D42" s="303"/>
      <c r="E42" s="303"/>
      <c r="F42" s="317">
        <v>0.74639</v>
      </c>
      <c r="G42" s="317">
        <v>0.69181000000000004</v>
      </c>
      <c r="H42" s="317">
        <v>0.73897999999999997</v>
      </c>
      <c r="I42" s="317">
        <v>0.74687999999999999</v>
      </c>
    </row>
    <row r="43" spans="2:9" x14ac:dyDescent="0.25">
      <c r="B43" s="304"/>
      <c r="C43" s="303" t="s">
        <v>1946</v>
      </c>
      <c r="D43" s="303"/>
      <c r="E43" s="303"/>
      <c r="F43" s="317">
        <v>0.24754000000000001</v>
      </c>
      <c r="G43" s="317">
        <v>0.30196000000000001</v>
      </c>
      <c r="H43" s="317">
        <v>0.25439000000000001</v>
      </c>
      <c r="I43" s="317">
        <v>0.24640000000000001</v>
      </c>
    </row>
    <row r="44" spans="2:9" x14ac:dyDescent="0.25">
      <c r="B44" s="304"/>
      <c r="C44" s="303" t="s">
        <v>1947</v>
      </c>
      <c r="D44" s="303"/>
      <c r="E44" s="303"/>
      <c r="F44" s="319">
        <v>6.0699999999999999E-3</v>
      </c>
      <c r="G44" s="319">
        <v>6.2300000000000003E-3</v>
      </c>
      <c r="H44" s="319">
        <v>6.6299999999999996E-3</v>
      </c>
      <c r="I44" s="319">
        <v>6.7200000000000003E-3</v>
      </c>
    </row>
    <row r="45" spans="2:9" x14ac:dyDescent="0.25">
      <c r="B45" s="303" t="s">
        <v>1948</v>
      </c>
      <c r="C45" s="303" t="s">
        <v>239</v>
      </c>
      <c r="D45" s="303"/>
      <c r="E45" s="303"/>
      <c r="F45" s="320">
        <v>398.44600000000003</v>
      </c>
      <c r="G45" s="320">
        <v>405.03199999999998</v>
      </c>
      <c r="H45" s="320">
        <v>391.58199999999999</v>
      </c>
      <c r="I45" s="320">
        <v>396.07499999999999</v>
      </c>
    </row>
    <row r="46" spans="2:9" x14ac:dyDescent="0.25">
      <c r="B46" s="304"/>
      <c r="C46" s="303" t="s">
        <v>226</v>
      </c>
      <c r="D46" s="303"/>
      <c r="E46" s="303"/>
      <c r="F46" s="320">
        <v>10.467000000000001</v>
      </c>
      <c r="G46" s="320">
        <v>9.9390000000000001</v>
      </c>
      <c r="H46" s="320">
        <v>10.893000000000001</v>
      </c>
      <c r="I46" s="320">
        <v>14.095000000000001</v>
      </c>
    </row>
    <row r="47" spans="2:9" x14ac:dyDescent="0.25">
      <c r="B47" s="304"/>
      <c r="C47" s="303" t="s">
        <v>245</v>
      </c>
      <c r="D47" s="303"/>
      <c r="E47" s="303"/>
      <c r="F47" s="321">
        <v>0</v>
      </c>
      <c r="G47" s="321">
        <v>0</v>
      </c>
      <c r="H47" s="321">
        <v>0</v>
      </c>
      <c r="I47" s="321">
        <v>0</v>
      </c>
    </row>
    <row r="48" spans="2:9" x14ac:dyDescent="0.25">
      <c r="B48" s="304"/>
      <c r="C48" s="303" t="s">
        <v>1771</v>
      </c>
      <c r="D48" s="303"/>
      <c r="E48" s="303"/>
      <c r="F48" s="321">
        <v>0</v>
      </c>
      <c r="G48" s="321">
        <v>0</v>
      </c>
      <c r="H48" s="321">
        <v>0</v>
      </c>
      <c r="I48" s="321">
        <v>0</v>
      </c>
    </row>
    <row r="49" spans="2:11" x14ac:dyDescent="0.25">
      <c r="B49" s="304"/>
      <c r="C49" s="303" t="s">
        <v>230</v>
      </c>
      <c r="D49" s="303"/>
      <c r="E49" s="303"/>
      <c r="F49" s="321">
        <v>0</v>
      </c>
      <c r="G49" s="321">
        <v>0</v>
      </c>
      <c r="H49" s="321">
        <v>0</v>
      </c>
      <c r="I49" s="321">
        <v>0</v>
      </c>
    </row>
    <row r="50" spans="2:11" x14ac:dyDescent="0.25">
      <c r="B50" s="304"/>
      <c r="C50" s="303" t="s">
        <v>1773</v>
      </c>
      <c r="D50" s="303"/>
      <c r="E50" s="303"/>
      <c r="F50" s="321">
        <v>0</v>
      </c>
      <c r="G50" s="321">
        <v>0</v>
      </c>
      <c r="H50" s="321">
        <v>0</v>
      </c>
      <c r="I50" s="321">
        <v>0</v>
      </c>
    </row>
    <row r="51" spans="2:11" x14ac:dyDescent="0.25">
      <c r="B51" s="304"/>
      <c r="C51" s="303" t="s">
        <v>158</v>
      </c>
      <c r="D51" s="303"/>
      <c r="E51" s="303"/>
      <c r="F51" s="321">
        <v>0</v>
      </c>
      <c r="G51" s="321">
        <v>0</v>
      </c>
      <c r="H51" s="321">
        <v>0</v>
      </c>
      <c r="I51" s="321">
        <v>0</v>
      </c>
    </row>
    <row r="52" spans="2:11" x14ac:dyDescent="0.25">
      <c r="B52" s="303" t="s">
        <v>1949</v>
      </c>
      <c r="C52" s="304"/>
      <c r="D52" s="304"/>
      <c r="E52" s="304"/>
      <c r="F52" s="322" t="s">
        <v>2003</v>
      </c>
      <c r="G52" s="322" t="s">
        <v>2003</v>
      </c>
      <c r="H52" s="322" t="s">
        <v>2003</v>
      </c>
      <c r="I52" s="322" t="s">
        <v>2003</v>
      </c>
    </row>
    <row r="53" spans="2:11" x14ac:dyDescent="0.25">
      <c r="B53" s="303" t="s">
        <v>1950</v>
      </c>
      <c r="C53" s="304"/>
      <c r="D53" s="304"/>
      <c r="E53" s="304"/>
      <c r="F53" s="322" t="s">
        <v>2003</v>
      </c>
      <c r="G53" s="322" t="s">
        <v>2003</v>
      </c>
      <c r="H53" s="322" t="s">
        <v>2003</v>
      </c>
      <c r="I53" s="322" t="s">
        <v>2003</v>
      </c>
    </row>
    <row r="54" spans="2:11" x14ac:dyDescent="0.25">
      <c r="B54" s="303" t="s">
        <v>1951</v>
      </c>
      <c r="C54" s="304"/>
      <c r="D54" s="304"/>
      <c r="E54" s="304"/>
      <c r="F54" s="322" t="s">
        <v>2003</v>
      </c>
      <c r="G54" s="322" t="s">
        <v>2003</v>
      </c>
      <c r="H54" s="322" t="s">
        <v>2003</v>
      </c>
      <c r="I54" s="322" t="s">
        <v>2003</v>
      </c>
    </row>
    <row r="55" spans="2:11" x14ac:dyDescent="0.25">
      <c r="B55" s="303" t="s">
        <v>1952</v>
      </c>
      <c r="C55" s="303" t="s">
        <v>1953</v>
      </c>
      <c r="D55" s="303"/>
      <c r="E55" s="303"/>
      <c r="F55" s="323" t="s">
        <v>2231</v>
      </c>
      <c r="G55" s="323" t="s">
        <v>2231</v>
      </c>
      <c r="H55" s="323" t="s">
        <v>2231</v>
      </c>
      <c r="I55" s="323" t="s">
        <v>2231</v>
      </c>
    </row>
    <row r="56" spans="2:11" x14ac:dyDescent="0.25">
      <c r="B56" s="304"/>
      <c r="C56" s="303" t="s">
        <v>1954</v>
      </c>
      <c r="D56" s="303"/>
      <c r="E56" s="303"/>
      <c r="F56" s="323" t="s">
        <v>1959</v>
      </c>
      <c r="G56" s="323" t="s">
        <v>1959</v>
      </c>
      <c r="H56" s="323" t="s">
        <v>1959</v>
      </c>
      <c r="I56" s="323" t="s">
        <v>1959</v>
      </c>
    </row>
    <row r="57" spans="2:11" x14ac:dyDescent="0.25">
      <c r="B57" s="263"/>
      <c r="C57" s="293" t="s">
        <v>1955</v>
      </c>
      <c r="D57" s="293"/>
      <c r="E57" s="293"/>
      <c r="F57" s="323"/>
      <c r="G57" s="324"/>
      <c r="H57" s="324"/>
      <c r="I57" s="323"/>
    </row>
    <row r="58" spans="2:11" x14ac:dyDescent="0.25">
      <c r="B58" s="263"/>
      <c r="C58" s="293"/>
      <c r="D58" s="293"/>
      <c r="E58" s="293"/>
      <c r="F58" s="323"/>
      <c r="G58" s="324"/>
      <c r="H58" s="324"/>
      <c r="I58" s="323"/>
    </row>
    <row r="59" spans="2:11" ht="27" customHeight="1" x14ac:dyDescent="0.25">
      <c r="B59" s="534" t="s">
        <v>1956</v>
      </c>
      <c r="C59" s="534"/>
      <c r="D59" s="534"/>
      <c r="E59" s="293"/>
      <c r="F59" s="323"/>
      <c r="G59" s="324"/>
      <c r="H59" s="324"/>
      <c r="I59" s="323"/>
      <c r="J59" s="29"/>
    </row>
    <row r="60" spans="2:11" ht="17.25" customHeight="1" x14ac:dyDescent="0.25">
      <c r="B60" s="325"/>
      <c r="C60" s="325"/>
      <c r="D60" s="325"/>
      <c r="E60" s="325"/>
      <c r="F60" s="325"/>
      <c r="G60" s="325"/>
      <c r="H60" s="325"/>
      <c r="I60" s="325"/>
      <c r="J60" s="325"/>
      <c r="K60" s="325"/>
    </row>
    <row r="61" spans="2:11" x14ac:dyDescent="0.25">
      <c r="B61" s="245" t="s">
        <v>1957</v>
      </c>
      <c r="C61" s="326"/>
      <c r="D61" s="326"/>
      <c r="E61" s="326"/>
      <c r="F61" s="326"/>
      <c r="G61" s="326"/>
      <c r="H61" s="326"/>
      <c r="I61" s="326"/>
      <c r="J61" s="326"/>
      <c r="K61"/>
    </row>
    <row r="62" spans="2:11" x14ac:dyDescent="0.25">
      <c r="B62" s="327" t="s">
        <v>1958</v>
      </c>
      <c r="C62" s="328" t="s">
        <v>1959</v>
      </c>
      <c r="D62" s="328" t="s">
        <v>1960</v>
      </c>
      <c r="E62" s="328" t="s">
        <v>1961</v>
      </c>
      <c r="F62" s="328" t="s">
        <v>1962</v>
      </c>
      <c r="G62" s="328" t="s">
        <v>1963</v>
      </c>
      <c r="H62" s="328" t="s">
        <v>1964</v>
      </c>
      <c r="I62" s="328" t="s">
        <v>1965</v>
      </c>
      <c r="J62" s="328" t="s">
        <v>1966</v>
      </c>
      <c r="K62" s="328" t="s">
        <v>1967</v>
      </c>
    </row>
    <row r="63" spans="2:11" x14ac:dyDescent="0.25">
      <c r="B63" s="328" t="s">
        <v>1968</v>
      </c>
      <c r="C63" s="329">
        <v>0</v>
      </c>
      <c r="D63" s="329">
        <v>0</v>
      </c>
      <c r="E63" s="329">
        <v>0</v>
      </c>
      <c r="F63" s="329">
        <v>0</v>
      </c>
      <c r="G63" s="329">
        <v>0</v>
      </c>
      <c r="H63" s="329">
        <v>0</v>
      </c>
      <c r="I63" s="329">
        <v>0</v>
      </c>
      <c r="J63" s="329">
        <v>0</v>
      </c>
      <c r="K63" s="329">
        <v>0</v>
      </c>
    </row>
    <row r="64" spans="2:11" x14ac:dyDescent="0.25">
      <c r="B64" s="328" t="s">
        <v>1969</v>
      </c>
      <c r="C64" s="329">
        <v>8022580193.8199997</v>
      </c>
      <c r="D64" s="329">
        <v>0</v>
      </c>
      <c r="E64" s="329">
        <v>0</v>
      </c>
      <c r="F64" s="329">
        <v>0</v>
      </c>
      <c r="G64" s="329">
        <v>0</v>
      </c>
      <c r="H64" s="329">
        <v>0</v>
      </c>
      <c r="I64" s="329">
        <v>0</v>
      </c>
      <c r="J64" s="329">
        <v>0</v>
      </c>
      <c r="K64" s="329">
        <v>17486095061.558998</v>
      </c>
    </row>
    <row r="65" spans="2:11" x14ac:dyDescent="0.25">
      <c r="B65" s="328" t="s">
        <v>1970</v>
      </c>
      <c r="C65" s="329">
        <v>9402391028.5299988</v>
      </c>
      <c r="D65" s="329">
        <v>0</v>
      </c>
      <c r="E65" s="329">
        <v>0</v>
      </c>
      <c r="F65" s="329">
        <v>0</v>
      </c>
      <c r="G65" s="329">
        <v>0</v>
      </c>
      <c r="H65" s="329">
        <v>0</v>
      </c>
      <c r="I65" s="329">
        <v>0</v>
      </c>
      <c r="J65" s="329">
        <v>0</v>
      </c>
      <c r="K65" s="329">
        <v>27495662758.424</v>
      </c>
    </row>
    <row r="66" spans="2:11" x14ac:dyDescent="0.25">
      <c r="B66" s="328" t="s">
        <v>1971</v>
      </c>
      <c r="C66" s="329">
        <v>1500191256.0699999</v>
      </c>
      <c r="D66" s="329">
        <v>0</v>
      </c>
      <c r="E66" s="329">
        <v>0</v>
      </c>
      <c r="F66" s="329">
        <v>0</v>
      </c>
      <c r="G66" s="329">
        <v>0</v>
      </c>
      <c r="H66" s="329">
        <v>0</v>
      </c>
      <c r="I66" s="329">
        <v>0</v>
      </c>
      <c r="J66" s="329">
        <v>0</v>
      </c>
      <c r="K66" s="329">
        <v>1691044520.55</v>
      </c>
    </row>
    <row r="67" spans="2:11" x14ac:dyDescent="0.25">
      <c r="B67" s="328" t="s">
        <v>160</v>
      </c>
      <c r="C67" s="329">
        <f>SUM(C64:C66)</f>
        <v>18925162478.419998</v>
      </c>
      <c r="D67" s="329">
        <f t="shared" ref="D67:K67" si="0">SUM(D64:D66)</f>
        <v>0</v>
      </c>
      <c r="E67" s="329">
        <f t="shared" si="0"/>
        <v>0</v>
      </c>
      <c r="F67" s="329">
        <f t="shared" si="0"/>
        <v>0</v>
      </c>
      <c r="G67" s="329">
        <f t="shared" si="0"/>
        <v>0</v>
      </c>
      <c r="H67" s="329">
        <f t="shared" si="0"/>
        <v>0</v>
      </c>
      <c r="I67" s="329">
        <f t="shared" si="0"/>
        <v>0</v>
      </c>
      <c r="J67" s="329"/>
      <c r="K67" s="329">
        <f t="shared" si="0"/>
        <v>46672802340.533005</v>
      </c>
    </row>
    <row r="68" spans="2:11" x14ac:dyDescent="0.25">
      <c r="B68" s="326"/>
      <c r="C68" s="330"/>
      <c r="D68" s="326"/>
      <c r="E68" s="326"/>
      <c r="F68" s="326"/>
      <c r="G68" s="326"/>
      <c r="H68" s="326"/>
      <c r="I68" s="326"/>
      <c r="J68" s="326"/>
      <c r="K68" s="326"/>
    </row>
    <row r="69" spans="2:11" x14ac:dyDescent="0.25">
      <c r="B69" s="245" t="s">
        <v>1972</v>
      </c>
      <c r="C69" s="326"/>
      <c r="D69" s="326"/>
      <c r="E69" s="326"/>
      <c r="F69" s="326"/>
      <c r="G69" s="326"/>
      <c r="H69" s="326"/>
      <c r="I69" s="326"/>
      <c r="J69" s="326"/>
      <c r="K69" s="326"/>
    </row>
    <row r="70" spans="2:11" x14ac:dyDescent="0.25">
      <c r="B70" s="327" t="s">
        <v>1973</v>
      </c>
      <c r="C70" s="328" t="s">
        <v>1959</v>
      </c>
      <c r="D70" s="328" t="s">
        <v>1960</v>
      </c>
      <c r="E70" s="328" t="s">
        <v>1961</v>
      </c>
      <c r="F70" s="328" t="s">
        <v>1962</v>
      </c>
      <c r="G70" s="328" t="s">
        <v>1963</v>
      </c>
      <c r="H70" s="328" t="s">
        <v>1964</v>
      </c>
      <c r="I70" s="328" t="s">
        <v>1965</v>
      </c>
      <c r="J70" s="328" t="s">
        <v>1966</v>
      </c>
      <c r="K70" s="328" t="s">
        <v>1967</v>
      </c>
    </row>
    <row r="71" spans="2:11" x14ac:dyDescent="0.25">
      <c r="B71" s="328" t="s">
        <v>1974</v>
      </c>
      <c r="C71" s="329">
        <v>7999711086</v>
      </c>
      <c r="D71" s="329">
        <v>0</v>
      </c>
      <c r="E71" s="329">
        <v>0</v>
      </c>
      <c r="F71" s="329">
        <v>0</v>
      </c>
      <c r="G71" s="329">
        <v>0</v>
      </c>
      <c r="H71" s="329">
        <v>0</v>
      </c>
      <c r="I71" s="329">
        <v>0</v>
      </c>
      <c r="J71" s="329">
        <v>0</v>
      </c>
      <c r="K71" s="329">
        <v>7452186987.4200001</v>
      </c>
    </row>
    <row r="72" spans="2:11" x14ac:dyDescent="0.25">
      <c r="B72" s="328" t="s">
        <v>1975</v>
      </c>
      <c r="C72" s="329">
        <v>0</v>
      </c>
      <c r="D72" s="329">
        <v>0</v>
      </c>
      <c r="E72" s="329">
        <v>0</v>
      </c>
      <c r="F72" s="329">
        <v>0</v>
      </c>
      <c r="G72" s="329">
        <v>0</v>
      </c>
      <c r="H72" s="329">
        <v>0</v>
      </c>
      <c r="I72" s="329">
        <v>0</v>
      </c>
      <c r="J72" s="329">
        <v>0</v>
      </c>
      <c r="K72" s="329">
        <v>0</v>
      </c>
    </row>
    <row r="73" spans="2:11" x14ac:dyDescent="0.25">
      <c r="B73" s="328" t="s">
        <v>1976</v>
      </c>
      <c r="C73" s="329">
        <v>10925451392.42</v>
      </c>
      <c r="D73" s="329">
        <v>0</v>
      </c>
      <c r="E73" s="329">
        <v>0</v>
      </c>
      <c r="F73" s="329">
        <v>0</v>
      </c>
      <c r="G73" s="329">
        <v>0</v>
      </c>
      <c r="H73" s="329">
        <v>0</v>
      </c>
      <c r="I73" s="329">
        <v>0</v>
      </c>
      <c r="J73" s="329">
        <v>0</v>
      </c>
      <c r="K73" s="329">
        <v>13461659964.27</v>
      </c>
    </row>
    <row r="74" spans="2:11" x14ac:dyDescent="0.25">
      <c r="B74" s="331" t="s">
        <v>1977</v>
      </c>
      <c r="C74" s="329">
        <v>0</v>
      </c>
      <c r="D74" s="329">
        <v>0</v>
      </c>
      <c r="E74" s="329">
        <v>0</v>
      </c>
      <c r="F74" s="329">
        <v>0</v>
      </c>
      <c r="G74" s="329">
        <v>0</v>
      </c>
      <c r="H74" s="329">
        <v>0</v>
      </c>
      <c r="I74" s="329">
        <v>0</v>
      </c>
      <c r="J74" s="329">
        <v>0</v>
      </c>
      <c r="K74" s="329">
        <v>25758955388.843006</v>
      </c>
    </row>
    <row r="75" spans="2:11" x14ac:dyDescent="0.25">
      <c r="B75" s="328" t="s">
        <v>160</v>
      </c>
      <c r="C75" s="329">
        <f>SUM(C71:C74)</f>
        <v>18925162478.419998</v>
      </c>
      <c r="D75" s="329">
        <f t="shared" ref="D75:K75" si="1">SUM(D71:D74)</f>
        <v>0</v>
      </c>
      <c r="E75" s="329">
        <f t="shared" si="1"/>
        <v>0</v>
      </c>
      <c r="F75" s="329">
        <f t="shared" si="1"/>
        <v>0</v>
      </c>
      <c r="G75" s="329">
        <f t="shared" si="1"/>
        <v>0</v>
      </c>
      <c r="H75" s="329">
        <f t="shared" si="1"/>
        <v>0</v>
      </c>
      <c r="I75" s="329">
        <f t="shared" si="1"/>
        <v>0</v>
      </c>
      <c r="J75" s="329"/>
      <c r="K75" s="329">
        <f t="shared" si="1"/>
        <v>46672802340.533005</v>
      </c>
    </row>
    <row r="76" spans="2:11" x14ac:dyDescent="0.25">
      <c r="B76" s="332"/>
      <c r="C76" s="333"/>
      <c r="D76" s="332"/>
      <c r="E76" s="332"/>
      <c r="F76" s="332"/>
      <c r="G76" s="332"/>
      <c r="H76" s="332"/>
      <c r="I76" s="332"/>
      <c r="J76" s="332"/>
      <c r="K76" s="332"/>
    </row>
    <row r="77" spans="2:11" x14ac:dyDescent="0.25">
      <c r="B77" s="245" t="s">
        <v>1978</v>
      </c>
      <c r="C77" s="326"/>
      <c r="D77" s="326"/>
      <c r="E77" s="326"/>
      <c r="F77" s="326"/>
      <c r="G77" s="326"/>
      <c r="H77" s="326"/>
      <c r="I77" s="326"/>
      <c r="J77" s="326"/>
      <c r="K77" s="326"/>
    </row>
    <row r="78" spans="2:11" x14ac:dyDescent="0.25">
      <c r="B78" s="327" t="s">
        <v>1979</v>
      </c>
      <c r="C78" s="328" t="s">
        <v>1969</v>
      </c>
      <c r="D78" s="328" t="s">
        <v>1970</v>
      </c>
      <c r="E78" s="328" t="s">
        <v>1971</v>
      </c>
      <c r="F78" s="328" t="s">
        <v>160</v>
      </c>
      <c r="G78" s="326"/>
      <c r="H78" s="326"/>
      <c r="I78" s="326"/>
      <c r="J78" s="326"/>
      <c r="K78" s="326"/>
    </row>
    <row r="79" spans="2:11" x14ac:dyDescent="0.25">
      <c r="B79" s="328" t="s">
        <v>1974</v>
      </c>
      <c r="C79" s="329">
        <v>7999711086</v>
      </c>
      <c r="D79" s="329">
        <v>5761142466.8700008</v>
      </c>
      <c r="E79" s="329">
        <v>1691044520.55</v>
      </c>
      <c r="F79" s="329">
        <f>SUM(C79:E79)</f>
        <v>15451898073.42</v>
      </c>
      <c r="G79" s="326"/>
      <c r="H79" s="326"/>
      <c r="I79" s="326"/>
      <c r="J79" s="326"/>
      <c r="K79" s="326"/>
    </row>
    <row r="80" spans="2:11" x14ac:dyDescent="0.25">
      <c r="B80" s="328" t="s">
        <v>1975</v>
      </c>
      <c r="C80" s="329">
        <v>0</v>
      </c>
      <c r="D80" s="329">
        <v>0</v>
      </c>
      <c r="E80" s="329">
        <v>0</v>
      </c>
      <c r="F80" s="329">
        <f t="shared" ref="F80:F82" si="2">SUM(C80:E80)</f>
        <v>0</v>
      </c>
      <c r="G80" s="326"/>
      <c r="H80" s="326"/>
      <c r="I80" s="326"/>
      <c r="J80" s="326"/>
      <c r="K80" s="326"/>
    </row>
    <row r="81" spans="2:11" x14ac:dyDescent="0.25">
      <c r="B81" s="328" t="s">
        <v>1976</v>
      </c>
      <c r="C81" s="329">
        <v>12582570593.829996</v>
      </c>
      <c r="D81" s="329">
        <v>10304349506.789999</v>
      </c>
      <c r="E81" s="329">
        <v>1500191256.0699999</v>
      </c>
      <c r="F81" s="329">
        <f t="shared" si="2"/>
        <v>24387111356.689995</v>
      </c>
      <c r="G81" s="326"/>
      <c r="H81" s="326"/>
      <c r="I81" s="326"/>
      <c r="J81" s="326"/>
      <c r="K81" s="326"/>
    </row>
    <row r="82" spans="2:11" ht="15" customHeight="1" x14ac:dyDescent="0.25">
      <c r="B82" s="331" t="s">
        <v>1977</v>
      </c>
      <c r="C82" s="329">
        <v>4926393575.5489998</v>
      </c>
      <c r="D82" s="329">
        <v>20832561813.294003</v>
      </c>
      <c r="E82" s="329">
        <v>0</v>
      </c>
      <c r="F82" s="329">
        <f t="shared" si="2"/>
        <v>25758955388.843002</v>
      </c>
      <c r="G82" s="326"/>
      <c r="H82" s="326"/>
      <c r="I82" s="326"/>
      <c r="J82" s="326"/>
      <c r="K82" s="326"/>
    </row>
    <row r="83" spans="2:11" x14ac:dyDescent="0.25">
      <c r="B83" s="328" t="s">
        <v>160</v>
      </c>
      <c r="C83" s="329">
        <f>SUM(C79:C82)</f>
        <v>25508675255.378994</v>
      </c>
      <c r="D83" s="329">
        <f t="shared" ref="D83:F83" si="3">SUM(D79:D82)</f>
        <v>36898053786.954002</v>
      </c>
      <c r="E83" s="329">
        <f t="shared" si="3"/>
        <v>3191235776.6199999</v>
      </c>
      <c r="F83" s="329">
        <f t="shared" si="3"/>
        <v>65597964818.952995</v>
      </c>
      <c r="G83" s="326"/>
      <c r="H83" s="326"/>
      <c r="I83" s="326"/>
      <c r="J83" s="326"/>
      <c r="K83" s="326"/>
    </row>
    <row r="84" spans="2:11" x14ac:dyDescent="0.25">
      <c r="B84" s="332"/>
      <c r="C84" s="333"/>
      <c r="D84" s="332"/>
      <c r="E84" s="332"/>
      <c r="F84" s="332"/>
      <c r="G84" s="326"/>
      <c r="H84" s="326"/>
      <c r="I84" s="326"/>
      <c r="J84" s="326"/>
      <c r="K84" s="326"/>
    </row>
    <row r="85" spans="2:11" s="334" customFormat="1" x14ac:dyDescent="0.25">
      <c r="B85" s="245" t="s">
        <v>1980</v>
      </c>
      <c r="C85" s="326"/>
      <c r="D85" s="326"/>
      <c r="E85" s="326"/>
      <c r="F85" s="326"/>
      <c r="G85" s="326"/>
      <c r="H85" s="326"/>
      <c r="I85" s="326"/>
      <c r="J85" s="326"/>
      <c r="K85" s="326"/>
    </row>
    <row r="86" spans="2:11" x14ac:dyDescent="0.25">
      <c r="B86" s="535" t="s">
        <v>1981</v>
      </c>
      <c r="C86" s="536"/>
      <c r="D86" s="536"/>
      <c r="E86" s="537"/>
      <c r="F86" s="329"/>
      <c r="G86" s="326"/>
      <c r="H86" s="326"/>
      <c r="I86" s="326"/>
      <c r="J86" s="326"/>
      <c r="K86" s="326"/>
    </row>
    <row r="87" spans="2:11" x14ac:dyDescent="0.25">
      <c r="B87" s="335"/>
      <c r="C87" s="335"/>
      <c r="D87" s="335"/>
      <c r="E87" s="335"/>
      <c r="F87" s="333"/>
      <c r="G87" s="326"/>
      <c r="H87" s="326"/>
      <c r="I87" s="326"/>
      <c r="J87" s="326"/>
      <c r="K87" s="326"/>
    </row>
    <row r="88" spans="2:11" x14ac:dyDescent="0.25">
      <c r="B88" s="302"/>
      <c r="C88" s="302"/>
      <c r="D88" s="302"/>
      <c r="E88" s="326"/>
      <c r="F88" s="326"/>
      <c r="G88" s="326"/>
      <c r="H88" s="326"/>
      <c r="I88" s="326"/>
      <c r="J88" s="326"/>
      <c r="K88" s="326"/>
    </row>
    <row r="89" spans="2:11" x14ac:dyDescent="0.25">
      <c r="B89" s="336" t="s">
        <v>1982</v>
      </c>
      <c r="C89" s="337"/>
      <c r="D89" s="302"/>
      <c r="E89" s="326"/>
      <c r="F89" s="326"/>
      <c r="G89" s="326"/>
      <c r="H89" s="326"/>
      <c r="I89" s="326"/>
      <c r="J89" s="326"/>
      <c r="K89" s="326"/>
    </row>
    <row r="90" spans="2:11" x14ac:dyDescent="0.25">
      <c r="B90" s="331" t="s">
        <v>1983</v>
      </c>
      <c r="C90" s="338"/>
      <c r="D90" s="302"/>
      <c r="E90" s="326"/>
      <c r="F90" s="326"/>
      <c r="G90" s="326"/>
      <c r="H90" s="326"/>
      <c r="I90" s="326"/>
      <c r="J90" s="326"/>
      <c r="K90" s="326"/>
    </row>
    <row r="91" spans="2:11" x14ac:dyDescent="0.25">
      <c r="B91" s="331" t="s">
        <v>1984</v>
      </c>
      <c r="C91" s="338"/>
      <c r="D91" s="302"/>
      <c r="E91" s="326"/>
      <c r="F91" s="326"/>
      <c r="G91" s="326"/>
      <c r="H91" s="326"/>
      <c r="I91" s="326"/>
      <c r="J91" s="326"/>
      <c r="K91" s="326"/>
    </row>
    <row r="92" spans="2:11" x14ac:dyDescent="0.25">
      <c r="B92" s="331" t="s">
        <v>1971</v>
      </c>
      <c r="C92" s="338"/>
      <c r="D92" s="302"/>
      <c r="E92" s="326"/>
      <c r="F92" s="326"/>
      <c r="G92" s="326"/>
      <c r="H92" s="326"/>
      <c r="I92" s="326"/>
      <c r="J92" s="326"/>
      <c r="K92" s="326"/>
    </row>
    <row r="93" spans="2:11" x14ac:dyDescent="0.25">
      <c r="B93" s="331" t="s">
        <v>160</v>
      </c>
      <c r="C93" s="338"/>
      <c r="D93" s="302"/>
      <c r="E93" s="326"/>
      <c r="F93" s="326"/>
      <c r="G93" s="326"/>
      <c r="H93" s="326"/>
      <c r="I93" s="326"/>
      <c r="J93" s="326"/>
      <c r="K93" s="326"/>
    </row>
    <row r="94" spans="2:11" x14ac:dyDescent="0.25">
      <c r="B94" s="302"/>
      <c r="C94" s="302"/>
      <c r="D94" s="302"/>
      <c r="E94" s="326"/>
      <c r="F94" s="326"/>
      <c r="G94" s="326"/>
      <c r="H94" s="326"/>
      <c r="I94" s="326"/>
      <c r="J94" s="326"/>
      <c r="K94" s="326"/>
    </row>
    <row r="95" spans="2:11" x14ac:dyDescent="0.25">
      <c r="B95" s="336" t="s">
        <v>1985</v>
      </c>
      <c r="C95" s="337"/>
      <c r="D95" s="302"/>
      <c r="E95" s="326"/>
      <c r="F95" s="326"/>
      <c r="G95" s="326"/>
      <c r="H95" s="326"/>
      <c r="I95" s="326"/>
      <c r="J95" s="326"/>
      <c r="K95" s="326"/>
    </row>
    <row r="96" spans="2:11" x14ac:dyDescent="0.25">
      <c r="B96" s="331" t="s">
        <v>1983</v>
      </c>
      <c r="C96" s="338"/>
      <c r="D96" s="302"/>
      <c r="E96" s="326"/>
      <c r="F96" s="326"/>
      <c r="G96" s="326"/>
      <c r="H96" s="326"/>
      <c r="I96" s="326"/>
      <c r="J96" s="326"/>
      <c r="K96" s="326"/>
    </row>
    <row r="97" spans="2:11" x14ac:dyDescent="0.25">
      <c r="B97" s="331" t="s">
        <v>1984</v>
      </c>
      <c r="C97" s="338"/>
      <c r="D97" s="302"/>
      <c r="E97" s="326"/>
      <c r="F97" s="326"/>
      <c r="G97" s="326"/>
      <c r="H97" s="326"/>
      <c r="I97" s="326"/>
      <c r="J97" s="326"/>
      <c r="K97" s="326"/>
    </row>
    <row r="98" spans="2:11" x14ac:dyDescent="0.25">
      <c r="B98" s="331" t="s">
        <v>1971</v>
      </c>
      <c r="C98" s="338"/>
      <c r="D98" s="302"/>
      <c r="E98" s="326"/>
      <c r="F98" s="326"/>
      <c r="G98" s="326"/>
      <c r="H98" s="326"/>
      <c r="I98" s="326"/>
      <c r="J98" s="326"/>
      <c r="K98" s="326"/>
    </row>
    <row r="99" spans="2:11" x14ac:dyDescent="0.25">
      <c r="B99" s="331" t="s">
        <v>160</v>
      </c>
      <c r="C99" s="338"/>
      <c r="D99" s="302"/>
      <c r="E99" s="326"/>
      <c r="F99" s="326"/>
      <c r="G99" s="326"/>
      <c r="H99" s="326"/>
      <c r="I99" s="326"/>
      <c r="J99" s="326"/>
      <c r="K99" s="326"/>
    </row>
    <row r="100" spans="2:11" x14ac:dyDescent="0.25">
      <c r="B100" s="304"/>
      <c r="C100" s="339"/>
      <c r="D100" s="302"/>
      <c r="E100" s="326"/>
      <c r="F100" s="326"/>
      <c r="G100" s="326"/>
      <c r="H100" s="326"/>
      <c r="I100" s="326"/>
      <c r="J100" s="326"/>
      <c r="K100" s="326"/>
    </row>
    <row r="101" spans="2:11" x14ac:dyDescent="0.25">
      <c r="B101" s="304"/>
      <c r="C101" s="339"/>
      <c r="D101" s="302"/>
      <c r="E101" s="326"/>
      <c r="F101" s="326"/>
      <c r="G101" s="326"/>
      <c r="H101" s="326"/>
      <c r="I101" s="326"/>
      <c r="J101" s="326"/>
      <c r="K101" s="326"/>
    </row>
    <row r="102" spans="2:11" x14ac:dyDescent="0.25">
      <c r="B102" s="304"/>
      <c r="C102" s="339"/>
      <c r="D102" s="302"/>
      <c r="E102" s="326"/>
      <c r="F102" s="326"/>
      <c r="G102" s="326"/>
      <c r="H102" s="326"/>
      <c r="I102" s="326"/>
      <c r="J102" s="326"/>
      <c r="K102" s="326"/>
    </row>
    <row r="103" spans="2:11" ht="18" x14ac:dyDescent="0.25">
      <c r="B103" s="538" t="s">
        <v>1986</v>
      </c>
      <c r="C103" s="538"/>
      <c r="D103" s="538"/>
      <c r="E103" s="538"/>
      <c r="F103" s="538"/>
    </row>
    <row r="104" spans="2:11" ht="18" x14ac:dyDescent="0.25">
      <c r="B104" s="325"/>
      <c r="C104" s="340"/>
      <c r="D104" s="341"/>
      <c r="E104" s="341"/>
      <c r="F104" s="341"/>
    </row>
    <row r="105" spans="2:11" x14ac:dyDescent="0.25">
      <c r="B105" s="342" t="s">
        <v>1987</v>
      </c>
      <c r="C105" s="343" t="s">
        <v>1988</v>
      </c>
      <c r="D105" s="263"/>
      <c r="E105" s="263"/>
    </row>
    <row r="106" spans="2:11" x14ac:dyDescent="0.25">
      <c r="B106" s="344" t="s">
        <v>1989</v>
      </c>
      <c r="C106" s="345">
        <v>1</v>
      </c>
      <c r="D106" s="22"/>
      <c r="E106" s="263"/>
    </row>
    <row r="107" spans="2:11" x14ac:dyDescent="0.25">
      <c r="B107" s="344" t="s">
        <v>1990</v>
      </c>
      <c r="C107" s="343" t="s">
        <v>1991</v>
      </c>
      <c r="D107" s="263"/>
      <c r="E107" s="263"/>
    </row>
    <row r="108" spans="2:11" x14ac:dyDescent="0.25">
      <c r="B108" s="344" t="s">
        <v>1992</v>
      </c>
      <c r="C108" s="343" t="s">
        <v>1991</v>
      </c>
      <c r="D108" s="263"/>
      <c r="E108" s="263"/>
    </row>
    <row r="109" spans="2:11" x14ac:dyDescent="0.25">
      <c r="B109" s="344" t="s">
        <v>1993</v>
      </c>
      <c r="C109" s="343" t="s">
        <v>1991</v>
      </c>
      <c r="D109" s="263"/>
      <c r="E109" s="263"/>
    </row>
    <row r="110" spans="2:11" x14ac:dyDescent="0.25">
      <c r="B110" s="344" t="s">
        <v>1994</v>
      </c>
      <c r="C110" s="343" t="s">
        <v>1995</v>
      </c>
      <c r="D110" s="263"/>
      <c r="E110" s="263"/>
    </row>
    <row r="111" spans="2:11" x14ac:dyDescent="0.25">
      <c r="B111" s="344" t="s">
        <v>1996</v>
      </c>
      <c r="C111" s="343" t="s">
        <v>1995</v>
      </c>
      <c r="D111" s="263"/>
      <c r="E111" s="263"/>
    </row>
    <row r="112" spans="2:11" x14ac:dyDescent="0.25">
      <c r="B112" s="344" t="s">
        <v>1997</v>
      </c>
      <c r="C112" s="343" t="s">
        <v>1995</v>
      </c>
      <c r="D112" s="263"/>
      <c r="E112" s="263"/>
    </row>
    <row r="113" spans="2:6" x14ac:dyDescent="0.25">
      <c r="B113" s="346"/>
      <c r="C113" s="347"/>
      <c r="D113" s="263"/>
      <c r="E113" s="263"/>
    </row>
    <row r="114" spans="2:6" x14ac:dyDescent="0.25">
      <c r="D114" s="263"/>
      <c r="E114" s="263"/>
    </row>
    <row r="115" spans="2:6" ht="18" x14ac:dyDescent="0.25">
      <c r="B115" s="538" t="s">
        <v>1998</v>
      </c>
      <c r="C115" s="538"/>
      <c r="D115" s="538"/>
      <c r="E115" s="538"/>
      <c r="F115" s="538"/>
    </row>
    <row r="116" spans="2:6" ht="18" x14ac:dyDescent="0.25">
      <c r="B116" s="325"/>
      <c r="C116" s="532" t="s">
        <v>1999</v>
      </c>
      <c r="D116" s="532"/>
      <c r="E116" s="532"/>
      <c r="F116" s="532"/>
    </row>
    <row r="117" spans="2:6" x14ac:dyDescent="0.25">
      <c r="B117" s="348" t="s">
        <v>2000</v>
      </c>
      <c r="C117" s="539" t="s">
        <v>2001</v>
      </c>
      <c r="D117" s="539"/>
      <c r="E117" s="539"/>
      <c r="F117" s="539"/>
    </row>
    <row r="118" spans="2:6" x14ac:dyDescent="0.25">
      <c r="B118" s="348"/>
      <c r="C118" s="514"/>
      <c r="D118" s="514"/>
      <c r="E118" s="514"/>
      <c r="F118" s="514"/>
    </row>
    <row r="119" spans="2:6" x14ac:dyDescent="0.25">
      <c r="B119" s="349" t="s">
        <v>2002</v>
      </c>
      <c r="C119" s="540" t="s">
        <v>2003</v>
      </c>
      <c r="D119" s="540"/>
      <c r="E119" s="540"/>
      <c r="F119" s="540"/>
    </row>
    <row r="120" spans="2:6" x14ac:dyDescent="0.25">
      <c r="B120" s="350" t="s">
        <v>2004</v>
      </c>
      <c r="C120" s="334"/>
      <c r="D120" s="334"/>
      <c r="E120" s="334"/>
      <c r="F120" s="334"/>
    </row>
    <row r="121" spans="2:6" x14ac:dyDescent="0.25">
      <c r="B121" s="348"/>
      <c r="C121" s="263"/>
      <c r="D121" s="263"/>
      <c r="E121" s="263"/>
      <c r="F121" s="263"/>
    </row>
    <row r="122" spans="2:6" x14ac:dyDescent="0.25">
      <c r="B122" s="348"/>
      <c r="C122" s="263"/>
      <c r="D122" s="263"/>
      <c r="E122" s="263"/>
      <c r="F122" s="263"/>
    </row>
    <row r="123" spans="2:6" ht="15.75" x14ac:dyDescent="0.25">
      <c r="B123" s="351"/>
    </row>
    <row r="124" spans="2:6" ht="18" x14ac:dyDescent="0.25">
      <c r="B124" s="538" t="s">
        <v>2005</v>
      </c>
      <c r="C124" s="538"/>
      <c r="D124" s="538"/>
      <c r="E124" s="538"/>
      <c r="F124" s="538"/>
    </row>
    <row r="125" spans="2:6" ht="18" x14ac:dyDescent="0.25">
      <c r="B125" s="325"/>
      <c r="C125" s="532" t="s">
        <v>1999</v>
      </c>
      <c r="D125" s="532"/>
      <c r="E125" s="532"/>
      <c r="F125" s="532"/>
    </row>
    <row r="126" spans="2:6" x14ac:dyDescent="0.25">
      <c r="B126" s="352"/>
      <c r="C126" s="541" t="s">
        <v>2003</v>
      </c>
      <c r="D126" s="541"/>
      <c r="E126" s="541" t="s">
        <v>2001</v>
      </c>
      <c r="F126" s="541"/>
    </row>
    <row r="127" spans="2:6" ht="30" x14ac:dyDescent="0.25">
      <c r="B127" s="353" t="s">
        <v>2006</v>
      </c>
      <c r="C127" s="539" t="s">
        <v>2007</v>
      </c>
      <c r="D127" s="539"/>
      <c r="E127" s="539"/>
      <c r="F127" s="539"/>
    </row>
    <row r="128" spans="2:6" x14ac:dyDescent="0.25">
      <c r="B128" s="348" t="s">
        <v>2008</v>
      </c>
      <c r="C128" s="539" t="s">
        <v>2007</v>
      </c>
      <c r="D128" s="539"/>
      <c r="E128" s="539"/>
      <c r="F128" s="539"/>
    </row>
    <row r="129" spans="2:9" x14ac:dyDescent="0.25">
      <c r="B129" s="349" t="s">
        <v>2009</v>
      </c>
      <c r="C129" s="540"/>
      <c r="D129" s="540"/>
      <c r="E129" s="540" t="s">
        <v>2007</v>
      </c>
      <c r="F129" s="540"/>
    </row>
    <row r="130" spans="2:9" x14ac:dyDescent="0.25">
      <c r="B130" s="354" t="s">
        <v>2010</v>
      </c>
      <c r="C130" s="263"/>
      <c r="D130" s="263"/>
      <c r="E130" s="263"/>
      <c r="F130" s="263"/>
    </row>
    <row r="131" spans="2:9" x14ac:dyDescent="0.25">
      <c r="B131" s="263"/>
      <c r="C131" s="263"/>
      <c r="D131" s="263"/>
      <c r="E131" s="263"/>
      <c r="F131" s="263"/>
      <c r="I131" s="290" t="s">
        <v>1910</v>
      </c>
    </row>
    <row r="132" spans="2:9" x14ac:dyDescent="0.25">
      <c r="B132" s="263"/>
      <c r="C132" s="263"/>
      <c r="D132" s="263"/>
      <c r="E132" s="263"/>
      <c r="F132" s="263"/>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5100B9BE-0F13-47A9-AB42-8E2550BAAA42}"/>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1A33-83DC-4E13-901D-A0B949E2E089}">
  <sheetPr>
    <pageSetUpPr fitToPage="1"/>
  </sheetPr>
  <dimension ref="A4:N30"/>
  <sheetViews>
    <sheetView zoomScale="85" zoomScaleNormal="85" workbookViewId="0">
      <selection activeCell="I23" sqref="I23"/>
    </sheetView>
  </sheetViews>
  <sheetFormatPr defaultColWidth="9.140625" defaultRowHeight="15" x14ac:dyDescent="0.25"/>
  <cols>
    <col min="1" max="1" width="4.7109375" style="326" customWidth="1"/>
    <col min="2" max="2" width="7.7109375" style="326" customWidth="1"/>
    <col min="3" max="13" width="15.7109375" style="326" customWidth="1"/>
    <col min="14" max="16384" width="9.140625" style="326"/>
  </cols>
  <sheetData>
    <row r="4" spans="1:13" ht="18" x14ac:dyDescent="0.25">
      <c r="B4" s="515"/>
      <c r="K4" s="355"/>
      <c r="L4" s="356"/>
    </row>
    <row r="5" spans="1:13" x14ac:dyDescent="0.25">
      <c r="B5" s="357" t="s">
        <v>2011</v>
      </c>
    </row>
    <row r="7" spans="1:13" ht="15.75" x14ac:dyDescent="0.25">
      <c r="B7" s="358" t="s">
        <v>2012</v>
      </c>
      <c r="C7" s="332"/>
      <c r="D7" s="332"/>
      <c r="E7" s="332"/>
      <c r="F7" s="332"/>
      <c r="G7" s="332"/>
      <c r="H7" s="332"/>
      <c r="I7" s="332"/>
      <c r="J7" s="332"/>
      <c r="K7" s="332"/>
      <c r="L7" s="332"/>
      <c r="M7" s="332"/>
    </row>
    <row r="8" spans="1:13" ht="3.75" customHeight="1" x14ac:dyDescent="0.25">
      <c r="B8" s="358"/>
      <c r="C8" s="332"/>
      <c r="D8" s="332"/>
      <c r="E8" s="332"/>
      <c r="F8" s="332"/>
      <c r="G8" s="332"/>
      <c r="H8" s="332"/>
      <c r="I8" s="332"/>
      <c r="J8" s="332"/>
      <c r="K8" s="332"/>
      <c r="L8" s="332"/>
      <c r="M8" s="332"/>
    </row>
    <row r="9" spans="1:13" x14ac:dyDescent="0.25">
      <c r="B9" s="359" t="s">
        <v>1832</v>
      </c>
      <c r="C9" s="360"/>
      <c r="D9" s="360"/>
      <c r="E9" s="360"/>
      <c r="F9" s="360"/>
      <c r="G9" s="360"/>
      <c r="H9" s="360"/>
      <c r="I9" s="360"/>
      <c r="J9" s="360"/>
      <c r="K9" s="360"/>
      <c r="L9" s="360"/>
      <c r="M9" s="360"/>
    </row>
    <row r="10" spans="1:13" ht="45" x14ac:dyDescent="0.25">
      <c r="A10" s="302"/>
      <c r="B10" s="309"/>
      <c r="C10" s="361" t="s">
        <v>2013</v>
      </c>
      <c r="D10" s="362" t="s">
        <v>2014</v>
      </c>
      <c r="E10" s="362" t="s">
        <v>2015</v>
      </c>
      <c r="F10" s="362" t="s">
        <v>2016</v>
      </c>
      <c r="G10" s="362" t="s">
        <v>2017</v>
      </c>
      <c r="H10" s="362" t="s">
        <v>2018</v>
      </c>
      <c r="I10" s="362" t="s">
        <v>2019</v>
      </c>
      <c r="J10" s="362" t="s">
        <v>952</v>
      </c>
      <c r="K10" s="362" t="s">
        <v>2020</v>
      </c>
      <c r="L10" s="362" t="s">
        <v>158</v>
      </c>
      <c r="M10" s="363" t="s">
        <v>160</v>
      </c>
    </row>
    <row r="11" spans="1:13" x14ac:dyDescent="0.25">
      <c r="A11" s="302"/>
      <c r="B11" s="364" t="s">
        <v>160</v>
      </c>
      <c r="C11" s="365">
        <v>194259</v>
      </c>
      <c r="D11" s="366">
        <v>17575</v>
      </c>
      <c r="E11" s="366">
        <v>98</v>
      </c>
      <c r="F11" s="366">
        <v>2262</v>
      </c>
      <c r="G11" s="366">
        <v>6313</v>
      </c>
      <c r="H11" s="366">
        <v>396</v>
      </c>
      <c r="I11" s="366">
        <v>4376</v>
      </c>
      <c r="J11" s="366">
        <v>14043</v>
      </c>
      <c r="K11" s="366">
        <v>233</v>
      </c>
      <c r="L11" s="366">
        <v>281</v>
      </c>
      <c r="M11" s="367">
        <f>SUM(C11:L11)</f>
        <v>239836</v>
      </c>
    </row>
    <row r="12" spans="1:13" x14ac:dyDescent="0.25">
      <c r="A12" s="302"/>
      <c r="B12" s="368" t="s">
        <v>2021</v>
      </c>
      <c r="C12" s="369">
        <f>C11/$M$11</f>
        <v>0.80996597675077975</v>
      </c>
      <c r="D12" s="369">
        <f t="shared" ref="D12:M12" si="0">D11/$M$11</f>
        <v>7.3279240814556612E-2</v>
      </c>
      <c r="E12" s="369">
        <f t="shared" si="0"/>
        <v>4.0861255191047217E-4</v>
      </c>
      <c r="F12" s="369">
        <f t="shared" si="0"/>
        <v>9.4314448206274295E-3</v>
      </c>
      <c r="G12" s="369">
        <f t="shared" si="0"/>
        <v>2.6322153471538885E-2</v>
      </c>
      <c r="H12" s="369">
        <f t="shared" si="0"/>
        <v>1.6511282709851733E-3</v>
      </c>
      <c r="I12" s="369">
        <f t="shared" si="0"/>
        <v>1.8245801297553328E-2</v>
      </c>
      <c r="J12" s="369">
        <f t="shared" si="0"/>
        <v>5.8552510882436334E-2</v>
      </c>
      <c r="K12" s="369">
        <f t="shared" si="0"/>
        <v>9.7149718974632671E-4</v>
      </c>
      <c r="L12" s="369">
        <f t="shared" si="0"/>
        <v>1.1716339498657417E-3</v>
      </c>
      <c r="M12" s="369">
        <f t="shared" si="0"/>
        <v>1</v>
      </c>
    </row>
    <row r="13" spans="1:13" x14ac:dyDescent="0.25">
      <c r="A13" s="302"/>
      <c r="B13" s="304"/>
      <c r="C13" s="304"/>
      <c r="D13" s="332"/>
      <c r="E13" s="332"/>
      <c r="F13" s="332"/>
      <c r="G13" s="332"/>
      <c r="H13" s="332"/>
      <c r="I13" s="332"/>
      <c r="J13" s="332"/>
      <c r="K13" s="332"/>
      <c r="L13" s="332"/>
      <c r="M13" s="332"/>
    </row>
    <row r="14" spans="1:13" ht="15.75" x14ac:dyDescent="0.25">
      <c r="A14" s="302"/>
      <c r="B14" s="370" t="s">
        <v>2022</v>
      </c>
      <c r="C14" s="304"/>
      <c r="D14" s="332"/>
      <c r="E14" s="332"/>
      <c r="F14" s="332"/>
      <c r="G14" s="332"/>
      <c r="H14" s="332"/>
      <c r="I14" s="332"/>
      <c r="J14" s="332"/>
      <c r="K14" s="332"/>
      <c r="L14" s="332"/>
      <c r="M14" s="332"/>
    </row>
    <row r="15" spans="1:13" ht="3.75" customHeight="1" x14ac:dyDescent="0.25">
      <c r="A15" s="302"/>
      <c r="B15" s="370"/>
      <c r="C15" s="304"/>
      <c r="D15" s="332"/>
      <c r="E15" s="332"/>
      <c r="F15" s="332"/>
      <c r="G15" s="332"/>
      <c r="H15" s="332"/>
      <c r="I15" s="332"/>
      <c r="J15" s="332"/>
      <c r="K15" s="332"/>
      <c r="L15" s="332"/>
      <c r="M15" s="332"/>
    </row>
    <row r="16" spans="1:13" x14ac:dyDescent="0.25">
      <c r="A16" s="302"/>
      <c r="B16" s="371" t="s">
        <v>1834</v>
      </c>
      <c r="C16" s="372"/>
      <c r="D16" s="360"/>
      <c r="E16" s="360"/>
      <c r="F16" s="360"/>
      <c r="G16" s="360"/>
      <c r="H16" s="360"/>
      <c r="I16" s="360"/>
      <c r="J16" s="360"/>
      <c r="K16" s="360"/>
      <c r="L16" s="360"/>
      <c r="M16" s="360"/>
    </row>
    <row r="17" spans="1:14" ht="45" x14ac:dyDescent="0.25">
      <c r="A17" s="302"/>
      <c r="B17" s="309"/>
      <c r="C17" s="361" t="s">
        <v>2013</v>
      </c>
      <c r="D17" s="362" t="s">
        <v>2014</v>
      </c>
      <c r="E17" s="362" t="s">
        <v>2015</v>
      </c>
      <c r="F17" s="362" t="s">
        <v>2016</v>
      </c>
      <c r="G17" s="362" t="s">
        <v>2017</v>
      </c>
      <c r="H17" s="362" t="s">
        <v>2018</v>
      </c>
      <c r="I17" s="362" t="s">
        <v>2019</v>
      </c>
      <c r="J17" s="362" t="s">
        <v>952</v>
      </c>
      <c r="K17" s="362" t="s">
        <v>2020</v>
      </c>
      <c r="L17" s="362" t="s">
        <v>158</v>
      </c>
      <c r="M17" s="363" t="s">
        <v>160</v>
      </c>
    </row>
    <row r="18" spans="1:14" x14ac:dyDescent="0.25">
      <c r="A18" s="302"/>
      <c r="B18" s="364" t="s">
        <v>160</v>
      </c>
      <c r="C18" s="373">
        <v>249.648</v>
      </c>
      <c r="D18" s="374">
        <v>13.221</v>
      </c>
      <c r="E18" s="374">
        <v>0.152</v>
      </c>
      <c r="F18" s="374">
        <v>16.742000000000001</v>
      </c>
      <c r="G18" s="374">
        <v>19.893000000000001</v>
      </c>
      <c r="H18" s="374">
        <v>2.5219999999999998</v>
      </c>
      <c r="I18" s="374">
        <v>33.091999999999999</v>
      </c>
      <c r="J18" s="374">
        <v>45.061999999999998</v>
      </c>
      <c r="K18" s="374">
        <v>1.7789999999999999</v>
      </c>
      <c r="L18" s="374">
        <v>8.3330000000000002</v>
      </c>
      <c r="M18" s="375">
        <f>SUM(C18:L18)</f>
        <v>390.44399999999996</v>
      </c>
    </row>
    <row r="19" spans="1:14" x14ac:dyDescent="0.25">
      <c r="A19" s="302"/>
      <c r="B19" s="368" t="s">
        <v>2021</v>
      </c>
      <c r="C19" s="369">
        <f>C18/$M$18</f>
        <v>0.6393951501367674</v>
      </c>
      <c r="D19" s="369">
        <f t="shared" ref="D19:M19" si="1">D18/$M$18</f>
        <v>3.3861450041491228E-2</v>
      </c>
      <c r="E19" s="369">
        <f t="shared" si="1"/>
        <v>3.8930038622696217E-4</v>
      </c>
      <c r="F19" s="369">
        <f t="shared" si="1"/>
        <v>4.2879388593498692E-2</v>
      </c>
      <c r="G19" s="369">
        <f t="shared" si="1"/>
        <v>5.0949688047453673E-2</v>
      </c>
      <c r="H19" s="369">
        <f t="shared" si="1"/>
        <v>6.4593129872657796E-3</v>
      </c>
      <c r="I19" s="369">
        <f t="shared" si="1"/>
        <v>8.4754791980412053E-2</v>
      </c>
      <c r="J19" s="369">
        <f t="shared" si="1"/>
        <v>0.11541219739578532</v>
      </c>
      <c r="K19" s="369">
        <f t="shared" si="1"/>
        <v>4.5563512309063532E-3</v>
      </c>
      <c r="L19" s="369">
        <f t="shared" si="1"/>
        <v>2.1342369200192605E-2</v>
      </c>
      <c r="M19" s="369">
        <f t="shared" si="1"/>
        <v>1</v>
      </c>
    </row>
    <row r="20" spans="1:14" x14ac:dyDescent="0.25">
      <c r="A20" s="302"/>
      <c r="B20" s="304"/>
      <c r="C20" s="304"/>
      <c r="D20" s="332"/>
      <c r="E20" s="332"/>
      <c r="F20" s="332"/>
      <c r="G20" s="332"/>
      <c r="H20" s="332"/>
      <c r="I20" s="332"/>
      <c r="J20" s="332"/>
      <c r="K20" s="332"/>
      <c r="L20" s="332"/>
      <c r="M20" s="332"/>
    </row>
    <row r="21" spans="1:14" ht="15.75" x14ac:dyDescent="0.25">
      <c r="A21" s="302"/>
      <c r="B21" s="370" t="s">
        <v>2023</v>
      </c>
      <c r="C21" s="304"/>
      <c r="D21" s="332"/>
      <c r="E21" s="332"/>
      <c r="F21" s="332"/>
      <c r="G21" s="332"/>
      <c r="H21" s="332"/>
      <c r="I21" s="332"/>
      <c r="J21" s="332"/>
      <c r="K21" s="332"/>
      <c r="L21" s="332"/>
      <c r="M21" s="332"/>
    </row>
    <row r="22" spans="1:14" ht="3.75" customHeight="1" x14ac:dyDescent="0.25">
      <c r="A22" s="302"/>
      <c r="B22" s="370"/>
      <c r="C22" s="304"/>
      <c r="D22" s="332"/>
      <c r="E22" s="332"/>
      <c r="F22" s="332"/>
      <c r="G22" s="332"/>
      <c r="H22" s="332"/>
      <c r="I22" s="332"/>
      <c r="J22" s="332"/>
      <c r="K22" s="332"/>
      <c r="L22" s="332"/>
      <c r="M22" s="332"/>
    </row>
    <row r="23" spans="1:14" x14ac:dyDescent="0.25">
      <c r="A23" s="302"/>
      <c r="B23" s="371" t="s">
        <v>1836</v>
      </c>
      <c r="C23" s="372"/>
      <c r="D23" s="360"/>
      <c r="E23" s="360"/>
      <c r="F23" s="360"/>
      <c r="G23" s="360"/>
      <c r="H23" s="360"/>
      <c r="I23" s="360"/>
      <c r="J23" s="360"/>
      <c r="K23" s="360"/>
      <c r="L23" s="360"/>
      <c r="M23" s="360"/>
    </row>
    <row r="24" spans="1:14" x14ac:dyDescent="0.25">
      <c r="A24" s="302"/>
      <c r="B24" s="304"/>
      <c r="C24" s="376"/>
      <c r="D24" s="332"/>
      <c r="E24" s="332"/>
      <c r="F24" s="332"/>
      <c r="G24" s="332"/>
      <c r="H24" s="332"/>
      <c r="I24" s="332"/>
      <c r="J24" s="332"/>
      <c r="K24" s="332"/>
      <c r="L24" s="332"/>
      <c r="M24" s="332"/>
    </row>
    <row r="25" spans="1:14" x14ac:dyDescent="0.25">
      <c r="A25" s="302"/>
      <c r="B25" s="309"/>
      <c r="C25" s="361" t="s">
        <v>2024</v>
      </c>
      <c r="D25" s="362" t="s">
        <v>2025</v>
      </c>
      <c r="E25" s="362" t="s">
        <v>2026</v>
      </c>
      <c r="F25" s="362" t="s">
        <v>2027</v>
      </c>
      <c r="G25" s="362" t="s">
        <v>2028</v>
      </c>
      <c r="H25" s="362" t="s">
        <v>2029</v>
      </c>
      <c r="I25" s="363" t="s">
        <v>160</v>
      </c>
    </row>
    <row r="26" spans="1:14" x14ac:dyDescent="0.25">
      <c r="A26" s="302"/>
      <c r="B26" s="364" t="s">
        <v>160</v>
      </c>
      <c r="C26" s="373">
        <v>186.577</v>
      </c>
      <c r="D26" s="374">
        <v>107.871</v>
      </c>
      <c r="E26" s="374">
        <v>49.331000000000003</v>
      </c>
      <c r="F26" s="374">
        <v>16.251999999999999</v>
      </c>
      <c r="G26" s="374">
        <v>8.5510000000000002</v>
      </c>
      <c r="H26" s="374">
        <v>21.861000000000001</v>
      </c>
      <c r="I26" s="375">
        <f>SUM(C26:H26)</f>
        <v>390.44299999999998</v>
      </c>
    </row>
    <row r="27" spans="1:14" x14ac:dyDescent="0.25">
      <c r="A27" s="302"/>
      <c r="B27" s="368" t="s">
        <v>2021</v>
      </c>
      <c r="C27" s="369">
        <f>C26/$I$26</f>
        <v>0.47785976442143924</v>
      </c>
      <c r="D27" s="369">
        <f t="shared" ref="D27:I27" si="2">D26/$I$26</f>
        <v>0.27627848367111202</v>
      </c>
      <c r="E27" s="369">
        <f t="shared" si="2"/>
        <v>0.12634622723419298</v>
      </c>
      <c r="F27" s="369">
        <f t="shared" si="2"/>
        <v>4.1624513693420039E-2</v>
      </c>
      <c r="G27" s="369">
        <f t="shared" si="2"/>
        <v>2.1900764003964727E-2</v>
      </c>
      <c r="H27" s="369">
        <f t="shared" si="2"/>
        <v>5.5990246975871003E-2</v>
      </c>
      <c r="I27" s="369">
        <f t="shared" si="2"/>
        <v>1</v>
      </c>
    </row>
    <row r="28" spans="1:14" x14ac:dyDescent="0.25">
      <c r="A28" s="302"/>
      <c r="B28" s="377"/>
      <c r="C28" s="378"/>
      <c r="D28" s="379"/>
      <c r="E28" s="379"/>
      <c r="F28" s="379"/>
      <c r="G28" s="379"/>
      <c r="H28" s="379"/>
      <c r="I28" s="380"/>
    </row>
    <row r="29" spans="1:14" x14ac:dyDescent="0.25">
      <c r="A29" s="302"/>
      <c r="B29" s="302"/>
      <c r="C29" s="302"/>
    </row>
    <row r="30" spans="1:14" x14ac:dyDescent="0.25">
      <c r="N30" s="290" t="s">
        <v>1910</v>
      </c>
    </row>
  </sheetData>
  <hyperlinks>
    <hyperlink ref="N30" location="Contents!A1" display="To Frontpage" xr:uid="{4BBC28CB-51CF-43AF-AB57-00ED3C8177FC}"/>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3E0E5-0CC8-4BCC-A264-C8A762151699}">
  <sheetPr>
    <pageSetUpPr fitToPage="1"/>
  </sheetPr>
  <dimension ref="B4:O92"/>
  <sheetViews>
    <sheetView zoomScale="85" zoomScaleNormal="85" workbookViewId="0">
      <selection activeCell="I23" sqref="I23"/>
    </sheetView>
  </sheetViews>
  <sheetFormatPr defaultColWidth="9.140625" defaultRowHeight="15" x14ac:dyDescent="0.25"/>
  <cols>
    <col min="1" max="1" width="4.7109375" style="326" customWidth="1"/>
    <col min="2" max="2" width="31" style="326" customWidth="1"/>
    <col min="3" max="12" width="15.7109375" style="326" customWidth="1"/>
    <col min="13" max="13" width="3.42578125" style="326" customWidth="1"/>
    <col min="14" max="16384" width="9.140625" style="326"/>
  </cols>
  <sheetData>
    <row r="4" spans="2:14" x14ac:dyDescent="0.25">
      <c r="B4" s="332"/>
      <c r="C4" s="332"/>
      <c r="D4" s="332"/>
      <c r="E4" s="332"/>
      <c r="F4" s="332"/>
      <c r="G4" s="332"/>
      <c r="H4" s="332"/>
      <c r="I4" s="332"/>
      <c r="J4" s="332"/>
      <c r="K4" s="332"/>
      <c r="L4" s="332"/>
    </row>
    <row r="5" spans="2:14" ht="15.75" x14ac:dyDescent="0.25">
      <c r="B5" s="358" t="s">
        <v>2030</v>
      </c>
      <c r="C5" s="332"/>
      <c r="D5" s="332"/>
      <c r="E5" s="332"/>
      <c r="F5" s="332"/>
      <c r="G5" s="332"/>
      <c r="H5" s="332"/>
      <c r="I5" s="332"/>
      <c r="J5" s="332"/>
      <c r="K5" s="332"/>
      <c r="L5" s="332"/>
    </row>
    <row r="6" spans="2:14" ht="3.75" customHeight="1" x14ac:dyDescent="0.25">
      <c r="B6" s="358"/>
      <c r="C6" s="332"/>
      <c r="D6" s="332"/>
      <c r="E6" s="332"/>
      <c r="F6" s="332"/>
      <c r="G6" s="332"/>
      <c r="H6" s="332"/>
      <c r="I6" s="332"/>
      <c r="J6" s="332"/>
      <c r="K6" s="332"/>
      <c r="L6" s="332"/>
    </row>
    <row r="7" spans="2:14" x14ac:dyDescent="0.25">
      <c r="B7" s="381" t="s">
        <v>1838</v>
      </c>
      <c r="C7" s="381"/>
      <c r="D7" s="382"/>
      <c r="E7" s="383"/>
      <c r="F7" s="383"/>
      <c r="G7" s="383"/>
      <c r="H7" s="383"/>
      <c r="I7" s="383"/>
      <c r="J7" s="383"/>
      <c r="K7" s="384"/>
      <c r="L7" s="384"/>
      <c r="M7" s="304"/>
      <c r="N7" s="385"/>
    </row>
    <row r="8" spans="2:14" x14ac:dyDescent="0.25">
      <c r="B8" s="386"/>
      <c r="C8" s="542" t="s">
        <v>2031</v>
      </c>
      <c r="D8" s="542"/>
      <c r="E8" s="542"/>
      <c r="F8" s="542"/>
      <c r="G8" s="542"/>
      <c r="H8" s="542"/>
      <c r="I8" s="542"/>
      <c r="J8" s="542"/>
      <c r="K8" s="542"/>
      <c r="L8" s="542"/>
      <c r="M8" s="302"/>
      <c r="N8" s="304"/>
    </row>
    <row r="9" spans="2:14" x14ac:dyDescent="0.25">
      <c r="B9" s="386"/>
      <c r="C9" s="387" t="s">
        <v>2032</v>
      </c>
      <c r="D9" s="387" t="s">
        <v>2033</v>
      </c>
      <c r="E9" s="387" t="s">
        <v>2034</v>
      </c>
      <c r="F9" s="387" t="s">
        <v>2035</v>
      </c>
      <c r="G9" s="387" t="s">
        <v>2036</v>
      </c>
      <c r="H9" s="387" t="s">
        <v>2037</v>
      </c>
      <c r="I9" s="387" t="s">
        <v>2038</v>
      </c>
      <c r="J9" s="387" t="s">
        <v>2039</v>
      </c>
      <c r="K9" s="387" t="s">
        <v>2040</v>
      </c>
      <c r="L9" s="387" t="s">
        <v>2041</v>
      </c>
      <c r="M9" s="302"/>
      <c r="N9" s="388"/>
    </row>
    <row r="10" spans="2:14" x14ac:dyDescent="0.25">
      <c r="C10" s="389"/>
      <c r="D10" s="389"/>
      <c r="E10" s="389"/>
      <c r="F10" s="389"/>
      <c r="G10" s="389"/>
      <c r="H10" s="389"/>
      <c r="I10" s="389"/>
      <c r="J10" s="389"/>
      <c r="K10" s="389"/>
      <c r="L10" s="389"/>
      <c r="M10" s="302"/>
      <c r="N10" s="304"/>
    </row>
    <row r="11" spans="2:14" x14ac:dyDescent="0.25">
      <c r="B11" s="390" t="s">
        <v>2013</v>
      </c>
      <c r="C11" s="391">
        <v>78.024000000000001</v>
      </c>
      <c r="D11" s="391">
        <v>79.05</v>
      </c>
      <c r="E11" s="391">
        <v>59.728000000000002</v>
      </c>
      <c r="F11" s="391">
        <v>18.677</v>
      </c>
      <c r="G11" s="391">
        <v>9.7680000000000007</v>
      </c>
      <c r="H11" s="391">
        <v>1.577</v>
      </c>
      <c r="I11" s="391">
        <v>0.89300000000000002</v>
      </c>
      <c r="J11" s="391">
        <v>0.58799999999999997</v>
      </c>
      <c r="K11" s="391">
        <v>0.40100000000000002</v>
      </c>
      <c r="L11" s="391">
        <v>0.94199999999999995</v>
      </c>
      <c r="M11" s="302"/>
      <c r="N11" s="392"/>
    </row>
    <row r="12" spans="2:14" x14ac:dyDescent="0.25">
      <c r="B12" s="390" t="s">
        <v>2014</v>
      </c>
      <c r="C12" s="391">
        <v>4.9039999999999999</v>
      </c>
      <c r="D12" s="391">
        <v>4.5430000000000001</v>
      </c>
      <c r="E12" s="391">
        <v>2.9750000000000001</v>
      </c>
      <c r="F12" s="391">
        <v>0.54200000000000004</v>
      </c>
      <c r="G12" s="391">
        <v>0.16900000000000001</v>
      </c>
      <c r="H12" s="391">
        <v>2.5999999999999999E-2</v>
      </c>
      <c r="I12" s="391">
        <v>1.7000000000000001E-2</v>
      </c>
      <c r="J12" s="391">
        <v>1.2E-2</v>
      </c>
      <c r="K12" s="391">
        <v>8.0000000000000002E-3</v>
      </c>
      <c r="L12" s="391">
        <v>2.4E-2</v>
      </c>
      <c r="M12" s="302"/>
      <c r="N12" s="392"/>
    </row>
    <row r="13" spans="2:14" x14ac:dyDescent="0.25">
      <c r="B13" s="390" t="s">
        <v>2015</v>
      </c>
      <c r="C13" s="391">
        <v>4.8000000000000001E-2</v>
      </c>
      <c r="D13" s="391">
        <v>0.06</v>
      </c>
      <c r="E13" s="391">
        <v>3.4000000000000002E-2</v>
      </c>
      <c r="F13" s="391">
        <v>8.9999999999999993E-3</v>
      </c>
      <c r="G13" s="391">
        <v>2E-3</v>
      </c>
      <c r="H13" s="391">
        <v>0</v>
      </c>
      <c r="I13" s="391">
        <v>0</v>
      </c>
      <c r="J13" s="391">
        <v>0</v>
      </c>
      <c r="K13" s="391">
        <v>0</v>
      </c>
      <c r="L13" s="391">
        <v>0</v>
      </c>
      <c r="M13" s="302"/>
      <c r="N13" s="392"/>
    </row>
    <row r="14" spans="2:14" x14ac:dyDescent="0.25">
      <c r="B14" s="390" t="s">
        <v>2016</v>
      </c>
      <c r="C14" s="391">
        <v>7.7629999999999999</v>
      </c>
      <c r="D14" s="391">
        <v>4.4349999999999996</v>
      </c>
      <c r="E14" s="391">
        <v>2.6829999999999998</v>
      </c>
      <c r="F14" s="391">
        <v>0.93899999999999995</v>
      </c>
      <c r="G14" s="391">
        <v>0.58099999999999996</v>
      </c>
      <c r="H14" s="391">
        <v>0.13200000000000001</v>
      </c>
      <c r="I14" s="391">
        <v>7.0999999999999994E-2</v>
      </c>
      <c r="J14" s="391">
        <v>4.4999999999999998E-2</v>
      </c>
      <c r="K14" s="391">
        <v>2.4E-2</v>
      </c>
      <c r="L14" s="391">
        <v>6.9000000000000006E-2</v>
      </c>
      <c r="M14" s="302"/>
      <c r="N14" s="392"/>
    </row>
    <row r="15" spans="2:14" x14ac:dyDescent="0.25">
      <c r="B15" s="390" t="s">
        <v>2017</v>
      </c>
      <c r="C15" s="391">
        <v>6.7290000000000001</v>
      </c>
      <c r="D15" s="391">
        <v>6.2160000000000002</v>
      </c>
      <c r="E15" s="391">
        <v>4.6909999999999998</v>
      </c>
      <c r="F15" s="391">
        <v>1.4530000000000001</v>
      </c>
      <c r="G15" s="391">
        <v>0.58699999999999997</v>
      </c>
      <c r="H15" s="391">
        <v>4.7E-2</v>
      </c>
      <c r="I15" s="391">
        <v>2.5000000000000001E-2</v>
      </c>
      <c r="J15" s="391">
        <v>1.9E-2</v>
      </c>
      <c r="K15" s="391">
        <v>1.2999999999999999E-2</v>
      </c>
      <c r="L15" s="391">
        <v>0.112</v>
      </c>
      <c r="M15" s="302"/>
      <c r="N15" s="392"/>
    </row>
    <row r="16" spans="2:14" ht="30" x14ac:dyDescent="0.25">
      <c r="B16" s="390" t="s">
        <v>2018</v>
      </c>
      <c r="C16" s="391">
        <v>1.0409999999999999</v>
      </c>
      <c r="D16" s="391">
        <v>0.92</v>
      </c>
      <c r="E16" s="391">
        <v>0.48499999999999999</v>
      </c>
      <c r="F16" s="391">
        <v>5.7000000000000002E-2</v>
      </c>
      <c r="G16" s="391">
        <v>7.0000000000000001E-3</v>
      </c>
      <c r="H16" s="391">
        <v>2E-3</v>
      </c>
      <c r="I16" s="391">
        <v>2E-3</v>
      </c>
      <c r="J16" s="391">
        <v>1E-3</v>
      </c>
      <c r="K16" s="391">
        <v>1E-3</v>
      </c>
      <c r="L16" s="391">
        <v>6.0000000000000001E-3</v>
      </c>
      <c r="M16" s="302"/>
      <c r="N16" s="392"/>
    </row>
    <row r="17" spans="2:14" x14ac:dyDescent="0.25">
      <c r="B17" s="390" t="s">
        <v>2019</v>
      </c>
      <c r="C17" s="391">
        <v>13.185</v>
      </c>
      <c r="D17" s="391">
        <v>11.715999999999999</v>
      </c>
      <c r="E17" s="391">
        <v>6.8170000000000002</v>
      </c>
      <c r="F17" s="391">
        <v>0.755</v>
      </c>
      <c r="G17" s="391">
        <v>0.22900000000000001</v>
      </c>
      <c r="H17" s="391">
        <v>7.5999999999999998E-2</v>
      </c>
      <c r="I17" s="391">
        <v>6.7000000000000004E-2</v>
      </c>
      <c r="J17" s="391">
        <v>6.0999999999999999E-2</v>
      </c>
      <c r="K17" s="391">
        <v>5.8000000000000003E-2</v>
      </c>
      <c r="L17" s="391">
        <v>0.128</v>
      </c>
      <c r="M17" s="302"/>
      <c r="N17" s="392"/>
    </row>
    <row r="18" spans="2:14" x14ac:dyDescent="0.25">
      <c r="B18" s="390" t="s">
        <v>2042</v>
      </c>
      <c r="C18" s="391">
        <v>15.364000000000001</v>
      </c>
      <c r="D18" s="391">
        <v>15.002000000000001</v>
      </c>
      <c r="E18" s="391">
        <v>11.302</v>
      </c>
      <c r="F18" s="391">
        <v>1.9419999999999999</v>
      </c>
      <c r="G18" s="391">
        <v>0.85</v>
      </c>
      <c r="H18" s="391">
        <v>0.215</v>
      </c>
      <c r="I18" s="391">
        <v>0.14199999999999999</v>
      </c>
      <c r="J18" s="391">
        <v>8.5000000000000006E-2</v>
      </c>
      <c r="K18" s="391">
        <v>4.9000000000000002E-2</v>
      </c>
      <c r="L18" s="391">
        <v>0.112</v>
      </c>
      <c r="M18" s="302"/>
      <c r="N18" s="392"/>
    </row>
    <row r="19" spans="2:14" ht="30" x14ac:dyDescent="0.25">
      <c r="B19" s="390" t="s">
        <v>2043</v>
      </c>
      <c r="C19" s="391">
        <v>0.78100000000000003</v>
      </c>
      <c r="D19" s="391">
        <v>0.63300000000000001</v>
      </c>
      <c r="E19" s="391">
        <v>0.33200000000000002</v>
      </c>
      <c r="F19" s="391">
        <v>2.7E-2</v>
      </c>
      <c r="G19" s="391">
        <v>4.0000000000000001E-3</v>
      </c>
      <c r="H19" s="391">
        <v>1E-3</v>
      </c>
      <c r="I19" s="391">
        <v>0</v>
      </c>
      <c r="J19" s="391">
        <v>0</v>
      </c>
      <c r="K19" s="391">
        <v>0</v>
      </c>
      <c r="L19" s="391">
        <v>1E-3</v>
      </c>
      <c r="M19" s="302"/>
      <c r="N19" s="392"/>
    </row>
    <row r="20" spans="2:14" x14ac:dyDescent="0.25">
      <c r="B20" s="390" t="s">
        <v>158</v>
      </c>
      <c r="C20" s="391">
        <v>3.5939999999999999</v>
      </c>
      <c r="D20" s="391">
        <v>3.2370000000000001</v>
      </c>
      <c r="E20" s="391">
        <v>1.3240000000000001</v>
      </c>
      <c r="F20" s="391">
        <v>2.5999999999999999E-2</v>
      </c>
      <c r="G20" s="391">
        <v>4.0000000000000001E-3</v>
      </c>
      <c r="H20" s="391">
        <v>0</v>
      </c>
      <c r="I20" s="391">
        <v>0</v>
      </c>
      <c r="J20" s="391">
        <v>1.6E-2</v>
      </c>
      <c r="K20" s="391">
        <v>1.6E-2</v>
      </c>
      <c r="L20" s="391">
        <v>0.115</v>
      </c>
      <c r="M20" s="302"/>
      <c r="N20" s="392"/>
    </row>
    <row r="21" spans="2:14" x14ac:dyDescent="0.25">
      <c r="C21" s="391"/>
      <c r="D21" s="391"/>
      <c r="E21" s="391"/>
      <c r="F21" s="391"/>
      <c r="G21" s="391"/>
      <c r="H21" s="391"/>
      <c r="I21" s="391"/>
      <c r="J21" s="391"/>
      <c r="K21" s="391"/>
      <c r="L21" s="391"/>
      <c r="M21" s="302"/>
      <c r="N21" s="304"/>
    </row>
    <row r="22" spans="2:14" x14ac:dyDescent="0.25">
      <c r="B22" s="393" t="s">
        <v>160</v>
      </c>
      <c r="C22" s="394">
        <v>131.43299999999999</v>
      </c>
      <c r="D22" s="394">
        <v>125.81100000000001</v>
      </c>
      <c r="E22" s="394">
        <v>90.37</v>
      </c>
      <c r="F22" s="394">
        <v>24.427</v>
      </c>
      <c r="G22" s="394">
        <v>12.202</v>
      </c>
      <c r="H22" s="394">
        <v>2.0760000000000001</v>
      </c>
      <c r="I22" s="394">
        <v>1.218</v>
      </c>
      <c r="J22" s="394">
        <v>0.82799999999999996</v>
      </c>
      <c r="K22" s="394">
        <v>0.56999999999999995</v>
      </c>
      <c r="L22" s="394">
        <v>1.5089999999999999</v>
      </c>
      <c r="M22" s="302"/>
      <c r="N22" s="395"/>
    </row>
    <row r="23" spans="2:14" x14ac:dyDescent="0.25">
      <c r="M23" s="302"/>
      <c r="N23" s="304"/>
    </row>
    <row r="24" spans="2:14" x14ac:dyDescent="0.25">
      <c r="M24" s="302"/>
      <c r="N24" s="304"/>
    </row>
    <row r="25" spans="2:14" x14ac:dyDescent="0.25">
      <c r="M25" s="302"/>
      <c r="N25" s="304"/>
    </row>
    <row r="26" spans="2:14" x14ac:dyDescent="0.25">
      <c r="M26" s="302"/>
      <c r="N26" s="304"/>
    </row>
    <row r="27" spans="2:14" ht="15.75" x14ac:dyDescent="0.25">
      <c r="B27" s="358" t="s">
        <v>2044</v>
      </c>
      <c r="C27" s="332"/>
      <c r="D27" s="332"/>
      <c r="E27" s="332"/>
      <c r="F27" s="332"/>
      <c r="G27" s="332"/>
      <c r="H27" s="332"/>
      <c r="I27" s="332"/>
      <c r="J27" s="332"/>
      <c r="K27" s="332"/>
      <c r="L27" s="332"/>
      <c r="M27" s="302"/>
      <c r="N27" s="304"/>
    </row>
    <row r="28" spans="2:14" ht="3.75" customHeight="1" x14ac:dyDescent="0.25">
      <c r="B28" s="358"/>
      <c r="C28" s="332"/>
      <c r="D28" s="332"/>
      <c r="E28" s="332"/>
      <c r="F28" s="332"/>
      <c r="G28" s="332"/>
      <c r="H28" s="332"/>
      <c r="I28" s="332"/>
      <c r="J28" s="332"/>
      <c r="K28" s="332"/>
      <c r="L28" s="332"/>
      <c r="M28" s="302"/>
      <c r="N28" s="304"/>
    </row>
    <row r="29" spans="2:14" x14ac:dyDescent="0.25">
      <c r="B29" s="396" t="s">
        <v>2045</v>
      </c>
      <c r="C29" s="382"/>
      <c r="D29" s="384"/>
      <c r="E29" s="384"/>
      <c r="F29" s="384"/>
      <c r="G29" s="384"/>
      <c r="H29" s="384"/>
      <c r="I29" s="384"/>
      <c r="J29" s="384"/>
      <c r="K29" s="384"/>
      <c r="L29" s="384"/>
      <c r="M29" s="302"/>
      <c r="N29" s="304"/>
    </row>
    <row r="30" spans="2:14" x14ac:dyDescent="0.25">
      <c r="B30" s="386"/>
      <c r="C30" s="542" t="s">
        <v>2031</v>
      </c>
      <c r="D30" s="542"/>
      <c r="E30" s="542"/>
      <c r="F30" s="542"/>
      <c r="G30" s="542"/>
      <c r="H30" s="542"/>
      <c r="I30" s="542"/>
      <c r="J30" s="542"/>
      <c r="K30" s="542"/>
      <c r="L30" s="542"/>
      <c r="M30" s="302"/>
      <c r="N30" s="304"/>
    </row>
    <row r="31" spans="2:14" x14ac:dyDescent="0.25">
      <c r="B31" s="386"/>
      <c r="C31" s="387" t="s">
        <v>2032</v>
      </c>
      <c r="D31" s="387" t="s">
        <v>2033</v>
      </c>
      <c r="E31" s="387" t="s">
        <v>2034</v>
      </c>
      <c r="F31" s="387" t="s">
        <v>2035</v>
      </c>
      <c r="G31" s="387" t="s">
        <v>2036</v>
      </c>
      <c r="H31" s="387" t="s">
        <v>2037</v>
      </c>
      <c r="I31" s="387" t="s">
        <v>2038</v>
      </c>
      <c r="J31" s="387" t="s">
        <v>2039</v>
      </c>
      <c r="K31" s="387" t="s">
        <v>2040</v>
      </c>
      <c r="L31" s="387" t="s">
        <v>2041</v>
      </c>
      <c r="M31" s="302"/>
      <c r="N31" s="388"/>
    </row>
    <row r="32" spans="2:14" x14ac:dyDescent="0.25">
      <c r="C32" s="389"/>
      <c r="D32" s="389"/>
      <c r="E32" s="389"/>
      <c r="F32" s="389"/>
      <c r="G32" s="389"/>
      <c r="H32" s="389"/>
      <c r="I32" s="389"/>
      <c r="J32" s="389"/>
      <c r="K32" s="389"/>
      <c r="L32" s="389"/>
      <c r="M32" s="302"/>
      <c r="N32" s="304"/>
    </row>
    <row r="33" spans="2:14" x14ac:dyDescent="0.25">
      <c r="B33" s="390" t="s">
        <v>2013</v>
      </c>
      <c r="C33" s="397">
        <v>0.31253999999999998</v>
      </c>
      <c r="D33" s="397">
        <v>0.31663999999999998</v>
      </c>
      <c r="E33" s="397">
        <v>0.23924999999999999</v>
      </c>
      <c r="F33" s="397">
        <v>7.4810000000000001E-2</v>
      </c>
      <c r="G33" s="397">
        <v>3.9129999999999998E-2</v>
      </c>
      <c r="H33" s="397">
        <v>6.3200000000000001E-3</v>
      </c>
      <c r="I33" s="397">
        <v>3.5799999999999998E-3</v>
      </c>
      <c r="J33" s="397">
        <v>2.3600000000000001E-3</v>
      </c>
      <c r="K33" s="397">
        <v>1.6100000000000001E-3</v>
      </c>
      <c r="L33" s="397">
        <v>3.7699999999999999E-3</v>
      </c>
      <c r="M33" s="302"/>
      <c r="N33" s="392"/>
    </row>
    <row r="34" spans="2:14" x14ac:dyDescent="0.25">
      <c r="B34" s="390" t="s">
        <v>2014</v>
      </c>
      <c r="C34" s="397">
        <v>0.37093999999999999</v>
      </c>
      <c r="D34" s="397">
        <v>0.34361999999999998</v>
      </c>
      <c r="E34" s="397">
        <v>0.22499</v>
      </c>
      <c r="F34" s="397">
        <v>4.1029999999999997E-2</v>
      </c>
      <c r="G34" s="397">
        <v>1.277E-2</v>
      </c>
      <c r="H34" s="397">
        <v>2E-3</v>
      </c>
      <c r="I34" s="397">
        <v>1.32E-3</v>
      </c>
      <c r="J34" s="397">
        <v>9.3999999999999997E-4</v>
      </c>
      <c r="K34" s="397">
        <v>5.9999999999999995E-4</v>
      </c>
      <c r="L34" s="397">
        <v>1.8E-3</v>
      </c>
      <c r="M34" s="302"/>
      <c r="N34" s="392"/>
    </row>
    <row r="35" spans="2:14" x14ac:dyDescent="0.25">
      <c r="B35" s="390" t="s">
        <v>2015</v>
      </c>
      <c r="C35" s="397">
        <v>0.31435999999999997</v>
      </c>
      <c r="D35" s="397">
        <v>0.39328000000000002</v>
      </c>
      <c r="E35" s="397">
        <v>0.22058</v>
      </c>
      <c r="F35" s="397">
        <v>5.9490000000000001E-2</v>
      </c>
      <c r="G35" s="397">
        <v>1.196E-2</v>
      </c>
      <c r="H35" s="397">
        <v>3.3E-4</v>
      </c>
      <c r="I35" s="397">
        <v>0</v>
      </c>
      <c r="J35" s="397">
        <v>0</v>
      </c>
      <c r="K35" s="397">
        <v>0</v>
      </c>
      <c r="L35" s="397">
        <v>0</v>
      </c>
      <c r="M35" s="302"/>
      <c r="N35" s="392"/>
    </row>
    <row r="36" spans="2:14" x14ac:dyDescent="0.25">
      <c r="B36" s="390" t="s">
        <v>2016</v>
      </c>
      <c r="C36" s="397">
        <v>0.46367000000000003</v>
      </c>
      <c r="D36" s="397">
        <v>0.26489000000000001</v>
      </c>
      <c r="E36" s="397">
        <v>0.16026000000000001</v>
      </c>
      <c r="F36" s="397">
        <v>5.6070000000000002E-2</v>
      </c>
      <c r="G36" s="397">
        <v>3.4729999999999997E-2</v>
      </c>
      <c r="H36" s="397">
        <v>7.8799999999999999E-3</v>
      </c>
      <c r="I36" s="397">
        <v>4.2500000000000003E-3</v>
      </c>
      <c r="J36" s="397">
        <v>2.6700000000000001E-3</v>
      </c>
      <c r="K36" s="397">
        <v>1.4400000000000001E-3</v>
      </c>
      <c r="L36" s="397">
        <v>4.1399999999999996E-3</v>
      </c>
      <c r="M36" s="302"/>
      <c r="N36" s="392"/>
    </row>
    <row r="37" spans="2:14" x14ac:dyDescent="0.25">
      <c r="B37" s="390" t="s">
        <v>2017</v>
      </c>
      <c r="C37" s="397">
        <v>0.33827000000000002</v>
      </c>
      <c r="D37" s="397">
        <v>0.31247999999999998</v>
      </c>
      <c r="E37" s="397">
        <v>0.23580999999999999</v>
      </c>
      <c r="F37" s="397">
        <v>7.3029999999999998E-2</v>
      </c>
      <c r="G37" s="397">
        <v>2.9530000000000001E-2</v>
      </c>
      <c r="H37" s="397">
        <v>2.3700000000000001E-3</v>
      </c>
      <c r="I37" s="397">
        <v>1.2700000000000001E-3</v>
      </c>
      <c r="J37" s="397">
        <v>9.3999999999999997E-4</v>
      </c>
      <c r="K37" s="397">
        <v>6.6E-4</v>
      </c>
      <c r="L37" s="397">
        <v>5.62E-3</v>
      </c>
      <c r="M37" s="302"/>
      <c r="N37" s="392"/>
    </row>
    <row r="38" spans="2:14" ht="30" x14ac:dyDescent="0.25">
      <c r="B38" s="390" t="s">
        <v>2018</v>
      </c>
      <c r="C38" s="397">
        <v>0.41278999999999999</v>
      </c>
      <c r="D38" s="397">
        <v>0.36480000000000001</v>
      </c>
      <c r="E38" s="397">
        <v>0.19248000000000001</v>
      </c>
      <c r="F38" s="397">
        <v>2.247E-2</v>
      </c>
      <c r="G38" s="397">
        <v>2.6700000000000001E-3</v>
      </c>
      <c r="H38" s="397">
        <v>7.1000000000000002E-4</v>
      </c>
      <c r="I38" s="397">
        <v>6.4000000000000005E-4</v>
      </c>
      <c r="J38" s="397">
        <v>5.6999999999999998E-4</v>
      </c>
      <c r="K38" s="397">
        <v>4.0000000000000002E-4</v>
      </c>
      <c r="L38" s="397">
        <v>2.47E-3</v>
      </c>
      <c r="M38" s="302"/>
      <c r="N38" s="392"/>
    </row>
    <row r="39" spans="2:14" x14ac:dyDescent="0.25">
      <c r="B39" s="390" t="s">
        <v>2019</v>
      </c>
      <c r="C39" s="397">
        <v>0.39845000000000003</v>
      </c>
      <c r="D39" s="397">
        <v>0.35404999999999998</v>
      </c>
      <c r="E39" s="397">
        <v>0.20599000000000001</v>
      </c>
      <c r="F39" s="397">
        <v>2.282E-2</v>
      </c>
      <c r="G39" s="397">
        <v>6.9100000000000003E-3</v>
      </c>
      <c r="H39" s="397">
        <v>2.3E-3</v>
      </c>
      <c r="I39" s="397">
        <v>2.0200000000000001E-3</v>
      </c>
      <c r="J39" s="397">
        <v>1.8500000000000001E-3</v>
      </c>
      <c r="K39" s="397">
        <v>1.74E-3</v>
      </c>
      <c r="L39" s="397">
        <v>3.8700000000000002E-3</v>
      </c>
      <c r="M39" s="302"/>
      <c r="N39" s="392"/>
    </row>
    <row r="40" spans="2:14" x14ac:dyDescent="0.25">
      <c r="B40" s="390" t="s">
        <v>2042</v>
      </c>
      <c r="C40" s="397">
        <v>0.34094000000000002</v>
      </c>
      <c r="D40" s="397">
        <v>0.33291999999999999</v>
      </c>
      <c r="E40" s="397">
        <v>0.25080999999999998</v>
      </c>
      <c r="F40" s="397">
        <v>4.3090000000000003E-2</v>
      </c>
      <c r="G40" s="397">
        <v>1.8870000000000001E-2</v>
      </c>
      <c r="H40" s="397">
        <v>4.7699999999999999E-3</v>
      </c>
      <c r="I40" s="397">
        <v>3.14E-3</v>
      </c>
      <c r="J40" s="397">
        <v>1.8799999999999999E-3</v>
      </c>
      <c r="K40" s="397">
        <v>1.09E-3</v>
      </c>
      <c r="L40" s="397">
        <v>2.48E-3</v>
      </c>
      <c r="M40" s="302"/>
      <c r="N40" s="392"/>
    </row>
    <row r="41" spans="2:14" ht="30" x14ac:dyDescent="0.25">
      <c r="B41" s="390" t="s">
        <v>2043</v>
      </c>
      <c r="C41" s="397">
        <v>0.43874000000000002</v>
      </c>
      <c r="D41" s="397">
        <v>0.35583999999999999</v>
      </c>
      <c r="E41" s="397">
        <v>0.18654999999999999</v>
      </c>
      <c r="F41" s="397">
        <v>1.525E-2</v>
      </c>
      <c r="G41" s="397">
        <v>2.31E-3</v>
      </c>
      <c r="H41" s="397">
        <v>3.5E-4</v>
      </c>
      <c r="I41" s="397">
        <v>4.0000000000000003E-5</v>
      </c>
      <c r="J41" s="397">
        <v>4.0000000000000003E-5</v>
      </c>
      <c r="K41" s="397">
        <v>4.0000000000000003E-5</v>
      </c>
      <c r="L41" s="397">
        <v>8.3000000000000001E-4</v>
      </c>
      <c r="M41" s="302"/>
      <c r="N41" s="392"/>
    </row>
    <row r="42" spans="2:14" x14ac:dyDescent="0.25">
      <c r="B42" s="390" t="s">
        <v>158</v>
      </c>
      <c r="C42" s="397">
        <v>0.43131000000000003</v>
      </c>
      <c r="D42" s="397">
        <v>0.38839000000000001</v>
      </c>
      <c r="E42" s="397">
        <v>0.15892000000000001</v>
      </c>
      <c r="F42" s="397">
        <v>3.15E-3</v>
      </c>
      <c r="G42" s="397">
        <v>4.8000000000000001E-4</v>
      </c>
      <c r="H42" s="397">
        <v>2.0000000000000002E-5</v>
      </c>
      <c r="I42" s="397">
        <v>5.0000000000000002E-5</v>
      </c>
      <c r="J42" s="397">
        <v>1.9499999999999999E-3</v>
      </c>
      <c r="K42" s="397">
        <v>1.9400000000000001E-3</v>
      </c>
      <c r="L42" s="397">
        <v>1.3780000000000001E-2</v>
      </c>
      <c r="M42" s="302"/>
      <c r="N42" s="392"/>
    </row>
    <row r="43" spans="2:14" x14ac:dyDescent="0.25">
      <c r="C43" s="398"/>
      <c r="D43" s="398"/>
      <c r="E43" s="398"/>
      <c r="F43" s="398"/>
      <c r="G43" s="398"/>
      <c r="H43" s="398"/>
      <c r="I43" s="398"/>
      <c r="J43" s="398"/>
      <c r="K43" s="398"/>
      <c r="L43" s="398"/>
      <c r="M43" s="302"/>
      <c r="N43" s="304"/>
    </row>
    <row r="44" spans="2:14" x14ac:dyDescent="0.25">
      <c r="B44" s="393" t="s">
        <v>160</v>
      </c>
      <c r="C44" s="399">
        <v>0.33661999999999997</v>
      </c>
      <c r="D44" s="399">
        <v>0.32223000000000002</v>
      </c>
      <c r="E44" s="399">
        <v>0.23144999999999999</v>
      </c>
      <c r="F44" s="399">
        <v>6.2560000000000004E-2</v>
      </c>
      <c r="G44" s="399">
        <v>3.125E-2</v>
      </c>
      <c r="H44" s="399">
        <v>5.3200000000000001E-3</v>
      </c>
      <c r="I44" s="399">
        <v>3.1199999999999999E-3</v>
      </c>
      <c r="J44" s="399">
        <v>2.1199999999999999E-3</v>
      </c>
      <c r="K44" s="399">
        <v>1.4599999999999999E-3</v>
      </c>
      <c r="L44" s="399">
        <v>3.8700000000000002E-3</v>
      </c>
      <c r="M44" s="302"/>
      <c r="N44" s="395"/>
    </row>
    <row r="45" spans="2:14" x14ac:dyDescent="0.25">
      <c r="M45" s="302"/>
      <c r="N45" s="304"/>
    </row>
    <row r="46" spans="2:14" x14ac:dyDescent="0.25">
      <c r="M46" s="302"/>
      <c r="N46" s="302"/>
    </row>
    <row r="47" spans="2:14" x14ac:dyDescent="0.25">
      <c r="M47" s="302"/>
      <c r="N47" s="302"/>
    </row>
    <row r="49" spans="2:15" ht="15.75" x14ac:dyDescent="0.25">
      <c r="B49" s="358" t="s">
        <v>2046</v>
      </c>
      <c r="C49" s="332"/>
      <c r="D49" s="332"/>
      <c r="E49" s="332"/>
      <c r="F49" s="332"/>
      <c r="G49" s="332"/>
      <c r="H49" s="332"/>
      <c r="I49" s="332"/>
      <c r="J49" s="332"/>
      <c r="K49" s="332"/>
      <c r="L49" s="332"/>
    </row>
    <row r="50" spans="2:15" ht="3.75" customHeight="1" x14ac:dyDescent="0.25">
      <c r="B50" s="358"/>
      <c r="C50" s="332"/>
      <c r="D50" s="332"/>
      <c r="E50" s="332"/>
      <c r="F50" s="332"/>
      <c r="G50" s="332"/>
      <c r="H50" s="332"/>
      <c r="I50" s="332"/>
      <c r="J50" s="332"/>
      <c r="K50" s="332"/>
      <c r="L50" s="332"/>
    </row>
    <row r="51" spans="2:15" x14ac:dyDescent="0.25">
      <c r="B51" s="396" t="s">
        <v>1842</v>
      </c>
      <c r="C51" s="382"/>
      <c r="D51" s="382"/>
      <c r="E51" s="384"/>
      <c r="F51" s="384"/>
      <c r="G51" s="384"/>
      <c r="H51" s="384"/>
      <c r="I51" s="384"/>
      <c r="J51" s="384"/>
      <c r="K51" s="384"/>
      <c r="L51" s="384"/>
      <c r="M51" s="384"/>
      <c r="N51" s="384"/>
    </row>
    <row r="52" spans="2:15" x14ac:dyDescent="0.25">
      <c r="B52" s="386"/>
      <c r="C52" s="542" t="s">
        <v>2031</v>
      </c>
      <c r="D52" s="542"/>
      <c r="E52" s="542"/>
      <c r="F52" s="542"/>
      <c r="G52" s="542"/>
      <c r="H52" s="542"/>
      <c r="I52" s="542"/>
      <c r="J52" s="542"/>
      <c r="K52" s="542"/>
      <c r="L52" s="542"/>
      <c r="N52" s="386"/>
    </row>
    <row r="53" spans="2:15" x14ac:dyDescent="0.25">
      <c r="B53" s="386"/>
      <c r="C53" s="387" t="s">
        <v>2032</v>
      </c>
      <c r="D53" s="387" t="s">
        <v>2033</v>
      </c>
      <c r="E53" s="387" t="s">
        <v>2034</v>
      </c>
      <c r="F53" s="387" t="s">
        <v>2035</v>
      </c>
      <c r="G53" s="387" t="s">
        <v>2036</v>
      </c>
      <c r="H53" s="387" t="s">
        <v>2037</v>
      </c>
      <c r="I53" s="387" t="s">
        <v>2038</v>
      </c>
      <c r="J53" s="387" t="s">
        <v>2039</v>
      </c>
      <c r="K53" s="387" t="s">
        <v>2040</v>
      </c>
      <c r="L53" s="387" t="s">
        <v>2041</v>
      </c>
      <c r="N53" s="387" t="s">
        <v>2047</v>
      </c>
    </row>
    <row r="54" spans="2:15" x14ac:dyDescent="0.25">
      <c r="C54" s="400"/>
      <c r="D54" s="400"/>
      <c r="E54" s="400"/>
      <c r="F54" s="400"/>
      <c r="G54" s="400"/>
      <c r="H54" s="400"/>
      <c r="I54" s="400"/>
      <c r="J54" s="400"/>
      <c r="K54" s="400"/>
      <c r="L54" s="400"/>
      <c r="M54" s="302"/>
      <c r="N54" s="302"/>
      <c r="O54" s="302"/>
    </row>
    <row r="55" spans="2:15" x14ac:dyDescent="0.25">
      <c r="B55" s="390" t="s">
        <v>2013</v>
      </c>
      <c r="C55" s="391">
        <v>4.3650000000000002</v>
      </c>
      <c r="D55" s="391">
        <v>26.591000000000001</v>
      </c>
      <c r="E55" s="391">
        <v>67.438000000000002</v>
      </c>
      <c r="F55" s="391">
        <v>48.43</v>
      </c>
      <c r="G55" s="391">
        <v>63.39</v>
      </c>
      <c r="H55" s="391">
        <v>19.05</v>
      </c>
      <c r="I55" s="391">
        <v>6.7380000000000004</v>
      </c>
      <c r="J55" s="391">
        <v>3.9260000000000002</v>
      </c>
      <c r="K55" s="391">
        <v>2.742</v>
      </c>
      <c r="L55" s="391">
        <v>6.9770000000000003</v>
      </c>
      <c r="M55" s="302"/>
      <c r="N55" s="401">
        <v>0.63900000000000001</v>
      </c>
      <c r="O55" s="302"/>
    </row>
    <row r="56" spans="2:15" x14ac:dyDescent="0.25">
      <c r="B56" s="390" t="s">
        <v>2014</v>
      </c>
      <c r="C56" s="391">
        <v>0.223</v>
      </c>
      <c r="D56" s="391">
        <v>1.82</v>
      </c>
      <c r="E56" s="391">
        <v>6.2839999999999998</v>
      </c>
      <c r="F56" s="391">
        <v>2.6880000000000002</v>
      </c>
      <c r="G56" s="391">
        <v>1.657</v>
      </c>
      <c r="H56" s="391">
        <v>0.17</v>
      </c>
      <c r="I56" s="391">
        <v>0.10299999999999999</v>
      </c>
      <c r="J56" s="391">
        <v>8.5999999999999993E-2</v>
      </c>
      <c r="K56" s="391">
        <v>0.05</v>
      </c>
      <c r="L56" s="391">
        <v>0.13900000000000001</v>
      </c>
      <c r="M56" s="302"/>
      <c r="N56" s="401">
        <v>0.55800000000000005</v>
      </c>
      <c r="O56" s="302"/>
    </row>
    <row r="57" spans="2:15" x14ac:dyDescent="0.25">
      <c r="B57" s="390" t="s">
        <v>2015</v>
      </c>
      <c r="C57" s="391">
        <v>3.4000000000000002E-2</v>
      </c>
      <c r="D57" s="391">
        <v>4.2000000000000003E-2</v>
      </c>
      <c r="E57" s="391">
        <v>5.1999999999999998E-2</v>
      </c>
      <c r="F57" s="391">
        <v>1.0999999999999999E-2</v>
      </c>
      <c r="G57" s="391">
        <v>1.4E-2</v>
      </c>
      <c r="H57" s="391">
        <v>0</v>
      </c>
      <c r="I57" s="391">
        <v>0</v>
      </c>
      <c r="J57" s="391">
        <v>0</v>
      </c>
      <c r="K57" s="391">
        <v>0</v>
      </c>
      <c r="L57" s="391">
        <v>0</v>
      </c>
      <c r="M57" s="302"/>
      <c r="N57" s="401">
        <v>0.38300000000000001</v>
      </c>
      <c r="O57" s="302"/>
    </row>
    <row r="58" spans="2:15" x14ac:dyDescent="0.25">
      <c r="B58" s="390" t="s">
        <v>2016</v>
      </c>
      <c r="C58" s="391">
        <v>3.2879999999999998</v>
      </c>
      <c r="D58" s="391">
        <v>4.3540000000000001</v>
      </c>
      <c r="E58" s="391">
        <v>3.621</v>
      </c>
      <c r="F58" s="391">
        <v>2.1840000000000002</v>
      </c>
      <c r="G58" s="391">
        <v>1.8169999999999999</v>
      </c>
      <c r="H58" s="391">
        <v>0.55500000000000005</v>
      </c>
      <c r="I58" s="391">
        <v>0.19400000000000001</v>
      </c>
      <c r="J58" s="391">
        <v>0.309</v>
      </c>
      <c r="K58" s="391">
        <v>6.8000000000000005E-2</v>
      </c>
      <c r="L58" s="391">
        <v>0.35199999999999998</v>
      </c>
      <c r="M58" s="302"/>
      <c r="N58" s="401">
        <v>0.46200000000000002</v>
      </c>
      <c r="O58" s="302"/>
    </row>
    <row r="59" spans="2:15" x14ac:dyDescent="0.25">
      <c r="B59" s="390" t="s">
        <v>2017</v>
      </c>
      <c r="C59" s="391">
        <v>0.73899999999999999</v>
      </c>
      <c r="D59" s="391">
        <v>2.746</v>
      </c>
      <c r="E59" s="391">
        <v>6.3360000000000003</v>
      </c>
      <c r="F59" s="391">
        <v>3.8490000000000002</v>
      </c>
      <c r="G59" s="391">
        <v>4.4340000000000002</v>
      </c>
      <c r="H59" s="391">
        <v>1.1850000000000001</v>
      </c>
      <c r="I59" s="391">
        <v>0.13800000000000001</v>
      </c>
      <c r="J59" s="391">
        <v>7.9000000000000001E-2</v>
      </c>
      <c r="K59" s="391">
        <v>0.08</v>
      </c>
      <c r="L59" s="391">
        <v>0.307</v>
      </c>
      <c r="M59" s="302"/>
      <c r="N59" s="401">
        <v>0.58899999999999997</v>
      </c>
      <c r="O59" s="302"/>
    </row>
    <row r="60" spans="2:15" ht="30" x14ac:dyDescent="0.25">
      <c r="B60" s="390" t="s">
        <v>2018</v>
      </c>
      <c r="C60" s="391">
        <v>0.11700000000000001</v>
      </c>
      <c r="D60" s="391">
        <v>0.63800000000000001</v>
      </c>
      <c r="E60" s="391">
        <v>1.3129999999999999</v>
      </c>
      <c r="F60" s="391">
        <v>0.33</v>
      </c>
      <c r="G60" s="391">
        <v>8.3000000000000004E-2</v>
      </c>
      <c r="H60" s="391">
        <v>0</v>
      </c>
      <c r="I60" s="391">
        <v>6.0000000000000001E-3</v>
      </c>
      <c r="J60" s="391">
        <v>0</v>
      </c>
      <c r="K60" s="391">
        <v>1.4999999999999999E-2</v>
      </c>
      <c r="L60" s="391">
        <v>1.9E-2</v>
      </c>
      <c r="M60" s="302"/>
      <c r="N60" s="401">
        <v>0.47399999999999998</v>
      </c>
      <c r="O60" s="302"/>
    </row>
    <row r="61" spans="2:15" x14ac:dyDescent="0.25">
      <c r="B61" s="390" t="s">
        <v>2019</v>
      </c>
      <c r="C61" s="391">
        <v>2.173</v>
      </c>
      <c r="D61" s="391">
        <v>7.9370000000000003</v>
      </c>
      <c r="E61" s="391">
        <v>18.045000000000002</v>
      </c>
      <c r="F61" s="391">
        <v>2.95</v>
      </c>
      <c r="G61" s="391">
        <v>0.84099999999999997</v>
      </c>
      <c r="H61" s="391">
        <v>0.157</v>
      </c>
      <c r="I61" s="391">
        <v>0.114</v>
      </c>
      <c r="J61" s="391">
        <v>5.6000000000000001E-2</v>
      </c>
      <c r="K61" s="391">
        <v>0.08</v>
      </c>
      <c r="L61" s="391">
        <v>0.73899999999999999</v>
      </c>
      <c r="M61" s="302"/>
      <c r="N61" s="401">
        <v>0.47799999999999998</v>
      </c>
      <c r="O61" s="302"/>
    </row>
    <row r="62" spans="2:15" x14ac:dyDescent="0.25">
      <c r="B62" s="390" t="s">
        <v>2042</v>
      </c>
      <c r="C62" s="391">
        <v>3.6930000000000001</v>
      </c>
      <c r="D62" s="391">
        <v>11.657999999999999</v>
      </c>
      <c r="E62" s="391">
        <v>18.271999999999998</v>
      </c>
      <c r="F62" s="391">
        <v>6.3289999999999997</v>
      </c>
      <c r="G62" s="391">
        <v>2.6539999999999999</v>
      </c>
      <c r="H62" s="391">
        <v>0.80200000000000005</v>
      </c>
      <c r="I62" s="391">
        <v>0.52200000000000002</v>
      </c>
      <c r="J62" s="391">
        <v>0.40899999999999997</v>
      </c>
      <c r="K62" s="391">
        <v>0.28599999999999998</v>
      </c>
      <c r="L62" s="391">
        <v>0.438</v>
      </c>
      <c r="M62" s="302"/>
      <c r="N62" s="401">
        <v>0.48599999999999999</v>
      </c>
      <c r="O62" s="302"/>
    </row>
    <row r="63" spans="2:15" ht="30" x14ac:dyDescent="0.25">
      <c r="B63" s="390" t="s">
        <v>2043</v>
      </c>
      <c r="C63" s="391">
        <v>0.24399999999999999</v>
      </c>
      <c r="D63" s="391">
        <v>0.55100000000000005</v>
      </c>
      <c r="E63" s="391">
        <v>0.82199999999999995</v>
      </c>
      <c r="F63" s="391">
        <v>8.8999999999999996E-2</v>
      </c>
      <c r="G63" s="391">
        <v>6.2E-2</v>
      </c>
      <c r="H63" s="391">
        <v>8.0000000000000002E-3</v>
      </c>
      <c r="I63" s="391">
        <v>0</v>
      </c>
      <c r="J63" s="391">
        <v>0</v>
      </c>
      <c r="K63" s="391">
        <v>0</v>
      </c>
      <c r="L63" s="391">
        <v>3.0000000000000001E-3</v>
      </c>
      <c r="M63" s="302"/>
      <c r="N63" s="401">
        <v>0.41099999999999998</v>
      </c>
      <c r="O63" s="302"/>
    </row>
    <row r="64" spans="2:15" x14ac:dyDescent="0.25">
      <c r="B64" s="390" t="s">
        <v>158</v>
      </c>
      <c r="C64" s="391">
        <v>1.5189999999999999</v>
      </c>
      <c r="D64" s="391">
        <v>2.649</v>
      </c>
      <c r="E64" s="391">
        <v>3.0150000000000001</v>
      </c>
      <c r="F64" s="391">
        <v>0.95799999999999996</v>
      </c>
      <c r="G64" s="391">
        <v>4.1000000000000002E-2</v>
      </c>
      <c r="H64" s="391">
        <v>0</v>
      </c>
      <c r="I64" s="391">
        <v>0</v>
      </c>
      <c r="J64" s="391">
        <v>0</v>
      </c>
      <c r="K64" s="391">
        <v>1E-3</v>
      </c>
      <c r="L64" s="391">
        <v>0.14899999999999999</v>
      </c>
      <c r="M64" s="302"/>
      <c r="N64" s="401">
        <v>0.38500000000000001</v>
      </c>
      <c r="O64" s="302"/>
    </row>
    <row r="65" spans="2:15" x14ac:dyDescent="0.25">
      <c r="C65" s="391"/>
      <c r="D65" s="391"/>
      <c r="E65" s="391"/>
      <c r="F65" s="391"/>
      <c r="G65" s="391"/>
      <c r="H65" s="391"/>
      <c r="I65" s="391"/>
      <c r="J65" s="391"/>
      <c r="K65" s="391"/>
      <c r="L65" s="391"/>
      <c r="M65" s="302"/>
      <c r="N65" s="302"/>
      <c r="O65" s="302"/>
    </row>
    <row r="66" spans="2:15" x14ac:dyDescent="0.25">
      <c r="B66" s="393" t="s">
        <v>160</v>
      </c>
      <c r="C66" s="394">
        <v>16.396999999999998</v>
      </c>
      <c r="D66" s="394">
        <v>58.984999999999999</v>
      </c>
      <c r="E66" s="394">
        <v>125.197</v>
      </c>
      <c r="F66" s="394">
        <v>67.817999999999998</v>
      </c>
      <c r="G66" s="394">
        <v>74.995000000000005</v>
      </c>
      <c r="H66" s="394">
        <v>21.928000000000001</v>
      </c>
      <c r="I66" s="394">
        <v>7.8140000000000001</v>
      </c>
      <c r="J66" s="394">
        <v>4.8639999999999999</v>
      </c>
      <c r="K66" s="394">
        <v>3.3220000000000001</v>
      </c>
      <c r="L66" s="394">
        <v>9.125</v>
      </c>
      <c r="M66" s="302"/>
      <c r="N66" s="402">
        <v>0.58699999999999997</v>
      </c>
      <c r="O66" s="302"/>
    </row>
    <row r="67" spans="2:15" x14ac:dyDescent="0.25">
      <c r="C67" s="302"/>
      <c r="D67" s="302"/>
      <c r="E67" s="302"/>
      <c r="F67" s="302"/>
      <c r="G67" s="302"/>
      <c r="H67" s="302"/>
      <c r="I67" s="302"/>
      <c r="J67" s="302"/>
      <c r="K67" s="302"/>
      <c r="L67" s="302"/>
      <c r="M67" s="302"/>
      <c r="N67" s="302"/>
      <c r="O67" s="302"/>
    </row>
    <row r="71" spans="2:15" ht="15.75" x14ac:dyDescent="0.25">
      <c r="B71" s="358" t="s">
        <v>2048</v>
      </c>
      <c r="C71" s="332"/>
      <c r="D71" s="332"/>
      <c r="E71" s="332"/>
      <c r="F71" s="332"/>
      <c r="G71" s="332"/>
      <c r="H71" s="332"/>
      <c r="I71" s="332"/>
      <c r="J71" s="332"/>
      <c r="K71" s="332"/>
      <c r="L71" s="332"/>
    </row>
    <row r="72" spans="2:15" ht="3.75" customHeight="1" x14ac:dyDescent="0.25">
      <c r="B72" s="358"/>
      <c r="C72" s="332"/>
      <c r="D72" s="332"/>
      <c r="E72" s="332"/>
      <c r="F72" s="332"/>
      <c r="G72" s="332"/>
      <c r="H72" s="332"/>
      <c r="I72" s="332"/>
      <c r="J72" s="332"/>
      <c r="K72" s="332"/>
      <c r="L72" s="332"/>
    </row>
    <row r="73" spans="2:15" x14ac:dyDescent="0.25">
      <c r="B73" s="396" t="s">
        <v>2049</v>
      </c>
      <c r="C73" s="403"/>
      <c r="D73" s="403"/>
      <c r="E73" s="404"/>
      <c r="F73" s="404"/>
      <c r="G73" s="404"/>
      <c r="H73" s="404"/>
      <c r="I73" s="404"/>
      <c r="J73" s="404"/>
      <c r="K73" s="404"/>
      <c r="L73" s="404"/>
      <c r="M73" s="302"/>
      <c r="N73" s="404"/>
    </row>
    <row r="74" spans="2:15" x14ac:dyDescent="0.25">
      <c r="B74" s="309"/>
      <c r="C74" s="543" t="s">
        <v>2031</v>
      </c>
      <c r="D74" s="543"/>
      <c r="E74" s="543"/>
      <c r="F74" s="543"/>
      <c r="G74" s="543"/>
      <c r="H74" s="543"/>
      <c r="I74" s="543"/>
      <c r="J74" s="543"/>
      <c r="K74" s="543"/>
      <c r="L74" s="543"/>
      <c r="M74" s="302"/>
      <c r="N74" s="309"/>
    </row>
    <row r="75" spans="2:15" x14ac:dyDescent="0.25">
      <c r="B75" s="309"/>
      <c r="C75" s="405" t="s">
        <v>2032</v>
      </c>
      <c r="D75" s="405" t="s">
        <v>2033</v>
      </c>
      <c r="E75" s="405" t="s">
        <v>2034</v>
      </c>
      <c r="F75" s="405" t="s">
        <v>2035</v>
      </c>
      <c r="G75" s="405" t="s">
        <v>2036</v>
      </c>
      <c r="H75" s="405" t="s">
        <v>2037</v>
      </c>
      <c r="I75" s="405" t="s">
        <v>2038</v>
      </c>
      <c r="J75" s="405" t="s">
        <v>2039</v>
      </c>
      <c r="K75" s="405" t="s">
        <v>2040</v>
      </c>
      <c r="L75" s="405" t="s">
        <v>2041</v>
      </c>
      <c r="M75" s="302"/>
      <c r="N75" s="405" t="s">
        <v>2047</v>
      </c>
    </row>
    <row r="76" spans="2:15" x14ac:dyDescent="0.25">
      <c r="B76" s="302"/>
      <c r="C76" s="400"/>
      <c r="D76" s="400"/>
      <c r="E76" s="400"/>
      <c r="F76" s="400"/>
      <c r="G76" s="400"/>
      <c r="H76" s="400"/>
      <c r="I76" s="400"/>
      <c r="J76" s="400"/>
      <c r="K76" s="400"/>
      <c r="L76" s="400"/>
      <c r="M76" s="302"/>
      <c r="N76" s="302"/>
    </row>
    <row r="77" spans="2:15" x14ac:dyDescent="0.25">
      <c r="B77" s="406" t="s">
        <v>2013</v>
      </c>
      <c r="C77" s="397">
        <v>1.7479999999999999E-2</v>
      </c>
      <c r="D77" s="397">
        <v>0.10650999999999999</v>
      </c>
      <c r="E77" s="397">
        <v>0.27012999999999998</v>
      </c>
      <c r="F77" s="397">
        <v>0.19399</v>
      </c>
      <c r="G77" s="397">
        <v>0.25391999999999998</v>
      </c>
      <c r="H77" s="397">
        <v>7.6310000000000003E-2</v>
      </c>
      <c r="I77" s="397">
        <v>2.699E-2</v>
      </c>
      <c r="J77" s="397">
        <v>1.5730000000000001E-2</v>
      </c>
      <c r="K77" s="397">
        <v>1.098E-2</v>
      </c>
      <c r="L77" s="397">
        <v>2.7949999999999999E-2</v>
      </c>
      <c r="M77" s="302"/>
      <c r="N77" s="401">
        <v>0.63900000000000001</v>
      </c>
    </row>
    <row r="78" spans="2:15" x14ac:dyDescent="0.25">
      <c r="B78" s="406" t="s">
        <v>2014</v>
      </c>
      <c r="C78" s="397">
        <v>1.6899999999999998E-2</v>
      </c>
      <c r="D78" s="397">
        <v>0.13764999999999999</v>
      </c>
      <c r="E78" s="397">
        <v>0.4753</v>
      </c>
      <c r="F78" s="397">
        <v>0.20332</v>
      </c>
      <c r="G78" s="397">
        <v>0.12536</v>
      </c>
      <c r="H78" s="397">
        <v>1.2880000000000001E-2</v>
      </c>
      <c r="I78" s="397">
        <v>7.7600000000000004E-3</v>
      </c>
      <c r="J78" s="397">
        <v>6.4900000000000001E-3</v>
      </c>
      <c r="K78" s="397">
        <v>3.79E-3</v>
      </c>
      <c r="L78" s="397">
        <v>1.0540000000000001E-2</v>
      </c>
      <c r="M78" s="302"/>
      <c r="N78" s="401">
        <v>0.55800000000000005</v>
      </c>
    </row>
    <row r="79" spans="2:15" x14ac:dyDescent="0.25">
      <c r="B79" s="406" t="s">
        <v>2015</v>
      </c>
      <c r="C79" s="397">
        <v>0.22356000000000001</v>
      </c>
      <c r="D79" s="397">
        <v>0.27423999999999998</v>
      </c>
      <c r="E79" s="397">
        <v>0.33904000000000001</v>
      </c>
      <c r="F79" s="397">
        <v>6.9440000000000002E-2</v>
      </c>
      <c r="G79" s="397">
        <v>9.1700000000000004E-2</v>
      </c>
      <c r="H79" s="397">
        <v>2.0200000000000001E-3</v>
      </c>
      <c r="I79" s="397">
        <v>0</v>
      </c>
      <c r="J79" s="397">
        <v>0</v>
      </c>
      <c r="K79" s="397">
        <v>0</v>
      </c>
      <c r="L79" s="397">
        <v>0</v>
      </c>
      <c r="M79" s="302"/>
      <c r="N79" s="401">
        <v>0.38300000000000001</v>
      </c>
    </row>
    <row r="80" spans="2:15" x14ac:dyDescent="0.25">
      <c r="B80" s="406" t="s">
        <v>2016</v>
      </c>
      <c r="C80" s="397">
        <v>0.19642000000000001</v>
      </c>
      <c r="D80" s="397">
        <v>0.26002999999999998</v>
      </c>
      <c r="E80" s="397">
        <v>0.21625</v>
      </c>
      <c r="F80" s="397">
        <v>0.13045999999999999</v>
      </c>
      <c r="G80" s="397">
        <v>0.10854</v>
      </c>
      <c r="H80" s="397">
        <v>3.3169999999999998E-2</v>
      </c>
      <c r="I80" s="397">
        <v>1.157E-2</v>
      </c>
      <c r="J80" s="397">
        <v>1.8429999999999998E-2</v>
      </c>
      <c r="K80" s="397">
        <v>4.0899999999999999E-3</v>
      </c>
      <c r="L80" s="397">
        <v>2.104E-2</v>
      </c>
      <c r="M80" s="302"/>
      <c r="N80" s="401">
        <v>0.46200000000000002</v>
      </c>
    </row>
    <row r="81" spans="2:14" x14ac:dyDescent="0.25">
      <c r="B81" s="406" t="s">
        <v>2017</v>
      </c>
      <c r="C81" s="397">
        <v>3.7130000000000003E-2</v>
      </c>
      <c r="D81" s="397">
        <v>0.13804</v>
      </c>
      <c r="E81" s="397">
        <v>0.31852000000000003</v>
      </c>
      <c r="F81" s="397">
        <v>0.19350000000000001</v>
      </c>
      <c r="G81" s="397">
        <v>0.22291</v>
      </c>
      <c r="H81" s="397">
        <v>5.9569999999999998E-2</v>
      </c>
      <c r="I81" s="397">
        <v>6.94E-3</v>
      </c>
      <c r="J81" s="397">
        <v>3.9699999999999996E-3</v>
      </c>
      <c r="K81" s="397">
        <v>4.0000000000000001E-3</v>
      </c>
      <c r="L81" s="397">
        <v>1.542E-2</v>
      </c>
      <c r="M81" s="302"/>
      <c r="N81" s="401">
        <v>0.58899999999999997</v>
      </c>
    </row>
    <row r="82" spans="2:14" ht="30" x14ac:dyDescent="0.25">
      <c r="B82" s="406" t="s">
        <v>2018</v>
      </c>
      <c r="C82" s="397">
        <v>4.641E-2</v>
      </c>
      <c r="D82" s="397">
        <v>0.253</v>
      </c>
      <c r="E82" s="397">
        <v>0.52080000000000004</v>
      </c>
      <c r="F82" s="397">
        <v>0.13081000000000001</v>
      </c>
      <c r="G82" s="397">
        <v>3.2820000000000002E-2</v>
      </c>
      <c r="H82" s="397">
        <v>0</v>
      </c>
      <c r="I82" s="397">
        <v>2.4299999999999999E-3</v>
      </c>
      <c r="J82" s="397">
        <v>0</v>
      </c>
      <c r="K82" s="397">
        <v>5.9899999999999997E-3</v>
      </c>
      <c r="L82" s="397">
        <v>7.7299999999999999E-3</v>
      </c>
      <c r="M82" s="302"/>
      <c r="N82" s="401">
        <v>0.47399999999999998</v>
      </c>
    </row>
    <row r="83" spans="2:14" x14ac:dyDescent="0.25">
      <c r="B83" s="406" t="s">
        <v>2019</v>
      </c>
      <c r="C83" s="397">
        <v>6.5670000000000006E-2</v>
      </c>
      <c r="D83" s="397">
        <v>0.23985999999999999</v>
      </c>
      <c r="E83" s="397">
        <v>0.54530000000000001</v>
      </c>
      <c r="F83" s="397">
        <v>8.9149999999999993E-2</v>
      </c>
      <c r="G83" s="397">
        <v>2.5430000000000001E-2</v>
      </c>
      <c r="H83" s="397">
        <v>4.7400000000000003E-3</v>
      </c>
      <c r="I83" s="397">
        <v>3.4299999999999999E-3</v>
      </c>
      <c r="J83" s="397">
        <v>1.6900000000000001E-3</v>
      </c>
      <c r="K83" s="397">
        <v>2.3999999999999998E-3</v>
      </c>
      <c r="L83" s="397">
        <v>2.232E-2</v>
      </c>
      <c r="M83" s="302"/>
      <c r="N83" s="401">
        <v>0.47799999999999998</v>
      </c>
    </row>
    <row r="84" spans="2:14" x14ac:dyDescent="0.25">
      <c r="B84" s="406" t="s">
        <v>2042</v>
      </c>
      <c r="C84" s="397">
        <v>8.1960000000000005E-2</v>
      </c>
      <c r="D84" s="397">
        <v>0.25869999999999999</v>
      </c>
      <c r="E84" s="397">
        <v>0.40548000000000001</v>
      </c>
      <c r="F84" s="397">
        <v>0.14044000000000001</v>
      </c>
      <c r="G84" s="397">
        <v>5.8900000000000001E-2</v>
      </c>
      <c r="H84" s="397">
        <v>1.779E-2</v>
      </c>
      <c r="I84" s="397">
        <v>1.159E-2</v>
      </c>
      <c r="J84" s="397">
        <v>9.0699999999999999E-3</v>
      </c>
      <c r="K84" s="397">
        <v>6.3400000000000001E-3</v>
      </c>
      <c r="L84" s="397">
        <v>9.7300000000000008E-3</v>
      </c>
      <c r="M84" s="302"/>
      <c r="N84" s="401">
        <v>0.48599999999999999</v>
      </c>
    </row>
    <row r="85" spans="2:14" ht="30" x14ac:dyDescent="0.25">
      <c r="B85" s="406" t="s">
        <v>2043</v>
      </c>
      <c r="C85" s="397">
        <v>0.13738</v>
      </c>
      <c r="D85" s="397">
        <v>0.30946000000000001</v>
      </c>
      <c r="E85" s="397">
        <v>0.46196999999999999</v>
      </c>
      <c r="F85" s="397">
        <v>5.0070000000000003E-2</v>
      </c>
      <c r="G85" s="397">
        <v>3.5130000000000002E-2</v>
      </c>
      <c r="H85" s="397">
        <v>4.3200000000000001E-3</v>
      </c>
      <c r="I85" s="397">
        <v>0</v>
      </c>
      <c r="J85" s="397">
        <v>0</v>
      </c>
      <c r="K85" s="397">
        <v>0</v>
      </c>
      <c r="L85" s="397">
        <v>1.6800000000000001E-3</v>
      </c>
      <c r="M85" s="302"/>
      <c r="N85" s="401">
        <v>0.41099999999999998</v>
      </c>
    </row>
    <row r="86" spans="2:14" x14ac:dyDescent="0.25">
      <c r="B86" s="406" t="s">
        <v>158</v>
      </c>
      <c r="C86" s="397">
        <v>0.18234</v>
      </c>
      <c r="D86" s="397">
        <v>0.31785999999999998</v>
      </c>
      <c r="E86" s="397">
        <v>0.36181000000000002</v>
      </c>
      <c r="F86" s="397">
        <v>0.11496000000000001</v>
      </c>
      <c r="G86" s="397">
        <v>4.9399999999999999E-3</v>
      </c>
      <c r="H86" s="397">
        <v>6.0000000000000002E-5</v>
      </c>
      <c r="I86" s="397">
        <v>2.0000000000000002E-5</v>
      </c>
      <c r="J86" s="397">
        <v>0</v>
      </c>
      <c r="K86" s="397">
        <v>9.0000000000000006E-5</v>
      </c>
      <c r="L86" s="397">
        <v>1.7930000000000001E-2</v>
      </c>
      <c r="M86" s="302"/>
      <c r="N86" s="401">
        <v>0.38500000000000001</v>
      </c>
    </row>
    <row r="87" spans="2:14" x14ac:dyDescent="0.25">
      <c r="B87" s="302"/>
      <c r="C87" s="398"/>
      <c r="D87" s="398"/>
      <c r="E87" s="398"/>
      <c r="F87" s="398"/>
      <c r="G87" s="398"/>
      <c r="H87" s="398"/>
      <c r="I87" s="398"/>
      <c r="J87" s="398"/>
      <c r="K87" s="398"/>
      <c r="L87" s="398"/>
      <c r="M87" s="302"/>
      <c r="N87" s="302"/>
    </row>
    <row r="88" spans="2:14" x14ac:dyDescent="0.25">
      <c r="B88" s="364" t="s">
        <v>160</v>
      </c>
      <c r="C88" s="399">
        <v>4.2000000000000003E-2</v>
      </c>
      <c r="D88" s="399">
        <v>0.15107000000000001</v>
      </c>
      <c r="E88" s="399">
        <v>0.32064999999999999</v>
      </c>
      <c r="F88" s="399">
        <v>0.17369000000000001</v>
      </c>
      <c r="G88" s="399">
        <v>0.19208</v>
      </c>
      <c r="H88" s="399">
        <v>5.6160000000000002E-2</v>
      </c>
      <c r="I88" s="399">
        <v>2.001E-2</v>
      </c>
      <c r="J88" s="399">
        <v>1.2460000000000001E-2</v>
      </c>
      <c r="K88" s="399">
        <v>8.5100000000000002E-3</v>
      </c>
      <c r="L88" s="399">
        <v>2.3369999999999998E-2</v>
      </c>
      <c r="M88" s="302"/>
      <c r="N88" s="402">
        <v>0.58699999999999997</v>
      </c>
    </row>
    <row r="92" spans="2:14" x14ac:dyDescent="0.25">
      <c r="N92" s="290" t="s">
        <v>1910</v>
      </c>
    </row>
  </sheetData>
  <mergeCells count="4">
    <mergeCell ref="C8:L8"/>
    <mergeCell ref="C30:L30"/>
    <mergeCell ref="C52:L52"/>
    <mergeCell ref="C74:L74"/>
  </mergeCells>
  <hyperlinks>
    <hyperlink ref="N92" location="Contents!A1" display="To Frontpage" xr:uid="{F52366D0-22B0-40BA-A5DE-6FFEB49DB989}"/>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8364-5443-46B2-8511-883B8B322F52}">
  <sheetPr>
    <pageSetUpPr fitToPage="1"/>
  </sheetPr>
  <dimension ref="B4:J26"/>
  <sheetViews>
    <sheetView zoomScale="85" zoomScaleNormal="85" workbookViewId="0">
      <selection activeCell="I23" sqref="I23"/>
    </sheetView>
  </sheetViews>
  <sheetFormatPr defaultColWidth="9.140625" defaultRowHeight="15" x14ac:dyDescent="0.25"/>
  <cols>
    <col min="1" max="1" width="4.7109375" style="326" customWidth="1"/>
    <col min="2" max="2" width="30.28515625" style="326" customWidth="1"/>
    <col min="3" max="8" width="27.42578125" style="326" customWidth="1"/>
    <col min="9" max="9" width="25.7109375" style="326" customWidth="1"/>
    <col min="10" max="16384" width="9.140625" style="326"/>
  </cols>
  <sheetData>
    <row r="4" spans="2:10" x14ac:dyDescent="0.25">
      <c r="B4" s="332"/>
      <c r="C4" s="332"/>
      <c r="D4" s="332"/>
      <c r="E4" s="332"/>
      <c r="F4" s="332"/>
      <c r="G4" s="332"/>
      <c r="H4" s="332"/>
      <c r="I4" s="332"/>
      <c r="J4" s="332"/>
    </row>
    <row r="5" spans="2:10" ht="15.75" x14ac:dyDescent="0.25">
      <c r="B5" s="407" t="s">
        <v>2050</v>
      </c>
      <c r="C5" s="332"/>
      <c r="D5" s="332"/>
      <c r="E5" s="332"/>
      <c r="F5" s="332"/>
      <c r="G5" s="332"/>
      <c r="H5" s="332"/>
      <c r="I5" s="332"/>
      <c r="J5" s="332"/>
    </row>
    <row r="6" spans="2:10" ht="3.75" customHeight="1" x14ac:dyDescent="0.25">
      <c r="B6" s="358"/>
      <c r="C6" s="332"/>
      <c r="D6" s="332"/>
      <c r="E6" s="332"/>
      <c r="F6" s="332"/>
      <c r="G6" s="332"/>
      <c r="H6" s="332"/>
      <c r="I6" s="332"/>
    </row>
    <row r="7" spans="2:10" x14ac:dyDescent="0.25">
      <c r="B7" s="408" t="s">
        <v>1846</v>
      </c>
      <c r="C7" s="408"/>
      <c r="D7" s="409"/>
      <c r="E7" s="409"/>
      <c r="F7" s="409"/>
      <c r="G7" s="409"/>
      <c r="H7" s="409"/>
      <c r="I7" s="409"/>
    </row>
    <row r="8" spans="2:10" x14ac:dyDescent="0.25">
      <c r="B8" s="386"/>
      <c r="C8" s="386"/>
      <c r="D8" s="386"/>
      <c r="E8" s="386"/>
      <c r="F8" s="386"/>
      <c r="G8" s="386"/>
      <c r="H8" s="386"/>
      <c r="I8" s="386"/>
    </row>
    <row r="9" spans="2:10" ht="30" x14ac:dyDescent="0.25">
      <c r="B9" s="386"/>
      <c r="C9" s="387" t="s">
        <v>2051</v>
      </c>
      <c r="D9" s="387" t="s">
        <v>1797</v>
      </c>
      <c r="E9" s="387" t="s">
        <v>1798</v>
      </c>
      <c r="F9" s="387" t="s">
        <v>1799</v>
      </c>
      <c r="G9" s="387" t="s">
        <v>1800</v>
      </c>
      <c r="H9" s="387" t="s">
        <v>2052</v>
      </c>
      <c r="I9" s="387" t="s">
        <v>160</v>
      </c>
    </row>
    <row r="11" spans="2:10" x14ac:dyDescent="0.25">
      <c r="B11" s="390" t="s">
        <v>2013</v>
      </c>
      <c r="C11" s="410">
        <v>109.078</v>
      </c>
      <c r="D11" s="410">
        <v>45.953000000000003</v>
      </c>
      <c r="E11" s="410">
        <v>8.577</v>
      </c>
      <c r="F11" s="410">
        <v>52.866</v>
      </c>
      <c r="G11" s="410">
        <v>33.174999999999997</v>
      </c>
      <c r="H11" s="410">
        <v>0</v>
      </c>
      <c r="I11" s="410">
        <f>SUM(C11:H11)</f>
        <v>249.649</v>
      </c>
    </row>
    <row r="12" spans="2:10" x14ac:dyDescent="0.25">
      <c r="B12" s="390" t="s">
        <v>2014</v>
      </c>
      <c r="C12" s="410">
        <v>3.88</v>
      </c>
      <c r="D12" s="410">
        <v>3.4260000000000002</v>
      </c>
      <c r="E12" s="410">
        <v>1.359</v>
      </c>
      <c r="F12" s="410">
        <v>2.6480000000000001</v>
      </c>
      <c r="G12" s="410">
        <v>1.9079999999999999</v>
      </c>
      <c r="H12" s="410">
        <v>0</v>
      </c>
      <c r="I12" s="410">
        <f t="shared" ref="I12:I20" si="0">SUM(C12:H12)</f>
        <v>13.220999999999998</v>
      </c>
    </row>
    <row r="13" spans="2:10" x14ac:dyDescent="0.25">
      <c r="B13" s="390" t="s">
        <v>2015</v>
      </c>
      <c r="C13" s="410">
        <v>9.7000000000000003E-2</v>
      </c>
      <c r="D13" s="410">
        <v>3.0000000000000001E-3</v>
      </c>
      <c r="E13" s="410">
        <v>4.0000000000000001E-3</v>
      </c>
      <c r="F13" s="410">
        <v>1.6E-2</v>
      </c>
      <c r="G13" s="410">
        <v>3.2000000000000001E-2</v>
      </c>
      <c r="H13" s="410">
        <v>0</v>
      </c>
      <c r="I13" s="410">
        <f t="shared" si="0"/>
        <v>0.15200000000000002</v>
      </c>
    </row>
    <row r="14" spans="2:10" x14ac:dyDescent="0.25">
      <c r="B14" s="390" t="s">
        <v>2016</v>
      </c>
      <c r="C14" s="410">
        <v>9.4610000000000003</v>
      </c>
      <c r="D14" s="410">
        <v>1.774</v>
      </c>
      <c r="E14" s="410">
        <v>0.39700000000000002</v>
      </c>
      <c r="F14" s="410">
        <v>3.573</v>
      </c>
      <c r="G14" s="410">
        <v>1.5369999999999999</v>
      </c>
      <c r="H14" s="410">
        <v>0</v>
      </c>
      <c r="I14" s="410">
        <f t="shared" si="0"/>
        <v>16.742000000000001</v>
      </c>
    </row>
    <row r="15" spans="2:10" x14ac:dyDescent="0.25">
      <c r="B15" s="390" t="s">
        <v>2017</v>
      </c>
      <c r="C15" s="410">
        <v>11.064</v>
      </c>
      <c r="D15" s="410">
        <v>1.736</v>
      </c>
      <c r="E15" s="410">
        <v>0.57599999999999996</v>
      </c>
      <c r="F15" s="410">
        <v>3.9049999999999998</v>
      </c>
      <c r="G15" s="410">
        <v>2.61</v>
      </c>
      <c r="H15" s="410">
        <v>0</v>
      </c>
      <c r="I15" s="410">
        <f t="shared" si="0"/>
        <v>19.891000000000002</v>
      </c>
    </row>
    <row r="16" spans="2:10" ht="30" x14ac:dyDescent="0.25">
      <c r="B16" s="390" t="s">
        <v>2018</v>
      </c>
      <c r="C16" s="410">
        <v>0.38900000000000001</v>
      </c>
      <c r="D16" s="410">
        <v>0.20599999999999999</v>
      </c>
      <c r="E16" s="410">
        <v>0.27700000000000002</v>
      </c>
      <c r="F16" s="410">
        <v>0.78</v>
      </c>
      <c r="G16" s="410">
        <v>0.87</v>
      </c>
      <c r="H16" s="410">
        <v>0</v>
      </c>
      <c r="I16" s="410">
        <f t="shared" si="0"/>
        <v>2.5220000000000002</v>
      </c>
    </row>
    <row r="17" spans="2:9" x14ac:dyDescent="0.25">
      <c r="B17" s="390" t="s">
        <v>2019</v>
      </c>
      <c r="C17" s="410">
        <v>19</v>
      </c>
      <c r="D17" s="410">
        <v>2.3940000000000001</v>
      </c>
      <c r="E17" s="410">
        <v>1.6890000000000001</v>
      </c>
      <c r="F17" s="410">
        <v>5.54</v>
      </c>
      <c r="G17" s="410">
        <v>4.4690000000000003</v>
      </c>
      <c r="H17" s="410">
        <v>0</v>
      </c>
      <c r="I17" s="410">
        <f t="shared" si="0"/>
        <v>33.091999999999999</v>
      </c>
    </row>
    <row r="18" spans="2:9" x14ac:dyDescent="0.25">
      <c r="B18" s="390" t="s">
        <v>2042</v>
      </c>
      <c r="C18" s="410">
        <v>2.97</v>
      </c>
      <c r="D18" s="410">
        <v>12.058</v>
      </c>
      <c r="E18" s="410">
        <v>2.923</v>
      </c>
      <c r="F18" s="410">
        <v>14.614000000000001</v>
      </c>
      <c r="G18" s="410">
        <v>12.497</v>
      </c>
      <c r="H18" s="410">
        <v>0</v>
      </c>
      <c r="I18" s="410">
        <f t="shared" si="0"/>
        <v>45.061999999999998</v>
      </c>
    </row>
    <row r="19" spans="2:9" ht="30" x14ac:dyDescent="0.25">
      <c r="B19" s="390" t="s">
        <v>2043</v>
      </c>
      <c r="C19" s="410">
        <v>0.70199999999999996</v>
      </c>
      <c r="D19" s="410">
        <v>0.221</v>
      </c>
      <c r="E19" s="410">
        <v>0.19800000000000001</v>
      </c>
      <c r="F19" s="410">
        <v>0.44600000000000001</v>
      </c>
      <c r="G19" s="410">
        <v>0.21199999999999999</v>
      </c>
      <c r="H19" s="410">
        <v>0</v>
      </c>
      <c r="I19" s="410">
        <f t="shared" si="0"/>
        <v>1.7789999999999999</v>
      </c>
    </row>
    <row r="20" spans="2:9" x14ac:dyDescent="0.25">
      <c r="B20" s="390" t="s">
        <v>158</v>
      </c>
      <c r="C20" s="410">
        <v>0.50600000000000001</v>
      </c>
      <c r="D20" s="410">
        <v>2.92</v>
      </c>
      <c r="E20" s="410">
        <v>0.183</v>
      </c>
      <c r="F20" s="410">
        <v>1.6930000000000001</v>
      </c>
      <c r="G20" s="410">
        <v>3.0310000000000001</v>
      </c>
      <c r="H20" s="410">
        <v>0</v>
      </c>
      <c r="I20" s="410">
        <f t="shared" si="0"/>
        <v>8.3330000000000002</v>
      </c>
    </row>
    <row r="21" spans="2:9" x14ac:dyDescent="0.25">
      <c r="C21" s="410"/>
      <c r="D21" s="410"/>
      <c r="E21" s="410"/>
      <c r="F21" s="410"/>
      <c r="G21" s="410"/>
      <c r="H21" s="410"/>
      <c r="I21" s="410"/>
    </row>
    <row r="22" spans="2:9" x14ac:dyDescent="0.25">
      <c r="B22" s="411" t="s">
        <v>160</v>
      </c>
      <c r="C22" s="375">
        <f>SUM(C11:C20)</f>
        <v>157.14699999999999</v>
      </c>
      <c r="D22" s="375">
        <f t="shared" ref="D22:I22" si="1">SUM(D11:D20)</f>
        <v>70.691000000000017</v>
      </c>
      <c r="E22" s="375">
        <f t="shared" si="1"/>
        <v>16.183</v>
      </c>
      <c r="F22" s="375">
        <f t="shared" si="1"/>
        <v>86.081000000000003</v>
      </c>
      <c r="G22" s="375">
        <f t="shared" si="1"/>
        <v>60.340999999999994</v>
      </c>
      <c r="H22" s="375">
        <f t="shared" si="1"/>
        <v>0</v>
      </c>
      <c r="I22" s="375">
        <f t="shared" si="1"/>
        <v>390.44300000000004</v>
      </c>
    </row>
    <row r="26" spans="2:9" x14ac:dyDescent="0.25">
      <c r="I26" s="290" t="s">
        <v>1910</v>
      </c>
    </row>
  </sheetData>
  <hyperlinks>
    <hyperlink ref="I26" location="Contents!A1" display="To Frontpage" xr:uid="{DE5BAF82-1BB1-4FB5-B875-A97027C299B0}"/>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9F-62C2-4C89-BA4D-AE4CA46EE834}">
  <sheetPr>
    <pageSetUpPr fitToPage="1"/>
  </sheetPr>
  <dimension ref="B4:N77"/>
  <sheetViews>
    <sheetView zoomScale="85" zoomScaleNormal="85" workbookViewId="0">
      <selection activeCell="I23" sqref="I23"/>
    </sheetView>
  </sheetViews>
  <sheetFormatPr defaultColWidth="9.140625" defaultRowHeight="15" x14ac:dyDescent="0.25"/>
  <cols>
    <col min="1" max="1" width="4.7109375" style="326" customWidth="1"/>
    <col min="2" max="2" width="26.28515625" style="326" customWidth="1"/>
    <col min="3" max="12" width="17.7109375" style="326" customWidth="1"/>
    <col min="13" max="13" width="18" style="326" customWidth="1"/>
    <col min="14" max="16384" width="9.140625" style="326"/>
  </cols>
  <sheetData>
    <row r="4" spans="2:13" x14ac:dyDescent="0.25">
      <c r="B4" s="332"/>
      <c r="C4" s="332"/>
      <c r="D4" s="332"/>
      <c r="E4" s="332"/>
      <c r="F4" s="332"/>
      <c r="G4" s="332"/>
      <c r="H4" s="332"/>
      <c r="I4" s="332"/>
      <c r="J4" s="332"/>
      <c r="K4" s="332"/>
      <c r="L4" s="332"/>
      <c r="M4" s="332"/>
    </row>
    <row r="5" spans="2:13" ht="15.75" x14ac:dyDescent="0.25">
      <c r="B5" s="358" t="s">
        <v>2053</v>
      </c>
      <c r="C5" s="332"/>
      <c r="D5" s="332"/>
      <c r="E5" s="332"/>
      <c r="F5" s="332"/>
      <c r="G5" s="332"/>
      <c r="H5" s="332"/>
      <c r="I5" s="332"/>
      <c r="J5" s="332"/>
      <c r="K5" s="332"/>
      <c r="L5" s="332"/>
      <c r="M5" s="332"/>
    </row>
    <row r="6" spans="2:13" x14ac:dyDescent="0.25">
      <c r="B6" s="408" t="s">
        <v>1848</v>
      </c>
      <c r="C6" s="409"/>
      <c r="D6" s="409"/>
      <c r="E6" s="409"/>
      <c r="F6" s="409"/>
      <c r="G6" s="409"/>
      <c r="H6" s="409"/>
      <c r="I6" s="409"/>
      <c r="J6" s="409"/>
      <c r="K6" s="409"/>
      <c r="L6" s="409"/>
      <c r="M6" s="409"/>
    </row>
    <row r="7" spans="2:13" x14ac:dyDescent="0.25">
      <c r="B7" s="386"/>
      <c r="C7" s="386"/>
      <c r="D7" s="386"/>
      <c r="E7" s="386"/>
      <c r="F7" s="386"/>
      <c r="G7" s="386"/>
      <c r="H7" s="386"/>
      <c r="I7" s="386"/>
      <c r="J7" s="386"/>
      <c r="K7" s="386"/>
      <c r="L7" s="386"/>
      <c r="M7" s="386"/>
    </row>
    <row r="8" spans="2:13" ht="45" x14ac:dyDescent="0.25">
      <c r="B8" s="386"/>
      <c r="C8" s="362" t="s">
        <v>2013</v>
      </c>
      <c r="D8" s="362" t="s">
        <v>2014</v>
      </c>
      <c r="E8" s="362" t="s">
        <v>2015</v>
      </c>
      <c r="F8" s="362" t="s">
        <v>2016</v>
      </c>
      <c r="G8" s="362" t="s">
        <v>2017</v>
      </c>
      <c r="H8" s="362" t="s">
        <v>2018</v>
      </c>
      <c r="I8" s="362" t="s">
        <v>2019</v>
      </c>
      <c r="J8" s="362" t="s">
        <v>952</v>
      </c>
      <c r="K8" s="362" t="s">
        <v>2020</v>
      </c>
      <c r="L8" s="362" t="s">
        <v>158</v>
      </c>
      <c r="M8" s="363" t="s">
        <v>160</v>
      </c>
    </row>
    <row r="9" spans="2:13" x14ac:dyDescent="0.25">
      <c r="B9" s="302" t="s">
        <v>2054</v>
      </c>
      <c r="C9" s="410">
        <v>0</v>
      </c>
      <c r="D9" s="410">
        <v>0</v>
      </c>
      <c r="E9" s="410">
        <v>0</v>
      </c>
      <c r="F9" s="410">
        <v>0</v>
      </c>
      <c r="G9" s="410">
        <v>0</v>
      </c>
      <c r="H9" s="410">
        <v>0</v>
      </c>
      <c r="I9" s="410">
        <v>0</v>
      </c>
      <c r="J9" s="410">
        <v>0</v>
      </c>
      <c r="K9" s="410">
        <v>0</v>
      </c>
      <c r="L9" s="410">
        <v>0</v>
      </c>
      <c r="M9" s="410">
        <f>SUM(C9:L9)</f>
        <v>0</v>
      </c>
    </row>
    <row r="10" spans="2:13" x14ac:dyDescent="0.25">
      <c r="B10" s="302" t="s">
        <v>2055</v>
      </c>
      <c r="C10" s="410">
        <v>37.942999999999998</v>
      </c>
      <c r="D10" s="410">
        <v>1.3080000000000001</v>
      </c>
      <c r="E10" s="410">
        <v>0</v>
      </c>
      <c r="F10" s="410">
        <v>3.45</v>
      </c>
      <c r="G10" s="410">
        <v>1.302</v>
      </c>
      <c r="H10" s="410">
        <v>0</v>
      </c>
      <c r="I10" s="410">
        <v>0.498</v>
      </c>
      <c r="J10" s="410">
        <v>2.7719999999999998</v>
      </c>
      <c r="K10" s="410">
        <v>3.3000000000000002E-2</v>
      </c>
      <c r="L10" s="410">
        <v>0.04</v>
      </c>
      <c r="M10" s="410">
        <f t="shared" ref="M10:M19" si="0">SUM(C10:L10)</f>
        <v>47.345999999999997</v>
      </c>
    </row>
    <row r="11" spans="2:13" ht="30" customHeight="1" x14ac:dyDescent="0.25">
      <c r="B11" s="406" t="s">
        <v>2056</v>
      </c>
      <c r="C11" s="410">
        <f>SUM(C12:C15)</f>
        <v>54.554000000000002</v>
      </c>
      <c r="D11" s="410">
        <f t="shared" ref="D11:L11" si="1">SUM(D12:D15)</f>
        <v>3.323</v>
      </c>
      <c r="E11" s="410">
        <f t="shared" si="1"/>
        <v>0</v>
      </c>
      <c r="F11" s="410">
        <f t="shared" si="1"/>
        <v>1.123</v>
      </c>
      <c r="G11" s="410">
        <f t="shared" si="1"/>
        <v>4.6719999999999997</v>
      </c>
      <c r="H11" s="410">
        <f t="shared" si="1"/>
        <v>1.2E-2</v>
      </c>
      <c r="I11" s="410">
        <f t="shared" si="1"/>
        <v>2.7809999999999997</v>
      </c>
      <c r="J11" s="410">
        <f t="shared" si="1"/>
        <v>7.569</v>
      </c>
      <c r="K11" s="410">
        <f t="shared" si="1"/>
        <v>1.2999999999999999E-2</v>
      </c>
      <c r="L11" s="410">
        <f t="shared" si="1"/>
        <v>0.38800000000000001</v>
      </c>
      <c r="M11" s="410">
        <f t="shared" si="0"/>
        <v>74.435000000000016</v>
      </c>
    </row>
    <row r="12" spans="2:13" x14ac:dyDescent="0.25">
      <c r="B12" s="412" t="s">
        <v>2057</v>
      </c>
      <c r="C12" s="410">
        <v>6.2210000000000001</v>
      </c>
      <c r="D12" s="410">
        <v>0.498</v>
      </c>
      <c r="E12" s="410">
        <v>0</v>
      </c>
      <c r="F12" s="410">
        <v>0.107</v>
      </c>
      <c r="G12" s="410">
        <v>0.221</v>
      </c>
      <c r="H12" s="410">
        <v>0</v>
      </c>
      <c r="I12" s="410">
        <v>0.161</v>
      </c>
      <c r="J12" s="410">
        <v>2.6589999999999998</v>
      </c>
      <c r="K12" s="410">
        <v>0</v>
      </c>
      <c r="L12" s="410">
        <v>1.0999999999999999E-2</v>
      </c>
      <c r="M12" s="410">
        <f t="shared" si="0"/>
        <v>9.8780000000000001</v>
      </c>
    </row>
    <row r="13" spans="2:13" x14ac:dyDescent="0.25">
      <c r="B13" s="412" t="s">
        <v>2058</v>
      </c>
      <c r="C13" s="410">
        <v>19.242000000000001</v>
      </c>
      <c r="D13" s="410">
        <v>1.1539999999999999</v>
      </c>
      <c r="E13" s="410">
        <v>0</v>
      </c>
      <c r="F13" s="410">
        <v>5.2999999999999999E-2</v>
      </c>
      <c r="G13" s="410">
        <v>2.1680000000000001</v>
      </c>
      <c r="H13" s="410">
        <v>1.2E-2</v>
      </c>
      <c r="I13" s="410">
        <v>1.7549999999999999</v>
      </c>
      <c r="J13" s="410">
        <v>2.0019999999999998</v>
      </c>
      <c r="K13" s="410">
        <v>0</v>
      </c>
      <c r="L13" s="410">
        <v>0.156</v>
      </c>
      <c r="M13" s="410">
        <f t="shared" si="0"/>
        <v>26.541999999999998</v>
      </c>
    </row>
    <row r="14" spans="2:13" x14ac:dyDescent="0.25">
      <c r="B14" s="413" t="s">
        <v>2059</v>
      </c>
      <c r="C14" s="410">
        <v>29.085000000000001</v>
      </c>
      <c r="D14" s="410">
        <v>1.67</v>
      </c>
      <c r="E14" s="410">
        <v>0</v>
      </c>
      <c r="F14" s="410">
        <v>0.91500000000000004</v>
      </c>
      <c r="G14" s="410">
        <v>2.2749999999999999</v>
      </c>
      <c r="H14" s="410">
        <v>0</v>
      </c>
      <c r="I14" s="410">
        <v>0.86499999999999999</v>
      </c>
      <c r="J14" s="410">
        <v>2.903</v>
      </c>
      <c r="K14" s="410">
        <v>1.2999999999999999E-2</v>
      </c>
      <c r="L14" s="410">
        <v>0.221</v>
      </c>
      <c r="M14" s="410">
        <f t="shared" si="0"/>
        <v>37.946999999999996</v>
      </c>
    </row>
    <row r="15" spans="2:13" x14ac:dyDescent="0.25">
      <c r="B15" s="413" t="s">
        <v>2060</v>
      </c>
      <c r="C15" s="410">
        <v>6.0000000000000001E-3</v>
      </c>
      <c r="D15" s="410">
        <v>1E-3</v>
      </c>
      <c r="E15" s="410">
        <v>0</v>
      </c>
      <c r="F15" s="410">
        <v>4.8000000000000001E-2</v>
      </c>
      <c r="G15" s="410">
        <v>8.0000000000000002E-3</v>
      </c>
      <c r="H15" s="410">
        <v>0</v>
      </c>
      <c r="I15" s="410">
        <v>0</v>
      </c>
      <c r="J15" s="410">
        <v>5.0000000000000001E-3</v>
      </c>
      <c r="K15" s="410">
        <v>0</v>
      </c>
      <c r="L15" s="410">
        <v>0</v>
      </c>
      <c r="M15" s="410">
        <f t="shared" si="0"/>
        <v>6.8000000000000005E-2</v>
      </c>
    </row>
    <row r="16" spans="2:13" x14ac:dyDescent="0.25">
      <c r="B16" s="302" t="s">
        <v>2061</v>
      </c>
      <c r="C16" s="410">
        <f>SUM(C17:C18)</f>
        <v>22.608000000000001</v>
      </c>
      <c r="D16" s="410">
        <f t="shared" ref="D16:L16" si="2">SUM(D17:D18)</f>
        <v>1.3220000000000001</v>
      </c>
      <c r="E16" s="410">
        <f t="shared" si="2"/>
        <v>0</v>
      </c>
      <c r="F16" s="410">
        <f t="shared" si="2"/>
        <v>3.9029999999999996</v>
      </c>
      <c r="G16" s="410">
        <f t="shared" si="2"/>
        <v>4.9119999999999999</v>
      </c>
      <c r="H16" s="410">
        <f t="shared" si="2"/>
        <v>5.0999999999999997E-2</v>
      </c>
      <c r="I16" s="410">
        <f t="shared" si="2"/>
        <v>8.4009999999999998</v>
      </c>
      <c r="J16" s="410">
        <f t="shared" si="2"/>
        <v>15.555</v>
      </c>
      <c r="K16" s="410">
        <f t="shared" si="2"/>
        <v>0.12</v>
      </c>
      <c r="L16" s="410">
        <f t="shared" si="2"/>
        <v>0.127</v>
      </c>
      <c r="M16" s="410">
        <f t="shared" si="0"/>
        <v>56.999000000000002</v>
      </c>
    </row>
    <row r="17" spans="2:13" x14ac:dyDescent="0.25">
      <c r="B17" s="302" t="s">
        <v>2062</v>
      </c>
      <c r="C17" s="410">
        <v>21.454000000000001</v>
      </c>
      <c r="D17" s="410">
        <v>1.286</v>
      </c>
      <c r="E17" s="410">
        <v>0</v>
      </c>
      <c r="F17" s="410">
        <v>3.8889999999999998</v>
      </c>
      <c r="G17" s="410">
        <v>4.9059999999999997</v>
      </c>
      <c r="H17" s="410">
        <v>5.0999999999999997E-2</v>
      </c>
      <c r="I17" s="410">
        <v>8.3970000000000002</v>
      </c>
      <c r="J17" s="410">
        <v>15.526999999999999</v>
      </c>
      <c r="K17" s="410">
        <v>0.12</v>
      </c>
      <c r="L17" s="410">
        <v>0.127</v>
      </c>
      <c r="M17" s="410">
        <f t="shared" si="0"/>
        <v>55.756999999999998</v>
      </c>
    </row>
    <row r="18" spans="2:13" x14ac:dyDescent="0.25">
      <c r="B18" s="326" t="s">
        <v>2063</v>
      </c>
      <c r="C18" s="410">
        <v>1.1539999999999999</v>
      </c>
      <c r="D18" s="410">
        <v>3.5999999999999997E-2</v>
      </c>
      <c r="E18" s="410">
        <v>0</v>
      </c>
      <c r="F18" s="410">
        <v>1.4E-2</v>
      </c>
      <c r="G18" s="410">
        <v>6.0000000000000001E-3</v>
      </c>
      <c r="H18" s="410">
        <v>0</v>
      </c>
      <c r="I18" s="410">
        <v>4.0000000000000001E-3</v>
      </c>
      <c r="J18" s="410">
        <v>2.8000000000000001E-2</v>
      </c>
      <c r="K18" s="410">
        <v>0</v>
      </c>
      <c r="L18" s="410">
        <v>0</v>
      </c>
      <c r="M18" s="410">
        <f t="shared" si="0"/>
        <v>1.242</v>
      </c>
    </row>
    <row r="19" spans="2:13" x14ac:dyDescent="0.25">
      <c r="B19" s="326" t="s">
        <v>158</v>
      </c>
      <c r="C19" s="410">
        <v>0</v>
      </c>
      <c r="D19" s="410">
        <v>0</v>
      </c>
      <c r="E19" s="410">
        <v>0</v>
      </c>
      <c r="F19" s="410">
        <v>0</v>
      </c>
      <c r="G19" s="410">
        <v>0</v>
      </c>
      <c r="H19" s="410">
        <v>0</v>
      </c>
      <c r="I19" s="410">
        <v>0</v>
      </c>
      <c r="J19" s="410">
        <v>0</v>
      </c>
      <c r="K19" s="410">
        <v>0</v>
      </c>
      <c r="L19" s="410">
        <v>0</v>
      </c>
      <c r="M19" s="410">
        <f t="shared" si="0"/>
        <v>0</v>
      </c>
    </row>
    <row r="20" spans="2:13" x14ac:dyDescent="0.25">
      <c r="B20" s="411" t="s">
        <v>160</v>
      </c>
      <c r="C20" s="375">
        <f>SUM(C9:C19)-C11-C16</f>
        <v>115.10500000000002</v>
      </c>
      <c r="D20" s="375">
        <f t="shared" ref="D20:M20" si="3">SUM(D9:D19)-D11-D16</f>
        <v>5.9529999999999985</v>
      </c>
      <c r="E20" s="375">
        <f t="shared" si="3"/>
        <v>0</v>
      </c>
      <c r="F20" s="375">
        <f t="shared" si="3"/>
        <v>8.4759999999999991</v>
      </c>
      <c r="G20" s="375">
        <f t="shared" si="3"/>
        <v>10.885999999999999</v>
      </c>
      <c r="H20" s="375">
        <f t="shared" si="3"/>
        <v>6.3E-2</v>
      </c>
      <c r="I20" s="375">
        <f t="shared" si="3"/>
        <v>11.680000000000003</v>
      </c>
      <c r="J20" s="375">
        <f t="shared" si="3"/>
        <v>25.895999999999994</v>
      </c>
      <c r="K20" s="375">
        <f t="shared" si="3"/>
        <v>0.16599999999999998</v>
      </c>
      <c r="L20" s="375">
        <f t="shared" si="3"/>
        <v>0.55499999999999983</v>
      </c>
      <c r="M20" s="375">
        <f t="shared" si="3"/>
        <v>178.78</v>
      </c>
    </row>
    <row r="21" spans="2:13" x14ac:dyDescent="0.25">
      <c r="B21" s="414" t="s">
        <v>2064</v>
      </c>
    </row>
    <row r="25" spans="2:13" ht="15.75" x14ac:dyDescent="0.25">
      <c r="B25" s="358" t="s">
        <v>2065</v>
      </c>
      <c r="C25" s="332"/>
      <c r="D25" s="332"/>
      <c r="E25" s="332"/>
      <c r="F25" s="332"/>
      <c r="G25" s="332"/>
      <c r="H25" s="332"/>
      <c r="I25" s="332"/>
      <c r="J25" s="332"/>
      <c r="K25" s="332"/>
      <c r="L25" s="332"/>
      <c r="M25" s="332"/>
    </row>
    <row r="26" spans="2:13" x14ac:dyDescent="0.25">
      <c r="B26" s="408" t="s">
        <v>1850</v>
      </c>
      <c r="C26" s="409"/>
      <c r="D26" s="409"/>
      <c r="E26" s="409"/>
      <c r="F26" s="409"/>
      <c r="G26" s="409"/>
      <c r="H26" s="409"/>
      <c r="I26" s="409"/>
      <c r="J26" s="409"/>
      <c r="K26" s="409"/>
      <c r="L26" s="409"/>
      <c r="M26" s="409"/>
    </row>
    <row r="27" spans="2:13" x14ac:dyDescent="0.25">
      <c r="B27" s="386"/>
      <c r="C27" s="386"/>
      <c r="D27" s="386"/>
      <c r="E27" s="386"/>
      <c r="F27" s="386"/>
      <c r="G27" s="386"/>
      <c r="H27" s="386"/>
      <c r="I27" s="386"/>
      <c r="J27" s="386"/>
      <c r="K27" s="386"/>
      <c r="L27" s="386"/>
      <c r="M27" s="386"/>
    </row>
    <row r="28" spans="2:13" ht="45" x14ac:dyDescent="0.25">
      <c r="B28" s="386"/>
      <c r="C28" s="362" t="s">
        <v>2013</v>
      </c>
      <c r="D28" s="362" t="s">
        <v>2014</v>
      </c>
      <c r="E28" s="362" t="s">
        <v>2015</v>
      </c>
      <c r="F28" s="362" t="s">
        <v>2016</v>
      </c>
      <c r="G28" s="362" t="s">
        <v>2017</v>
      </c>
      <c r="H28" s="362" t="s">
        <v>2018</v>
      </c>
      <c r="I28" s="362" t="s">
        <v>2019</v>
      </c>
      <c r="J28" s="362" t="s">
        <v>952</v>
      </c>
      <c r="K28" s="362" t="s">
        <v>2020</v>
      </c>
      <c r="L28" s="362" t="s">
        <v>158</v>
      </c>
      <c r="M28" s="363" t="s">
        <v>160</v>
      </c>
    </row>
    <row r="29" spans="2:13" x14ac:dyDescent="0.25">
      <c r="B29" s="302" t="s">
        <v>2054</v>
      </c>
      <c r="C29" s="410">
        <v>0</v>
      </c>
      <c r="D29" s="410">
        <v>0</v>
      </c>
      <c r="E29" s="410">
        <v>0</v>
      </c>
      <c r="F29" s="410">
        <v>0</v>
      </c>
      <c r="G29" s="410">
        <v>0</v>
      </c>
      <c r="H29" s="410">
        <v>0</v>
      </c>
      <c r="I29" s="410">
        <v>0</v>
      </c>
      <c r="J29" s="410">
        <v>0</v>
      </c>
      <c r="K29" s="410">
        <v>0</v>
      </c>
      <c r="L29" s="410">
        <v>0</v>
      </c>
      <c r="M29" s="410">
        <f>SUM(C29:L29)</f>
        <v>0</v>
      </c>
    </row>
    <row r="30" spans="2:13" x14ac:dyDescent="0.25">
      <c r="B30" s="302" t="s">
        <v>2055</v>
      </c>
      <c r="C30" s="410">
        <v>86.174999999999997</v>
      </c>
      <c r="D30" s="410">
        <v>4.1120000000000001</v>
      </c>
      <c r="E30" s="410">
        <v>0.111</v>
      </c>
      <c r="F30" s="410">
        <v>7.0469999999999997</v>
      </c>
      <c r="G30" s="410">
        <v>3.5270000000000001</v>
      </c>
      <c r="H30" s="410">
        <v>0.32700000000000001</v>
      </c>
      <c r="I30" s="410">
        <v>6.3659999999999997</v>
      </c>
      <c r="J30" s="410">
        <v>5.1109999999999998</v>
      </c>
      <c r="K30" s="410">
        <v>0.77200000000000002</v>
      </c>
      <c r="L30" s="410">
        <v>0.121</v>
      </c>
      <c r="M30" s="410">
        <f t="shared" ref="M30:M39" si="4">SUM(C30:L30)</f>
        <v>113.669</v>
      </c>
    </row>
    <row r="31" spans="2:13" ht="30" x14ac:dyDescent="0.25">
      <c r="B31" s="406" t="s">
        <v>2056</v>
      </c>
      <c r="C31" s="410">
        <f>SUM(C32:C35)</f>
        <v>33.521000000000008</v>
      </c>
      <c r="D31" s="410">
        <f t="shared" ref="D31:L31" si="5">SUM(D32:D35)</f>
        <v>2.2490000000000001</v>
      </c>
      <c r="E31" s="410">
        <f t="shared" si="5"/>
        <v>7.0000000000000001E-3</v>
      </c>
      <c r="F31" s="410">
        <f t="shared" si="5"/>
        <v>0.91200000000000003</v>
      </c>
      <c r="G31" s="410">
        <f t="shared" si="5"/>
        <v>3.0439999999999996</v>
      </c>
      <c r="H31" s="410">
        <f t="shared" si="5"/>
        <v>0.56300000000000006</v>
      </c>
      <c r="I31" s="410">
        <f t="shared" si="5"/>
        <v>5.2919999999999998</v>
      </c>
      <c r="J31" s="410">
        <f t="shared" si="5"/>
        <v>5.5110000000000001</v>
      </c>
      <c r="K31" s="410">
        <f t="shared" si="5"/>
        <v>0.16299999999999998</v>
      </c>
      <c r="L31" s="410">
        <f t="shared" si="5"/>
        <v>0.25900000000000001</v>
      </c>
      <c r="M31" s="410">
        <f t="shared" si="4"/>
        <v>51.521000000000008</v>
      </c>
    </row>
    <row r="32" spans="2:13" x14ac:dyDescent="0.25">
      <c r="B32" s="412" t="s">
        <v>2057</v>
      </c>
      <c r="C32" s="410">
        <v>6.0590000000000002</v>
      </c>
      <c r="D32" s="410">
        <v>0.58699999999999997</v>
      </c>
      <c r="E32" s="410">
        <v>1E-3</v>
      </c>
      <c r="F32" s="410">
        <v>3.7999999999999999E-2</v>
      </c>
      <c r="G32" s="410">
        <v>0.49299999999999999</v>
      </c>
      <c r="H32" s="410">
        <v>0.158</v>
      </c>
      <c r="I32" s="410">
        <v>0.51900000000000002</v>
      </c>
      <c r="J32" s="410">
        <v>2.2749999999999999</v>
      </c>
      <c r="K32" s="410">
        <v>7.0999999999999994E-2</v>
      </c>
      <c r="L32" s="410">
        <v>1.0999999999999999E-2</v>
      </c>
      <c r="M32" s="410">
        <f t="shared" si="4"/>
        <v>10.212</v>
      </c>
    </row>
    <row r="33" spans="2:13" x14ac:dyDescent="0.25">
      <c r="B33" s="412" t="s">
        <v>2058</v>
      </c>
      <c r="C33" s="410">
        <v>11.4</v>
      </c>
      <c r="D33" s="410">
        <v>0.67400000000000004</v>
      </c>
      <c r="E33" s="410">
        <v>0</v>
      </c>
      <c r="F33" s="410">
        <v>7.6999999999999999E-2</v>
      </c>
      <c r="G33" s="410">
        <v>0.88700000000000001</v>
      </c>
      <c r="H33" s="410">
        <v>0.13</v>
      </c>
      <c r="I33" s="410">
        <v>1.716</v>
      </c>
      <c r="J33" s="410">
        <v>1.7290000000000001</v>
      </c>
      <c r="K33" s="410">
        <v>2.9000000000000001E-2</v>
      </c>
      <c r="L33" s="410">
        <v>1.4999999999999999E-2</v>
      </c>
      <c r="M33" s="410">
        <f t="shared" si="4"/>
        <v>16.657</v>
      </c>
    </row>
    <row r="34" spans="2:13" x14ac:dyDescent="0.25">
      <c r="B34" s="413" t="s">
        <v>2059</v>
      </c>
      <c r="C34" s="410">
        <v>16.039000000000001</v>
      </c>
      <c r="D34" s="410">
        <v>0.98799999999999999</v>
      </c>
      <c r="E34" s="410">
        <v>6.0000000000000001E-3</v>
      </c>
      <c r="F34" s="410">
        <v>0.74</v>
      </c>
      <c r="G34" s="410">
        <v>1.6639999999999999</v>
      </c>
      <c r="H34" s="410">
        <v>0.27500000000000002</v>
      </c>
      <c r="I34" s="410">
        <v>3.0550000000000002</v>
      </c>
      <c r="J34" s="410">
        <v>1.506</v>
      </c>
      <c r="K34" s="410">
        <v>6.3E-2</v>
      </c>
      <c r="L34" s="410">
        <v>0.23300000000000001</v>
      </c>
      <c r="M34" s="410">
        <f t="shared" si="4"/>
        <v>24.568999999999999</v>
      </c>
    </row>
    <row r="35" spans="2:13" x14ac:dyDescent="0.25">
      <c r="B35" s="413" t="s">
        <v>2060</v>
      </c>
      <c r="C35" s="410">
        <v>2.3E-2</v>
      </c>
      <c r="D35" s="410">
        <v>0</v>
      </c>
      <c r="E35" s="410">
        <v>0</v>
      </c>
      <c r="F35" s="410">
        <v>5.7000000000000002E-2</v>
      </c>
      <c r="G35" s="410">
        <v>0</v>
      </c>
      <c r="H35" s="410">
        <v>0</v>
      </c>
      <c r="I35" s="410">
        <v>2E-3</v>
      </c>
      <c r="J35" s="410">
        <v>1E-3</v>
      </c>
      <c r="K35" s="410">
        <v>0</v>
      </c>
      <c r="L35" s="410">
        <v>0</v>
      </c>
      <c r="M35" s="410">
        <f t="shared" si="4"/>
        <v>8.3000000000000004E-2</v>
      </c>
    </row>
    <row r="36" spans="2:13" x14ac:dyDescent="0.25">
      <c r="B36" s="302" t="s">
        <v>2061</v>
      </c>
      <c r="C36" s="410">
        <f>SUM(C37:C38)</f>
        <v>14.849</v>
      </c>
      <c r="D36" s="410">
        <f t="shared" ref="D36:L36" si="6">SUM(D37:D38)</f>
        <v>0.90600000000000003</v>
      </c>
      <c r="E36" s="410">
        <f t="shared" si="6"/>
        <v>3.4000000000000002E-2</v>
      </c>
      <c r="F36" s="410">
        <f t="shared" si="6"/>
        <v>0.30599999999999999</v>
      </c>
      <c r="G36" s="410">
        <f t="shared" si="6"/>
        <v>2.4369999999999998</v>
      </c>
      <c r="H36" s="410">
        <f t="shared" si="6"/>
        <v>1.5669999999999999</v>
      </c>
      <c r="I36" s="410">
        <f t="shared" si="6"/>
        <v>9.7540000000000013</v>
      </c>
      <c r="J36" s="410">
        <f t="shared" si="6"/>
        <v>8.5449999999999999</v>
      </c>
      <c r="K36" s="410">
        <f t="shared" si="6"/>
        <v>0.67800000000000005</v>
      </c>
      <c r="L36" s="410">
        <f t="shared" si="6"/>
        <v>7.399</v>
      </c>
      <c r="M36" s="410">
        <f t="shared" si="4"/>
        <v>46.475000000000001</v>
      </c>
    </row>
    <row r="37" spans="2:13" x14ac:dyDescent="0.25">
      <c r="B37" s="302" t="s">
        <v>2062</v>
      </c>
      <c r="C37" s="410">
        <v>13.677</v>
      </c>
      <c r="D37" s="410">
        <v>0.85799999999999998</v>
      </c>
      <c r="E37" s="410">
        <v>3.4000000000000002E-2</v>
      </c>
      <c r="F37" s="410">
        <v>0.30199999999999999</v>
      </c>
      <c r="G37" s="410">
        <v>2.42</v>
      </c>
      <c r="H37" s="410">
        <v>1.5669999999999999</v>
      </c>
      <c r="I37" s="410">
        <v>9.7420000000000009</v>
      </c>
      <c r="J37" s="410">
        <v>8.5190000000000001</v>
      </c>
      <c r="K37" s="410">
        <v>0.66800000000000004</v>
      </c>
      <c r="L37" s="410">
        <v>7.399</v>
      </c>
      <c r="M37" s="410">
        <f t="shared" si="4"/>
        <v>45.186</v>
      </c>
    </row>
    <row r="38" spans="2:13" x14ac:dyDescent="0.25">
      <c r="B38" s="326" t="s">
        <v>2063</v>
      </c>
      <c r="C38" s="410">
        <v>1.1719999999999999</v>
      </c>
      <c r="D38" s="410">
        <v>4.8000000000000001E-2</v>
      </c>
      <c r="E38" s="410">
        <v>0</v>
      </c>
      <c r="F38" s="410">
        <v>4.0000000000000001E-3</v>
      </c>
      <c r="G38" s="410">
        <v>1.7000000000000001E-2</v>
      </c>
      <c r="H38" s="410">
        <v>0</v>
      </c>
      <c r="I38" s="410">
        <v>1.2E-2</v>
      </c>
      <c r="J38" s="410">
        <v>2.5999999999999999E-2</v>
      </c>
      <c r="K38" s="410">
        <v>0.01</v>
      </c>
      <c r="L38" s="410">
        <v>0</v>
      </c>
      <c r="M38" s="410">
        <f t="shared" si="4"/>
        <v>1.2889999999999999</v>
      </c>
    </row>
    <row r="39" spans="2:13" x14ac:dyDescent="0.25">
      <c r="B39" s="326" t="s">
        <v>158</v>
      </c>
      <c r="C39" s="410">
        <v>0</v>
      </c>
      <c r="D39" s="410">
        <v>0</v>
      </c>
      <c r="E39" s="410">
        <v>0</v>
      </c>
      <c r="F39" s="410">
        <v>0</v>
      </c>
      <c r="G39" s="410">
        <v>0</v>
      </c>
      <c r="H39" s="410">
        <v>0</v>
      </c>
      <c r="I39" s="410">
        <v>0</v>
      </c>
      <c r="J39" s="410">
        <v>0</v>
      </c>
      <c r="K39" s="410">
        <v>0</v>
      </c>
      <c r="L39" s="410">
        <v>0</v>
      </c>
      <c r="M39" s="410">
        <f t="shared" si="4"/>
        <v>0</v>
      </c>
    </row>
    <row r="40" spans="2:13" x14ac:dyDescent="0.25">
      <c r="B40" s="411" t="s">
        <v>160</v>
      </c>
      <c r="C40" s="375">
        <f>SUM(C29:C39)-C31-C36</f>
        <v>134.54499999999999</v>
      </c>
      <c r="D40" s="375">
        <f t="shared" ref="D40:M40" si="7">SUM(D29:D39)-D31-D36</f>
        <v>7.2670000000000021</v>
      </c>
      <c r="E40" s="375">
        <f t="shared" si="7"/>
        <v>0.152</v>
      </c>
      <c r="F40" s="375">
        <f t="shared" si="7"/>
        <v>8.2649999999999988</v>
      </c>
      <c r="G40" s="375">
        <f t="shared" si="7"/>
        <v>9.0080000000000009</v>
      </c>
      <c r="H40" s="375">
        <f t="shared" si="7"/>
        <v>2.4569999999999999</v>
      </c>
      <c r="I40" s="375">
        <f t="shared" si="7"/>
        <v>21.411999999999995</v>
      </c>
      <c r="J40" s="375">
        <f t="shared" si="7"/>
        <v>19.167000000000009</v>
      </c>
      <c r="K40" s="375">
        <f t="shared" si="7"/>
        <v>1.613</v>
      </c>
      <c r="L40" s="375">
        <f t="shared" si="7"/>
        <v>7.7790000000000008</v>
      </c>
      <c r="M40" s="375">
        <f t="shared" si="7"/>
        <v>211.66499999999994</v>
      </c>
    </row>
    <row r="45" spans="2:13" ht="15.75" x14ac:dyDescent="0.25">
      <c r="B45" s="358" t="s">
        <v>2066</v>
      </c>
      <c r="C45" s="332"/>
      <c r="D45" s="332"/>
      <c r="E45" s="332"/>
      <c r="F45" s="332"/>
      <c r="G45" s="332"/>
      <c r="H45" s="332"/>
      <c r="I45" s="332"/>
      <c r="J45" s="332"/>
      <c r="K45" s="332"/>
      <c r="L45" s="332"/>
      <c r="M45" s="332"/>
    </row>
    <row r="46" spans="2:13" x14ac:dyDescent="0.25">
      <c r="B46" s="408" t="s">
        <v>1852</v>
      </c>
      <c r="C46" s="409"/>
      <c r="D46" s="409"/>
      <c r="E46" s="409"/>
      <c r="F46" s="409"/>
      <c r="G46" s="409"/>
      <c r="H46" s="409"/>
      <c r="I46" s="409"/>
      <c r="J46" s="409"/>
      <c r="K46" s="409"/>
      <c r="L46" s="409"/>
      <c r="M46" s="409"/>
    </row>
    <row r="47" spans="2:13" x14ac:dyDescent="0.25">
      <c r="B47" s="386"/>
      <c r="C47" s="386"/>
      <c r="D47" s="386"/>
      <c r="E47" s="386"/>
      <c r="F47" s="386"/>
      <c r="G47" s="386"/>
      <c r="H47" s="386"/>
      <c r="I47" s="386"/>
      <c r="J47" s="386"/>
      <c r="K47" s="386"/>
      <c r="L47" s="386"/>
      <c r="M47" s="386"/>
    </row>
    <row r="48" spans="2:13" ht="45" x14ac:dyDescent="0.25">
      <c r="B48" s="386"/>
      <c r="C48" s="362" t="s">
        <v>2013</v>
      </c>
      <c r="D48" s="362" t="s">
        <v>2014</v>
      </c>
      <c r="E48" s="362" t="s">
        <v>2015</v>
      </c>
      <c r="F48" s="362" t="s">
        <v>2016</v>
      </c>
      <c r="G48" s="362" t="s">
        <v>2017</v>
      </c>
      <c r="H48" s="362" t="s">
        <v>2018</v>
      </c>
      <c r="I48" s="362" t="s">
        <v>2019</v>
      </c>
      <c r="J48" s="362" t="s">
        <v>952</v>
      </c>
      <c r="K48" s="362" t="s">
        <v>2020</v>
      </c>
      <c r="L48" s="362" t="s">
        <v>158</v>
      </c>
      <c r="M48" s="363" t="s">
        <v>160</v>
      </c>
    </row>
    <row r="49" spans="2:14" x14ac:dyDescent="0.25">
      <c r="B49" s="302" t="s">
        <v>2054</v>
      </c>
      <c r="C49" s="410">
        <v>0</v>
      </c>
      <c r="D49" s="410">
        <v>0</v>
      </c>
      <c r="E49" s="410">
        <v>0</v>
      </c>
      <c r="F49" s="410">
        <v>0</v>
      </c>
      <c r="G49" s="410">
        <v>0</v>
      </c>
      <c r="H49" s="410">
        <v>0</v>
      </c>
      <c r="I49" s="410">
        <v>0</v>
      </c>
      <c r="J49" s="410">
        <v>0</v>
      </c>
      <c r="K49" s="410">
        <v>0</v>
      </c>
      <c r="L49" s="410">
        <v>0</v>
      </c>
      <c r="M49" s="410">
        <f>SUM(C49:L49)</f>
        <v>0</v>
      </c>
    </row>
    <row r="50" spans="2:14" x14ac:dyDescent="0.25">
      <c r="B50" s="302" t="s">
        <v>2055</v>
      </c>
      <c r="C50" s="410">
        <v>124.117</v>
      </c>
      <c r="D50" s="410">
        <v>5.4210000000000003</v>
      </c>
      <c r="E50" s="410">
        <v>0.111</v>
      </c>
      <c r="F50" s="410">
        <v>10.497</v>
      </c>
      <c r="G50" s="410">
        <v>4.83</v>
      </c>
      <c r="H50" s="410">
        <v>0.32700000000000001</v>
      </c>
      <c r="I50" s="410">
        <v>6.8639999999999999</v>
      </c>
      <c r="J50" s="410">
        <v>7.883</v>
      </c>
      <c r="K50" s="410">
        <v>0.80500000000000005</v>
      </c>
      <c r="L50" s="410">
        <v>0.161</v>
      </c>
      <c r="M50" s="410">
        <f t="shared" ref="M50:M59" si="8">SUM(C50:L50)</f>
        <v>161.01600000000005</v>
      </c>
    </row>
    <row r="51" spans="2:14" ht="30" x14ac:dyDescent="0.25">
      <c r="B51" s="406" t="s">
        <v>2056</v>
      </c>
      <c r="C51" s="410">
        <f>SUM(C52:C55)</f>
        <v>88.073999999999998</v>
      </c>
      <c r="D51" s="410">
        <f t="shared" ref="D51:L51" si="9">SUM(D52:D55)</f>
        <v>5.5720000000000001</v>
      </c>
      <c r="E51" s="410">
        <f t="shared" si="9"/>
        <v>7.0000000000000001E-3</v>
      </c>
      <c r="F51" s="410">
        <f t="shared" si="9"/>
        <v>2.0369999999999999</v>
      </c>
      <c r="G51" s="410">
        <f t="shared" si="9"/>
        <v>7.7150000000000007</v>
      </c>
      <c r="H51" s="410">
        <f t="shared" si="9"/>
        <v>0.57600000000000007</v>
      </c>
      <c r="I51" s="410">
        <f t="shared" si="9"/>
        <v>8.072000000000001</v>
      </c>
      <c r="J51" s="410">
        <f t="shared" si="9"/>
        <v>13.079999999999998</v>
      </c>
      <c r="K51" s="410">
        <f t="shared" si="9"/>
        <v>0.17599999999999999</v>
      </c>
      <c r="L51" s="410">
        <f t="shared" si="9"/>
        <v>0.64700000000000002</v>
      </c>
      <c r="M51" s="410">
        <f t="shared" si="8"/>
        <v>125.95600000000002</v>
      </c>
    </row>
    <row r="52" spans="2:14" x14ac:dyDescent="0.25">
      <c r="B52" s="412" t="s">
        <v>2057</v>
      </c>
      <c r="C52" s="410">
        <v>12.28</v>
      </c>
      <c r="D52" s="410">
        <v>1.085</v>
      </c>
      <c r="E52" s="410">
        <v>1E-3</v>
      </c>
      <c r="F52" s="410">
        <v>0.14499999999999999</v>
      </c>
      <c r="G52" s="410">
        <v>0.71399999999999997</v>
      </c>
      <c r="H52" s="410">
        <v>0.158</v>
      </c>
      <c r="I52" s="410">
        <v>0.68</v>
      </c>
      <c r="J52" s="410">
        <v>4.9340000000000002</v>
      </c>
      <c r="K52" s="410">
        <v>7.0999999999999994E-2</v>
      </c>
      <c r="L52" s="410">
        <v>2.1000000000000001E-2</v>
      </c>
      <c r="M52" s="410">
        <f t="shared" si="8"/>
        <v>20.088999999999999</v>
      </c>
    </row>
    <row r="53" spans="2:14" x14ac:dyDescent="0.25">
      <c r="B53" s="412" t="s">
        <v>2058</v>
      </c>
      <c r="C53" s="410">
        <v>30.640999999999998</v>
      </c>
      <c r="D53" s="410">
        <v>1.8280000000000001</v>
      </c>
      <c r="E53" s="410">
        <v>0</v>
      </c>
      <c r="F53" s="410">
        <v>0.13100000000000001</v>
      </c>
      <c r="G53" s="410">
        <v>3.0550000000000002</v>
      </c>
      <c r="H53" s="410">
        <v>0.14299999999999999</v>
      </c>
      <c r="I53" s="410">
        <v>3.47</v>
      </c>
      <c r="J53" s="410">
        <v>3.7309999999999999</v>
      </c>
      <c r="K53" s="410">
        <v>2.9000000000000001E-2</v>
      </c>
      <c r="L53" s="410">
        <v>0.17199999999999999</v>
      </c>
      <c r="M53" s="410">
        <f t="shared" si="8"/>
        <v>43.2</v>
      </c>
    </row>
    <row r="54" spans="2:14" x14ac:dyDescent="0.25">
      <c r="B54" s="413" t="s">
        <v>2059</v>
      </c>
      <c r="C54" s="410">
        <v>45.124000000000002</v>
      </c>
      <c r="D54" s="410">
        <v>2.6579999999999999</v>
      </c>
      <c r="E54" s="410">
        <v>6.0000000000000001E-3</v>
      </c>
      <c r="F54" s="410">
        <v>1.655</v>
      </c>
      <c r="G54" s="410">
        <v>3.9380000000000002</v>
      </c>
      <c r="H54" s="410">
        <v>0.27500000000000002</v>
      </c>
      <c r="I54" s="410">
        <v>3.92</v>
      </c>
      <c r="J54" s="410">
        <v>4.4089999999999998</v>
      </c>
      <c r="K54" s="410">
        <v>7.5999999999999998E-2</v>
      </c>
      <c r="L54" s="410">
        <v>0.45400000000000001</v>
      </c>
      <c r="M54" s="410">
        <f t="shared" si="8"/>
        <v>62.515000000000008</v>
      </c>
    </row>
    <row r="55" spans="2:14" x14ac:dyDescent="0.25">
      <c r="B55" s="413" t="s">
        <v>2060</v>
      </c>
      <c r="C55" s="410">
        <v>2.9000000000000001E-2</v>
      </c>
      <c r="D55" s="410">
        <v>1E-3</v>
      </c>
      <c r="E55" s="410">
        <v>0</v>
      </c>
      <c r="F55" s="410">
        <v>0.106</v>
      </c>
      <c r="G55" s="410">
        <v>8.0000000000000002E-3</v>
      </c>
      <c r="H55" s="410">
        <v>0</v>
      </c>
      <c r="I55" s="410">
        <v>2E-3</v>
      </c>
      <c r="J55" s="410">
        <v>6.0000000000000001E-3</v>
      </c>
      <c r="K55" s="410">
        <v>0</v>
      </c>
      <c r="L55" s="410">
        <v>0</v>
      </c>
      <c r="M55" s="410">
        <f t="shared" si="8"/>
        <v>0.15200000000000002</v>
      </c>
    </row>
    <row r="56" spans="2:14" x14ac:dyDescent="0.25">
      <c r="B56" s="302" t="s">
        <v>2061</v>
      </c>
      <c r="C56" s="410">
        <f>SUM(C57:C58)</f>
        <v>37.457000000000001</v>
      </c>
      <c r="D56" s="410">
        <f t="shared" ref="D56:L56" si="10">SUM(D57:D58)</f>
        <v>2.2280000000000002</v>
      </c>
      <c r="E56" s="410">
        <f t="shared" si="10"/>
        <v>3.4000000000000002E-2</v>
      </c>
      <c r="F56" s="410">
        <f t="shared" si="10"/>
        <v>4.2080000000000002</v>
      </c>
      <c r="G56" s="410">
        <f t="shared" si="10"/>
        <v>7.3479999999999999</v>
      </c>
      <c r="H56" s="410">
        <f t="shared" si="10"/>
        <v>1.6180000000000001</v>
      </c>
      <c r="I56" s="410">
        <f t="shared" si="10"/>
        <v>18.155999999999999</v>
      </c>
      <c r="J56" s="410">
        <f t="shared" si="10"/>
        <v>24.099</v>
      </c>
      <c r="K56" s="410">
        <f t="shared" si="10"/>
        <v>0.79800000000000004</v>
      </c>
      <c r="L56" s="410">
        <f t="shared" si="10"/>
        <v>7.5259999999999998</v>
      </c>
      <c r="M56" s="410">
        <f t="shared" si="8"/>
        <v>103.47200000000001</v>
      </c>
    </row>
    <row r="57" spans="2:14" x14ac:dyDescent="0.25">
      <c r="B57" s="326" t="s">
        <v>2062</v>
      </c>
      <c r="C57" s="415">
        <v>35.131</v>
      </c>
      <c r="D57" s="415">
        <v>2.1440000000000001</v>
      </c>
      <c r="E57" s="415">
        <v>3.4000000000000002E-2</v>
      </c>
      <c r="F57" s="415">
        <v>4.1900000000000004</v>
      </c>
      <c r="G57" s="415">
        <v>7.3259999999999996</v>
      </c>
      <c r="H57" s="415">
        <v>1.6180000000000001</v>
      </c>
      <c r="I57" s="415">
        <v>18.138999999999999</v>
      </c>
      <c r="J57" s="415">
        <v>24.045999999999999</v>
      </c>
      <c r="K57" s="415">
        <v>0.78800000000000003</v>
      </c>
      <c r="L57" s="415">
        <v>7.5259999999999998</v>
      </c>
      <c r="M57" s="410">
        <f t="shared" si="8"/>
        <v>100.94199999999998</v>
      </c>
    </row>
    <row r="58" spans="2:14" x14ac:dyDescent="0.25">
      <c r="B58" s="326" t="s">
        <v>2063</v>
      </c>
      <c r="C58" s="410">
        <v>2.3260000000000001</v>
      </c>
      <c r="D58" s="410">
        <v>8.4000000000000005E-2</v>
      </c>
      <c r="E58" s="410">
        <v>0</v>
      </c>
      <c r="F58" s="410">
        <v>1.7999999999999999E-2</v>
      </c>
      <c r="G58" s="410">
        <v>2.1999999999999999E-2</v>
      </c>
      <c r="H58" s="410">
        <v>0</v>
      </c>
      <c r="I58" s="410">
        <v>1.7000000000000001E-2</v>
      </c>
      <c r="J58" s="410">
        <v>5.2999999999999999E-2</v>
      </c>
      <c r="K58" s="410">
        <v>0.01</v>
      </c>
      <c r="L58" s="410">
        <v>0</v>
      </c>
      <c r="M58" s="410">
        <f t="shared" si="8"/>
        <v>2.5299999999999994</v>
      </c>
    </row>
    <row r="59" spans="2:14" x14ac:dyDescent="0.25">
      <c r="B59" s="326" t="s">
        <v>158</v>
      </c>
      <c r="C59" s="410">
        <v>0</v>
      </c>
      <c r="D59" s="410">
        <v>0</v>
      </c>
      <c r="E59" s="410">
        <v>0</v>
      </c>
      <c r="F59" s="410">
        <v>0</v>
      </c>
      <c r="G59" s="410">
        <v>0</v>
      </c>
      <c r="H59" s="410">
        <v>0</v>
      </c>
      <c r="I59" s="410">
        <v>0</v>
      </c>
      <c r="J59" s="410">
        <v>0</v>
      </c>
      <c r="K59" s="410">
        <v>0</v>
      </c>
      <c r="L59" s="410">
        <v>0</v>
      </c>
      <c r="M59" s="410">
        <f t="shared" si="8"/>
        <v>0</v>
      </c>
    </row>
    <row r="60" spans="2:14" x14ac:dyDescent="0.25">
      <c r="B60" s="411" t="s">
        <v>160</v>
      </c>
      <c r="C60" s="375">
        <f>SUM(C49:C59)-C51-C56</f>
        <v>249.64799999999997</v>
      </c>
      <c r="D60" s="375">
        <f t="shared" ref="D60:M60" si="11">SUM(D49:D59)-D51-D56</f>
        <v>13.221000000000005</v>
      </c>
      <c r="E60" s="375">
        <f t="shared" si="11"/>
        <v>0.152</v>
      </c>
      <c r="F60" s="375">
        <f t="shared" si="11"/>
        <v>16.741999999999997</v>
      </c>
      <c r="G60" s="375">
        <f t="shared" si="11"/>
        <v>19.892999999999997</v>
      </c>
      <c r="H60" s="375">
        <f t="shared" si="11"/>
        <v>2.5210000000000008</v>
      </c>
      <c r="I60" s="375">
        <f t="shared" si="11"/>
        <v>33.091999999999999</v>
      </c>
      <c r="J60" s="375">
        <f t="shared" si="11"/>
        <v>45.061999999999983</v>
      </c>
      <c r="K60" s="375">
        <f t="shared" si="11"/>
        <v>1.7789999999999999</v>
      </c>
      <c r="L60" s="375">
        <f t="shared" si="11"/>
        <v>8.3339999999999979</v>
      </c>
      <c r="M60" s="375">
        <f t="shared" si="11"/>
        <v>390.44400000000007</v>
      </c>
    </row>
    <row r="62" spans="2:14" x14ac:dyDescent="0.25">
      <c r="B62" s="332"/>
      <c r="C62" s="332"/>
      <c r="D62" s="332"/>
      <c r="E62" s="332"/>
      <c r="F62" s="332"/>
      <c r="G62" s="332"/>
      <c r="H62" s="332"/>
      <c r="I62" s="332"/>
      <c r="J62" s="332"/>
      <c r="K62" s="332"/>
      <c r="L62" s="332"/>
      <c r="N62" s="332"/>
    </row>
    <row r="64" spans="2:14" x14ac:dyDescent="0.25">
      <c r="N64" s="290" t="s">
        <v>1910</v>
      </c>
    </row>
    <row r="77" spans="14:14" x14ac:dyDescent="0.25">
      <c r="N77" s="332"/>
    </row>
  </sheetData>
  <hyperlinks>
    <hyperlink ref="N64" location="Contents!A1" display="To Frontpage" xr:uid="{17A35CA5-4F5F-4DD4-9956-FC92C924D780}"/>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521" t="s">
        <v>1782</v>
      </c>
      <c r="F6" s="521"/>
      <c r="G6" s="521"/>
      <c r="H6" s="7"/>
      <c r="I6" s="7"/>
      <c r="J6" s="8"/>
    </row>
    <row r="7" spans="2:10" ht="26.25" x14ac:dyDescent="0.25">
      <c r="B7" s="6"/>
      <c r="C7" s="7"/>
      <c r="D7" s="7"/>
      <c r="E7" s="7"/>
      <c r="F7" s="203" t="s">
        <v>604</v>
      </c>
      <c r="G7" s="7"/>
      <c r="H7" s="7"/>
      <c r="I7" s="7"/>
      <c r="J7" s="8"/>
    </row>
    <row r="8" spans="2:10" ht="26.25" x14ac:dyDescent="0.25">
      <c r="B8" s="6"/>
      <c r="C8" s="7"/>
      <c r="D8" s="7"/>
      <c r="E8" s="7"/>
      <c r="F8" s="204" t="s">
        <v>1810</v>
      </c>
      <c r="G8" s="7"/>
      <c r="H8" s="7"/>
      <c r="I8" s="7"/>
      <c r="J8" s="8"/>
    </row>
    <row r="9" spans="2:10" ht="21" x14ac:dyDescent="0.25">
      <c r="B9" s="6"/>
      <c r="C9" s="7"/>
      <c r="D9" s="7"/>
      <c r="E9" s="7"/>
      <c r="F9" s="13" t="s">
        <v>2237</v>
      </c>
      <c r="G9" s="7"/>
      <c r="H9" s="7"/>
      <c r="I9" s="7"/>
      <c r="J9" s="8"/>
    </row>
    <row r="10" spans="2:10" ht="21" x14ac:dyDescent="0.25">
      <c r="B10" s="6"/>
      <c r="C10" s="7"/>
      <c r="D10" s="7"/>
      <c r="E10" s="7"/>
      <c r="F10" s="13" t="s">
        <v>1811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24" t="s">
        <v>15</v>
      </c>
      <c r="E24" s="525" t="s">
        <v>16</v>
      </c>
      <c r="F24" s="525"/>
      <c r="G24" s="525"/>
      <c r="H24" s="525"/>
      <c r="I24" s="7"/>
      <c r="J24" s="8"/>
    </row>
    <row r="25" spans="2:10" x14ac:dyDescent="0.25">
      <c r="B25" s="6"/>
      <c r="C25" s="7"/>
      <c r="D25" s="7"/>
      <c r="E25" s="16"/>
      <c r="F25" s="16"/>
      <c r="G25" s="16"/>
      <c r="H25" s="7"/>
      <c r="I25" s="7"/>
      <c r="J25" s="8"/>
    </row>
    <row r="26" spans="2:10" x14ac:dyDescent="0.25">
      <c r="B26" s="6"/>
      <c r="C26" s="7"/>
      <c r="D26" s="524" t="s">
        <v>17</v>
      </c>
      <c r="E26" s="525"/>
      <c r="F26" s="525"/>
      <c r="G26" s="525"/>
      <c r="H26" s="525"/>
      <c r="I26" s="7"/>
      <c r="J26" s="8"/>
    </row>
    <row r="27" spans="2:10" x14ac:dyDescent="0.25">
      <c r="B27" s="6"/>
      <c r="C27" s="7"/>
      <c r="D27" s="17"/>
      <c r="E27" s="17"/>
      <c r="F27" s="17"/>
      <c r="G27" s="17"/>
      <c r="H27" s="17"/>
      <c r="I27" s="7"/>
      <c r="J27" s="8"/>
    </row>
    <row r="28" spans="2:10" x14ac:dyDescent="0.25">
      <c r="B28" s="6"/>
      <c r="C28" s="7"/>
      <c r="D28" s="524" t="s">
        <v>18</v>
      </c>
      <c r="E28" s="525" t="s">
        <v>16</v>
      </c>
      <c r="F28" s="525"/>
      <c r="G28" s="525"/>
      <c r="H28" s="525"/>
      <c r="I28" s="7"/>
      <c r="J28" s="8"/>
    </row>
    <row r="29" spans="2:10" x14ac:dyDescent="0.25">
      <c r="B29" s="6"/>
      <c r="C29" s="7"/>
      <c r="D29" s="17"/>
      <c r="E29" s="17"/>
      <c r="F29" s="17"/>
      <c r="G29" s="17"/>
      <c r="H29" s="17"/>
      <c r="I29" s="7"/>
      <c r="J29" s="8"/>
    </row>
    <row r="30" spans="2:10" x14ac:dyDescent="0.25">
      <c r="B30" s="6"/>
      <c r="C30" s="7"/>
      <c r="D30" s="524" t="s">
        <v>19</v>
      </c>
      <c r="E30" s="525" t="s">
        <v>16</v>
      </c>
      <c r="F30" s="525"/>
      <c r="G30" s="525"/>
      <c r="H30" s="525"/>
      <c r="I30" s="7"/>
      <c r="J30" s="8"/>
    </row>
    <row r="31" spans="2:10" x14ac:dyDescent="0.25">
      <c r="B31" s="6"/>
      <c r="C31" s="7"/>
      <c r="D31" s="17"/>
      <c r="E31" s="17"/>
      <c r="F31" s="17"/>
      <c r="G31" s="17"/>
      <c r="H31" s="17"/>
      <c r="I31" s="7"/>
      <c r="J31" s="8"/>
    </row>
    <row r="32" spans="2:10" x14ac:dyDescent="0.25">
      <c r="B32" s="6"/>
      <c r="C32" s="7"/>
      <c r="D32" s="524" t="s">
        <v>20</v>
      </c>
      <c r="E32" s="525" t="s">
        <v>16</v>
      </c>
      <c r="F32" s="525"/>
      <c r="G32" s="525"/>
      <c r="H32" s="525"/>
      <c r="I32" s="7"/>
      <c r="J32" s="8"/>
    </row>
    <row r="33" spans="2:10" x14ac:dyDescent="0.25">
      <c r="B33" s="6"/>
      <c r="C33" s="7"/>
      <c r="D33" s="16"/>
      <c r="E33" s="16"/>
      <c r="F33" s="16"/>
      <c r="G33" s="16"/>
      <c r="H33" s="16"/>
      <c r="I33" s="7"/>
      <c r="J33" s="8"/>
    </row>
    <row r="34" spans="2:10" x14ac:dyDescent="0.25">
      <c r="B34" s="6"/>
      <c r="C34" s="7"/>
      <c r="D34" s="524" t="s">
        <v>21</v>
      </c>
      <c r="E34" s="525" t="s">
        <v>16</v>
      </c>
      <c r="F34" s="525"/>
      <c r="G34" s="525"/>
      <c r="H34" s="525"/>
      <c r="I34" s="7"/>
      <c r="J34" s="8"/>
    </row>
    <row r="35" spans="2:10" x14ac:dyDescent="0.25">
      <c r="B35" s="6"/>
      <c r="C35" s="7"/>
      <c r="D35" s="7"/>
      <c r="E35" s="7"/>
      <c r="F35" s="7"/>
      <c r="G35" s="7"/>
      <c r="H35" s="7"/>
      <c r="I35" s="7"/>
      <c r="J35" s="8"/>
    </row>
    <row r="36" spans="2:10" x14ac:dyDescent="0.25">
      <c r="B36" s="6"/>
      <c r="C36" s="7"/>
      <c r="D36" s="522" t="s">
        <v>22</v>
      </c>
      <c r="E36" s="523"/>
      <c r="F36" s="523"/>
      <c r="G36" s="523"/>
      <c r="H36" s="523"/>
      <c r="I36" s="7"/>
      <c r="J36" s="8"/>
    </row>
    <row r="37" spans="2:10" x14ac:dyDescent="0.25">
      <c r="B37" s="6"/>
      <c r="C37" s="7"/>
      <c r="D37" s="7"/>
      <c r="E37" s="7"/>
      <c r="F37" s="15"/>
      <c r="G37" s="7"/>
      <c r="H37" s="7"/>
      <c r="I37" s="7"/>
      <c r="J37" s="8"/>
    </row>
    <row r="38" spans="2:10" x14ac:dyDescent="0.25">
      <c r="B38" s="6"/>
      <c r="C38" s="7"/>
      <c r="D38" s="522" t="s">
        <v>1737</v>
      </c>
      <c r="E38" s="523"/>
      <c r="F38" s="523"/>
      <c r="G38" s="523"/>
      <c r="H38" s="523"/>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conditionalFormatting sqref="F8">
    <cfRule type="cellIs" dxfId="69" priority="2" operator="equal">
      <formula>"Nordea Kredit Realkreditaktieselskab, CC X"</formula>
    </cfRule>
  </conditionalFormatting>
  <conditionalFormatting sqref="F10">
    <cfRule type="cellIs" dxfId="68" priority="1" operator="equal">
      <formula>"Cut-off Date: [DD/MM/YY]"</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D44B-8A92-47FC-A086-09E118E68871}">
  <sheetPr>
    <pageSetUpPr fitToPage="1"/>
  </sheetPr>
  <dimension ref="B4:N85"/>
  <sheetViews>
    <sheetView tabSelected="1" topLeftCell="A32" zoomScale="85" zoomScaleNormal="85" zoomScaleSheetLayoutView="100" workbookViewId="0">
      <selection activeCell="B82" sqref="B82"/>
    </sheetView>
  </sheetViews>
  <sheetFormatPr defaultColWidth="9.140625" defaultRowHeight="15" x14ac:dyDescent="0.25"/>
  <cols>
    <col min="1" max="1" width="4.7109375" style="326" customWidth="1"/>
    <col min="2" max="2" width="25.140625" style="326" bestFit="1" customWidth="1"/>
    <col min="3" max="12" width="17.7109375" style="326" customWidth="1"/>
    <col min="13" max="13" width="18.5703125" style="326" bestFit="1" customWidth="1"/>
    <col min="14" max="20" width="9.140625" style="326"/>
    <col min="21" max="21" width="9.140625" style="326" customWidth="1"/>
    <col min="22" max="16384" width="9.140625" style="326"/>
  </cols>
  <sheetData>
    <row r="4" spans="2:13" x14ac:dyDescent="0.25">
      <c r="B4" s="332"/>
      <c r="C4" s="332"/>
      <c r="D4" s="332"/>
      <c r="E4" s="332"/>
      <c r="F4" s="332"/>
      <c r="G4" s="332"/>
      <c r="H4" s="332"/>
      <c r="I4" s="332"/>
      <c r="J4" s="332"/>
      <c r="K4" s="332"/>
      <c r="L4" s="332"/>
      <c r="M4" s="332"/>
    </row>
    <row r="5" spans="2:13" ht="15.75" x14ac:dyDescent="0.25">
      <c r="B5" s="358" t="s">
        <v>2067</v>
      </c>
      <c r="C5" s="332"/>
      <c r="D5" s="332"/>
      <c r="E5" s="332"/>
      <c r="F5" s="332"/>
      <c r="G5" s="332"/>
      <c r="H5" s="332"/>
      <c r="I5" s="332"/>
      <c r="J5" s="332"/>
      <c r="K5" s="332"/>
      <c r="L5" s="332"/>
      <c r="M5" s="332"/>
    </row>
    <row r="6" spans="2:13" x14ac:dyDescent="0.25">
      <c r="B6" s="408" t="s">
        <v>2068</v>
      </c>
      <c r="C6" s="409"/>
      <c r="D6" s="409"/>
      <c r="E6" s="409"/>
      <c r="F6" s="409"/>
      <c r="G6" s="409"/>
      <c r="H6" s="409"/>
      <c r="I6" s="409"/>
      <c r="J6" s="409"/>
      <c r="K6" s="409"/>
      <c r="L6" s="409"/>
      <c r="M6" s="409"/>
    </row>
    <row r="7" spans="2:13" x14ac:dyDescent="0.25">
      <c r="B7" s="386"/>
      <c r="C7" s="386"/>
      <c r="D7" s="386"/>
      <c r="E7" s="386"/>
      <c r="F7" s="386"/>
      <c r="G7" s="386"/>
      <c r="H7" s="386"/>
      <c r="I7" s="386"/>
      <c r="J7" s="386"/>
      <c r="K7" s="386"/>
      <c r="L7" s="386"/>
      <c r="M7" s="386"/>
    </row>
    <row r="8" spans="2:13" ht="45" x14ac:dyDescent="0.25">
      <c r="B8" s="386"/>
      <c r="C8" s="362" t="s">
        <v>2013</v>
      </c>
      <c r="D8" s="362" t="s">
        <v>2014</v>
      </c>
      <c r="E8" s="362" t="s">
        <v>2015</v>
      </c>
      <c r="F8" s="362" t="s">
        <v>2016</v>
      </c>
      <c r="G8" s="362" t="s">
        <v>2017</v>
      </c>
      <c r="H8" s="362" t="s">
        <v>2018</v>
      </c>
      <c r="I8" s="362" t="s">
        <v>2019</v>
      </c>
      <c r="J8" s="362" t="s">
        <v>952</v>
      </c>
      <c r="K8" s="362" t="s">
        <v>2020</v>
      </c>
      <c r="L8" s="362" t="s">
        <v>158</v>
      </c>
      <c r="M8" s="363" t="s">
        <v>160</v>
      </c>
    </row>
    <row r="9" spans="2:13" x14ac:dyDescent="0.25">
      <c r="B9" s="326" t="s">
        <v>2069</v>
      </c>
      <c r="C9" s="410">
        <v>13.05</v>
      </c>
      <c r="D9" s="410">
        <v>0.56699999999999995</v>
      </c>
      <c r="E9" s="410">
        <v>0</v>
      </c>
      <c r="F9" s="410">
        <v>0.89500000000000002</v>
      </c>
      <c r="G9" s="410">
        <v>2.6619999999999999</v>
      </c>
      <c r="H9" s="410">
        <v>0.14000000000000001</v>
      </c>
      <c r="I9" s="410">
        <v>2.5609999999999999</v>
      </c>
      <c r="J9" s="410">
        <v>1.4670000000000001</v>
      </c>
      <c r="K9" s="410">
        <v>9.8000000000000004E-2</v>
      </c>
      <c r="L9" s="410">
        <v>1.5409999999999999</v>
      </c>
      <c r="M9" s="410">
        <f>SUM(C9:L9)</f>
        <v>22.980999999999998</v>
      </c>
    </row>
    <row r="10" spans="2:13" x14ac:dyDescent="0.25">
      <c r="B10" s="326" t="s">
        <v>731</v>
      </c>
      <c r="C10" s="410">
        <v>11.571</v>
      </c>
      <c r="D10" s="410">
        <v>0.46400000000000002</v>
      </c>
      <c r="E10" s="410">
        <v>3.0000000000000001E-3</v>
      </c>
      <c r="F10" s="410">
        <v>0.67200000000000004</v>
      </c>
      <c r="G10" s="410">
        <v>3.4220000000000002</v>
      </c>
      <c r="H10" s="410">
        <v>0.11700000000000001</v>
      </c>
      <c r="I10" s="410">
        <v>1.6719999999999999</v>
      </c>
      <c r="J10" s="410">
        <v>0.70199999999999996</v>
      </c>
      <c r="K10" s="410">
        <v>6.3E-2</v>
      </c>
      <c r="L10" s="410">
        <v>0.48499999999999999</v>
      </c>
      <c r="M10" s="410">
        <f t="shared" ref="M10:M13" si="0">SUM(C10:L10)</f>
        <v>19.171000000000003</v>
      </c>
    </row>
    <row r="11" spans="2:13" x14ac:dyDescent="0.25">
      <c r="B11" s="326" t="s">
        <v>733</v>
      </c>
      <c r="C11" s="410">
        <v>10.923999999999999</v>
      </c>
      <c r="D11" s="410">
        <v>0.36899999999999999</v>
      </c>
      <c r="E11" s="410">
        <v>1.2999999999999999E-2</v>
      </c>
      <c r="F11" s="410">
        <v>0.66200000000000003</v>
      </c>
      <c r="G11" s="410">
        <v>1.4359999999999999</v>
      </c>
      <c r="H11" s="410">
        <v>4.8000000000000001E-2</v>
      </c>
      <c r="I11" s="410">
        <v>1.4019999999999999</v>
      </c>
      <c r="J11" s="410">
        <v>0.78800000000000003</v>
      </c>
      <c r="K11" s="410">
        <v>6.7000000000000004E-2</v>
      </c>
      <c r="L11" s="410">
        <v>0.13900000000000001</v>
      </c>
      <c r="M11" s="410">
        <f t="shared" si="0"/>
        <v>15.847999999999999</v>
      </c>
    </row>
    <row r="12" spans="2:13" x14ac:dyDescent="0.25">
      <c r="B12" s="326" t="s">
        <v>735</v>
      </c>
      <c r="C12" s="410">
        <v>22.053999999999998</v>
      </c>
      <c r="D12" s="410">
        <v>0.84899999999999998</v>
      </c>
      <c r="E12" s="410">
        <v>1.2E-2</v>
      </c>
      <c r="F12" s="410">
        <v>2.6139999999999999</v>
      </c>
      <c r="G12" s="410">
        <v>3.4609999999999999</v>
      </c>
      <c r="H12" s="410">
        <v>0.158</v>
      </c>
      <c r="I12" s="410">
        <v>2.7080000000000002</v>
      </c>
      <c r="J12" s="410">
        <v>3.121</v>
      </c>
      <c r="K12" s="410">
        <v>0.36899999999999999</v>
      </c>
      <c r="L12" s="410">
        <v>1.7569999999999999</v>
      </c>
      <c r="M12" s="410">
        <f t="shared" si="0"/>
        <v>37.103000000000002</v>
      </c>
    </row>
    <row r="13" spans="2:13" x14ac:dyDescent="0.25">
      <c r="B13" s="326" t="s">
        <v>737</v>
      </c>
      <c r="C13" s="410">
        <v>192.04900000000001</v>
      </c>
      <c r="D13" s="410">
        <v>10.971</v>
      </c>
      <c r="E13" s="410">
        <v>0.124</v>
      </c>
      <c r="F13" s="410">
        <v>11.901</v>
      </c>
      <c r="G13" s="410">
        <v>8.9109999999999996</v>
      </c>
      <c r="H13" s="410">
        <v>2.0590000000000002</v>
      </c>
      <c r="I13" s="410">
        <v>24.748999999999999</v>
      </c>
      <c r="J13" s="410">
        <v>38.984999999999999</v>
      </c>
      <c r="K13" s="410">
        <v>1.1819999999999999</v>
      </c>
      <c r="L13" s="410">
        <v>4.4109999999999996</v>
      </c>
      <c r="M13" s="410">
        <f t="shared" si="0"/>
        <v>295.34200000000004</v>
      </c>
    </row>
    <row r="14" spans="2:13" x14ac:dyDescent="0.25">
      <c r="B14" s="411" t="s">
        <v>160</v>
      </c>
      <c r="C14" s="375">
        <f>SUM(C9:C13)</f>
        <v>249.64800000000002</v>
      </c>
      <c r="D14" s="375">
        <f t="shared" ref="D14:M14" si="1">SUM(D9:D13)</f>
        <v>13.219999999999999</v>
      </c>
      <c r="E14" s="375">
        <f t="shared" si="1"/>
        <v>0.152</v>
      </c>
      <c r="F14" s="375">
        <f t="shared" si="1"/>
        <v>16.744</v>
      </c>
      <c r="G14" s="375">
        <f t="shared" si="1"/>
        <v>19.891999999999999</v>
      </c>
      <c r="H14" s="375">
        <f t="shared" si="1"/>
        <v>2.5220000000000002</v>
      </c>
      <c r="I14" s="375">
        <f t="shared" si="1"/>
        <v>33.091999999999999</v>
      </c>
      <c r="J14" s="375">
        <f t="shared" si="1"/>
        <v>45.063000000000002</v>
      </c>
      <c r="K14" s="375">
        <f t="shared" si="1"/>
        <v>1.7789999999999999</v>
      </c>
      <c r="L14" s="375">
        <f t="shared" si="1"/>
        <v>8.3329999999999984</v>
      </c>
      <c r="M14" s="375">
        <f t="shared" si="1"/>
        <v>390.44500000000005</v>
      </c>
    </row>
    <row r="15" spans="2:13" x14ac:dyDescent="0.25">
      <c r="C15" s="330"/>
      <c r="D15" s="330"/>
      <c r="E15" s="330"/>
      <c r="F15" s="330"/>
      <c r="G15" s="330"/>
      <c r="H15" s="330"/>
      <c r="I15" s="330"/>
      <c r="J15" s="330"/>
      <c r="K15" s="330"/>
      <c r="L15" s="330"/>
      <c r="M15" s="330"/>
    </row>
    <row r="16" spans="2:13" x14ac:dyDescent="0.25">
      <c r="C16" s="330"/>
      <c r="D16" s="330"/>
      <c r="E16" s="330"/>
      <c r="F16" s="330"/>
      <c r="G16" s="330"/>
      <c r="H16" s="330"/>
      <c r="I16" s="330"/>
      <c r="J16" s="330"/>
      <c r="K16" s="330"/>
      <c r="L16" s="330"/>
      <c r="M16" s="330"/>
    </row>
    <row r="19" spans="2:13" ht="15.75" x14ac:dyDescent="0.25">
      <c r="B19" s="358" t="s">
        <v>2070</v>
      </c>
      <c r="C19" s="332"/>
      <c r="D19" s="332"/>
      <c r="E19" s="332"/>
      <c r="F19" s="332"/>
      <c r="G19" s="332"/>
      <c r="H19" s="332"/>
      <c r="I19" s="332"/>
      <c r="J19" s="332"/>
      <c r="K19" s="332"/>
      <c r="L19" s="332"/>
      <c r="M19" s="332"/>
    </row>
    <row r="20" spans="2:13" x14ac:dyDescent="0.25">
      <c r="B20" s="408" t="s">
        <v>1856</v>
      </c>
      <c r="C20" s="409"/>
      <c r="D20" s="409"/>
      <c r="E20" s="409"/>
      <c r="F20" s="409"/>
      <c r="G20" s="409"/>
      <c r="H20" s="409"/>
      <c r="I20" s="409"/>
      <c r="J20" s="409"/>
      <c r="K20" s="409"/>
      <c r="L20" s="409"/>
      <c r="M20" s="409"/>
    </row>
    <row r="21" spans="2:13" x14ac:dyDescent="0.25">
      <c r="B21" s="386"/>
      <c r="C21" s="386"/>
      <c r="D21" s="386"/>
      <c r="E21" s="386"/>
      <c r="F21" s="386"/>
      <c r="G21" s="386"/>
      <c r="H21" s="386"/>
      <c r="I21" s="386"/>
      <c r="J21" s="386"/>
      <c r="K21" s="386"/>
      <c r="L21" s="386"/>
      <c r="M21" s="386"/>
    </row>
    <row r="22" spans="2:13" ht="45" x14ac:dyDescent="0.25">
      <c r="B22" s="386"/>
      <c r="C22" s="362" t="s">
        <v>2013</v>
      </c>
      <c r="D22" s="362" t="s">
        <v>2014</v>
      </c>
      <c r="E22" s="362" t="s">
        <v>2015</v>
      </c>
      <c r="F22" s="362" t="s">
        <v>2016</v>
      </c>
      <c r="G22" s="362" t="s">
        <v>2017</v>
      </c>
      <c r="H22" s="362" t="s">
        <v>2018</v>
      </c>
      <c r="I22" s="362" t="s">
        <v>2019</v>
      </c>
      <c r="J22" s="362" t="s">
        <v>952</v>
      </c>
      <c r="K22" s="362" t="s">
        <v>2020</v>
      </c>
      <c r="L22" s="362" t="s">
        <v>158</v>
      </c>
      <c r="M22" s="363" t="s">
        <v>160</v>
      </c>
    </row>
    <row r="23" spans="2:13" x14ac:dyDescent="0.25">
      <c r="B23" s="326" t="s">
        <v>2071</v>
      </c>
      <c r="C23" s="410">
        <v>1.0389999999999999</v>
      </c>
      <c r="D23" s="410">
        <v>6.8000000000000005E-2</v>
      </c>
      <c r="E23" s="410">
        <v>0</v>
      </c>
      <c r="F23" s="410">
        <v>0.22900000000000001</v>
      </c>
      <c r="G23" s="410">
        <v>2.9000000000000001E-2</v>
      </c>
      <c r="H23" s="410">
        <v>0</v>
      </c>
      <c r="I23" s="410">
        <v>4.1000000000000002E-2</v>
      </c>
      <c r="J23" s="410">
        <v>5.6000000000000001E-2</v>
      </c>
      <c r="K23" s="410">
        <v>0</v>
      </c>
      <c r="L23" s="410">
        <v>0</v>
      </c>
      <c r="M23" s="410">
        <f>SUM(C23:L23)</f>
        <v>1.462</v>
      </c>
    </row>
    <row r="24" spans="2:13" x14ac:dyDescent="0.25">
      <c r="B24" s="326" t="s">
        <v>2072</v>
      </c>
      <c r="C24" s="410">
        <v>0.3</v>
      </c>
      <c r="D24" s="410">
        <v>3.2000000000000001E-2</v>
      </c>
      <c r="E24" s="410">
        <v>8.0000000000000002E-3</v>
      </c>
      <c r="F24" s="410">
        <v>0.80700000000000005</v>
      </c>
      <c r="G24" s="410">
        <v>1.583</v>
      </c>
      <c r="H24" s="410">
        <v>1.2E-2</v>
      </c>
      <c r="I24" s="410">
        <v>0.09</v>
      </c>
      <c r="J24" s="410">
        <v>4.5999999999999999E-2</v>
      </c>
      <c r="K24" s="410">
        <v>0</v>
      </c>
      <c r="L24" s="410">
        <v>4.0000000000000001E-3</v>
      </c>
      <c r="M24" s="410">
        <f t="shared" ref="M24:M28" si="2">SUM(C24:L24)</f>
        <v>2.8819999999999997</v>
      </c>
    </row>
    <row r="25" spans="2:13" x14ac:dyDescent="0.25">
      <c r="B25" s="326" t="s">
        <v>2073</v>
      </c>
      <c r="C25" s="410">
        <v>0.20799999999999999</v>
      </c>
      <c r="D25" s="410">
        <v>2.1999999999999999E-2</v>
      </c>
      <c r="E25" s="410">
        <v>2E-3</v>
      </c>
      <c r="F25" s="410">
        <v>0.17799999999999999</v>
      </c>
      <c r="G25" s="410">
        <v>5.8000000000000003E-2</v>
      </c>
      <c r="H25" s="410">
        <v>6.2E-2</v>
      </c>
      <c r="I25" s="410">
        <v>0.35499999999999998</v>
      </c>
      <c r="J25" s="410">
        <v>5.5E-2</v>
      </c>
      <c r="K25" s="410">
        <v>6.0000000000000001E-3</v>
      </c>
      <c r="L25" s="410">
        <v>2.1999999999999999E-2</v>
      </c>
      <c r="M25" s="410">
        <f t="shared" si="2"/>
        <v>0.96800000000000008</v>
      </c>
    </row>
    <row r="26" spans="2:13" x14ac:dyDescent="0.25">
      <c r="B26" s="326" t="s">
        <v>2074</v>
      </c>
      <c r="C26" s="410">
        <v>4.0129999999999999</v>
      </c>
      <c r="D26" s="410">
        <v>0.33600000000000002</v>
      </c>
      <c r="E26" s="410">
        <v>1.0999999999999999E-2</v>
      </c>
      <c r="F26" s="410">
        <v>0.77100000000000002</v>
      </c>
      <c r="G26" s="410">
        <v>0.29299999999999998</v>
      </c>
      <c r="H26" s="410">
        <v>0.71699999999999997</v>
      </c>
      <c r="I26" s="410">
        <v>2.2770000000000001</v>
      </c>
      <c r="J26" s="410">
        <v>0.92300000000000004</v>
      </c>
      <c r="K26" s="410">
        <v>7.9000000000000001E-2</v>
      </c>
      <c r="L26" s="410">
        <v>1.52</v>
      </c>
      <c r="M26" s="410">
        <f t="shared" si="2"/>
        <v>10.94</v>
      </c>
    </row>
    <row r="27" spans="2:13" x14ac:dyDescent="0.25">
      <c r="B27" s="326" t="s">
        <v>2075</v>
      </c>
      <c r="C27" s="410">
        <v>42.31</v>
      </c>
      <c r="D27" s="410">
        <v>2.581</v>
      </c>
      <c r="E27" s="410">
        <v>4.8000000000000001E-2</v>
      </c>
      <c r="F27" s="410">
        <v>1.2190000000000001</v>
      </c>
      <c r="G27" s="410">
        <v>5.17</v>
      </c>
      <c r="H27" s="410">
        <v>1.7290000000000001</v>
      </c>
      <c r="I27" s="410">
        <v>19.491</v>
      </c>
      <c r="J27" s="410">
        <v>13.743</v>
      </c>
      <c r="K27" s="410">
        <v>0.86</v>
      </c>
      <c r="L27" s="410">
        <v>6.4960000000000004</v>
      </c>
      <c r="M27" s="410">
        <f t="shared" si="2"/>
        <v>93.646999999999991</v>
      </c>
    </row>
    <row r="28" spans="2:13" x14ac:dyDescent="0.25">
      <c r="B28" s="326" t="s">
        <v>2076</v>
      </c>
      <c r="C28" s="410">
        <v>201.77799999999999</v>
      </c>
      <c r="D28" s="410">
        <v>10.182</v>
      </c>
      <c r="E28" s="410">
        <v>8.3000000000000004E-2</v>
      </c>
      <c r="F28" s="410">
        <v>13.538</v>
      </c>
      <c r="G28" s="410">
        <v>12.759</v>
      </c>
      <c r="H28" s="410">
        <v>2E-3</v>
      </c>
      <c r="I28" s="410">
        <v>10.837999999999999</v>
      </c>
      <c r="J28" s="410">
        <v>30.24</v>
      </c>
      <c r="K28" s="410">
        <v>0.83399999999999996</v>
      </c>
      <c r="L28" s="410">
        <v>0.29099999999999998</v>
      </c>
      <c r="M28" s="410">
        <f t="shared" si="2"/>
        <v>280.54499999999996</v>
      </c>
    </row>
    <row r="29" spans="2:13" x14ac:dyDescent="0.25">
      <c r="B29" s="411" t="s">
        <v>160</v>
      </c>
      <c r="C29" s="375">
        <f>SUM(C23:C28)</f>
        <v>249.648</v>
      </c>
      <c r="D29" s="375">
        <f t="shared" ref="D29:M29" si="3">SUM(D23:D28)</f>
        <v>13.221</v>
      </c>
      <c r="E29" s="375">
        <f t="shared" si="3"/>
        <v>0.15200000000000002</v>
      </c>
      <c r="F29" s="375">
        <f t="shared" si="3"/>
        <v>16.742000000000001</v>
      </c>
      <c r="G29" s="375">
        <f t="shared" si="3"/>
        <v>19.891999999999999</v>
      </c>
      <c r="H29" s="375">
        <f t="shared" si="3"/>
        <v>2.5219999999999998</v>
      </c>
      <c r="I29" s="375">
        <f t="shared" si="3"/>
        <v>33.091999999999999</v>
      </c>
      <c r="J29" s="375">
        <f t="shared" si="3"/>
        <v>45.063000000000002</v>
      </c>
      <c r="K29" s="375">
        <f t="shared" si="3"/>
        <v>1.7789999999999999</v>
      </c>
      <c r="L29" s="375">
        <f t="shared" si="3"/>
        <v>8.3330000000000002</v>
      </c>
      <c r="M29" s="375">
        <f t="shared" si="3"/>
        <v>390.44399999999996</v>
      </c>
    </row>
    <row r="34" spans="2:13" ht="15.75" x14ac:dyDescent="0.25">
      <c r="B34" s="358" t="s">
        <v>2077</v>
      </c>
      <c r="C34" s="332"/>
      <c r="D34" s="332"/>
      <c r="E34" s="332"/>
      <c r="F34" s="332"/>
      <c r="G34" s="332"/>
      <c r="H34" s="332"/>
      <c r="I34" s="332"/>
      <c r="J34" s="332"/>
      <c r="K34" s="332"/>
      <c r="L34" s="332"/>
      <c r="M34" s="332"/>
    </row>
    <row r="35" spans="2:13" x14ac:dyDescent="0.25">
      <c r="B35" s="416" t="s">
        <v>2078</v>
      </c>
      <c r="C35" s="409"/>
      <c r="D35" s="409"/>
      <c r="E35" s="409"/>
      <c r="F35" s="409"/>
      <c r="G35" s="409"/>
      <c r="H35" s="409"/>
      <c r="I35" s="409"/>
      <c r="J35" s="409"/>
      <c r="K35" s="409"/>
      <c r="L35" s="409"/>
      <c r="M35" s="409"/>
    </row>
    <row r="36" spans="2:13" x14ac:dyDescent="0.25">
      <c r="B36" s="386"/>
      <c r="C36" s="386"/>
      <c r="D36" s="386"/>
      <c r="E36" s="386"/>
      <c r="F36" s="386"/>
      <c r="G36" s="386"/>
      <c r="H36" s="386"/>
      <c r="I36" s="386"/>
      <c r="J36" s="386"/>
      <c r="K36" s="386"/>
      <c r="L36" s="386"/>
      <c r="M36" s="386"/>
    </row>
    <row r="37" spans="2:13" ht="45" x14ac:dyDescent="0.25">
      <c r="B37" s="386"/>
      <c r="C37" s="362" t="s">
        <v>2013</v>
      </c>
      <c r="D37" s="362" t="s">
        <v>2014</v>
      </c>
      <c r="E37" s="362" t="s">
        <v>2015</v>
      </c>
      <c r="F37" s="362" t="s">
        <v>2016</v>
      </c>
      <c r="G37" s="362" t="s">
        <v>2017</v>
      </c>
      <c r="H37" s="362" t="s">
        <v>2018</v>
      </c>
      <c r="I37" s="362" t="s">
        <v>2019</v>
      </c>
      <c r="J37" s="362" t="s">
        <v>952</v>
      </c>
      <c r="K37" s="362" t="s">
        <v>2020</v>
      </c>
      <c r="L37" s="362" t="s">
        <v>158</v>
      </c>
      <c r="M37" s="363" t="s">
        <v>160</v>
      </c>
    </row>
    <row r="38" spans="2:13" x14ac:dyDescent="0.25">
      <c r="B38" s="417" t="s">
        <v>2079</v>
      </c>
      <c r="C38" s="418">
        <v>0.16</v>
      </c>
      <c r="D38" s="418">
        <v>0.14000000000000001</v>
      </c>
      <c r="E38" s="418">
        <v>0</v>
      </c>
      <c r="F38" s="418">
        <v>0</v>
      </c>
      <c r="G38" s="418">
        <v>0.12</v>
      </c>
      <c r="H38" s="418">
        <v>0</v>
      </c>
      <c r="I38" s="418">
        <v>0.18</v>
      </c>
      <c r="J38" s="418">
        <v>0.72</v>
      </c>
      <c r="K38" s="418">
        <v>0</v>
      </c>
      <c r="L38" s="418">
        <v>7.0000000000000007E-2</v>
      </c>
      <c r="M38" s="419">
        <v>0.2</v>
      </c>
    </row>
    <row r="39" spans="2:13" x14ac:dyDescent="0.25">
      <c r="B39" s="357" t="s">
        <v>2232</v>
      </c>
    </row>
    <row r="40" spans="2:13" x14ac:dyDescent="0.25">
      <c r="J40" s="420"/>
    </row>
    <row r="44" spans="2:13" ht="15.75" x14ac:dyDescent="0.25">
      <c r="B44" s="358" t="s">
        <v>2080</v>
      </c>
      <c r="C44" s="332"/>
      <c r="D44" s="332"/>
      <c r="E44" s="332"/>
      <c r="F44" s="332"/>
      <c r="G44" s="332"/>
      <c r="H44" s="332"/>
      <c r="I44" s="332"/>
      <c r="J44" s="332"/>
      <c r="K44" s="332"/>
      <c r="L44" s="332"/>
      <c r="M44" s="332"/>
    </row>
    <row r="45" spans="2:13" x14ac:dyDescent="0.25">
      <c r="B45" s="416" t="s">
        <v>1860</v>
      </c>
      <c r="C45" s="409"/>
      <c r="D45" s="409"/>
      <c r="E45" s="409"/>
      <c r="F45" s="409"/>
      <c r="G45" s="409"/>
      <c r="H45" s="409"/>
      <c r="I45" s="409"/>
      <c r="J45" s="409"/>
      <c r="K45" s="409"/>
      <c r="L45" s="409"/>
      <c r="M45" s="409"/>
    </row>
    <row r="46" spans="2:13" x14ac:dyDescent="0.25">
      <c r="B46" s="386"/>
      <c r="C46" s="386"/>
      <c r="D46" s="386"/>
      <c r="E46" s="386"/>
      <c r="F46" s="386"/>
      <c r="G46" s="386"/>
      <c r="H46" s="386"/>
      <c r="I46" s="386"/>
      <c r="J46" s="386"/>
      <c r="K46" s="386"/>
      <c r="L46" s="386"/>
      <c r="M46" s="386"/>
    </row>
    <row r="47" spans="2:13" ht="45" x14ac:dyDescent="0.25">
      <c r="B47" s="386"/>
      <c r="C47" s="362" t="s">
        <v>2013</v>
      </c>
      <c r="D47" s="362" t="s">
        <v>2014</v>
      </c>
      <c r="E47" s="362" t="s">
        <v>2015</v>
      </c>
      <c r="F47" s="362" t="s">
        <v>2016</v>
      </c>
      <c r="G47" s="362" t="s">
        <v>2017</v>
      </c>
      <c r="H47" s="362" t="s">
        <v>2018</v>
      </c>
      <c r="I47" s="362" t="s">
        <v>2019</v>
      </c>
      <c r="J47" s="362" t="s">
        <v>952</v>
      </c>
      <c r="K47" s="362" t="s">
        <v>2020</v>
      </c>
      <c r="L47" s="362" t="s">
        <v>158</v>
      </c>
      <c r="M47" s="363" t="s">
        <v>160</v>
      </c>
    </row>
    <row r="48" spans="2:13" x14ac:dyDescent="0.25">
      <c r="B48" s="417" t="s">
        <v>2079</v>
      </c>
      <c r="C48" s="421">
        <v>0.17</v>
      </c>
      <c r="D48" s="421">
        <v>0.13</v>
      </c>
      <c r="E48" s="421">
        <v>0</v>
      </c>
      <c r="F48" s="421">
        <v>0</v>
      </c>
      <c r="G48" s="421">
        <v>0.03</v>
      </c>
      <c r="H48" s="421">
        <v>0</v>
      </c>
      <c r="I48" s="421">
        <v>0.1</v>
      </c>
      <c r="J48" s="421">
        <v>0.61</v>
      </c>
      <c r="K48" s="421">
        <v>0</v>
      </c>
      <c r="L48" s="421">
        <v>0.04</v>
      </c>
      <c r="M48" s="422">
        <v>0.19</v>
      </c>
    </row>
    <row r="49" spans="2:13" x14ac:dyDescent="0.25">
      <c r="B49" s="357" t="s">
        <v>2233</v>
      </c>
    </row>
    <row r="54" spans="2:13" ht="15.75" x14ac:dyDescent="0.25">
      <c r="B54" s="358" t="s">
        <v>2081</v>
      </c>
      <c r="C54" s="332"/>
      <c r="D54" s="332"/>
      <c r="E54" s="332"/>
      <c r="F54" s="332"/>
      <c r="G54" s="332"/>
      <c r="H54" s="332"/>
      <c r="I54" s="332"/>
      <c r="J54" s="332"/>
      <c r="K54" s="332"/>
      <c r="L54" s="332"/>
      <c r="M54" s="332"/>
    </row>
    <row r="55" spans="2:13" x14ac:dyDescent="0.25">
      <c r="B55" s="416" t="s">
        <v>1862</v>
      </c>
      <c r="C55" s="409"/>
      <c r="D55" s="409"/>
      <c r="E55" s="409"/>
      <c r="F55" s="409"/>
      <c r="G55" s="409"/>
      <c r="H55" s="409"/>
      <c r="I55" s="409"/>
      <c r="J55" s="409"/>
      <c r="K55" s="409"/>
      <c r="L55" s="409"/>
      <c r="M55" s="409"/>
    </row>
    <row r="56" spans="2:13" x14ac:dyDescent="0.25">
      <c r="B56" s="386"/>
      <c r="C56" s="386"/>
      <c r="D56" s="386"/>
      <c r="E56" s="386"/>
      <c r="F56" s="386"/>
      <c r="G56" s="386"/>
      <c r="H56" s="386"/>
      <c r="I56" s="386"/>
      <c r="J56" s="386"/>
      <c r="K56" s="386"/>
      <c r="L56" s="386"/>
      <c r="M56" s="386"/>
    </row>
    <row r="57" spans="2:13" ht="45" x14ac:dyDescent="0.25">
      <c r="B57" s="386"/>
      <c r="C57" s="362" t="s">
        <v>2013</v>
      </c>
      <c r="D57" s="362" t="s">
        <v>2014</v>
      </c>
      <c r="E57" s="362" t="s">
        <v>2015</v>
      </c>
      <c r="F57" s="362" t="s">
        <v>2016</v>
      </c>
      <c r="G57" s="362" t="s">
        <v>2017</v>
      </c>
      <c r="H57" s="362" t="s">
        <v>2018</v>
      </c>
      <c r="I57" s="362" t="s">
        <v>2019</v>
      </c>
      <c r="J57" s="362" t="s">
        <v>952</v>
      </c>
      <c r="K57" s="362" t="s">
        <v>2020</v>
      </c>
      <c r="L57" s="362" t="s">
        <v>158</v>
      </c>
      <c r="M57" s="363" t="s">
        <v>160</v>
      </c>
    </row>
    <row r="58" spans="2:13" x14ac:dyDescent="0.25">
      <c r="B58" s="302" t="s">
        <v>2082</v>
      </c>
      <c r="C58" s="423">
        <v>0.13</v>
      </c>
      <c r="D58" s="423">
        <v>0.11</v>
      </c>
      <c r="E58" s="423">
        <v>0</v>
      </c>
      <c r="F58" s="423">
        <v>0</v>
      </c>
      <c r="G58" s="423">
        <v>0.02</v>
      </c>
      <c r="H58" s="423">
        <v>0</v>
      </c>
      <c r="I58" s="423">
        <v>0.08</v>
      </c>
      <c r="J58" s="423">
        <v>0.48</v>
      </c>
      <c r="K58" s="423">
        <v>0</v>
      </c>
      <c r="L58" s="423">
        <v>0.04</v>
      </c>
      <c r="M58" s="424">
        <v>0.15</v>
      </c>
    </row>
    <row r="59" spans="2:13" x14ac:dyDescent="0.25">
      <c r="B59" s="302" t="s">
        <v>2083</v>
      </c>
      <c r="C59" s="423">
        <v>0.01</v>
      </c>
      <c r="D59" s="423">
        <v>0.01</v>
      </c>
      <c r="E59" s="423">
        <v>0</v>
      </c>
      <c r="F59" s="423">
        <v>0</v>
      </c>
      <c r="G59" s="423">
        <v>0</v>
      </c>
      <c r="H59" s="423">
        <v>0</v>
      </c>
      <c r="I59" s="423">
        <v>0</v>
      </c>
      <c r="J59" s="423">
        <v>0.04</v>
      </c>
      <c r="K59" s="423">
        <v>0</v>
      </c>
      <c r="L59" s="423">
        <v>0</v>
      </c>
      <c r="M59" s="424">
        <v>0.01</v>
      </c>
    </row>
    <row r="60" spans="2:13" x14ac:dyDescent="0.25">
      <c r="B60" s="302" t="s">
        <v>2084</v>
      </c>
      <c r="C60" s="423">
        <v>0.01</v>
      </c>
      <c r="D60" s="423">
        <v>0</v>
      </c>
      <c r="E60" s="423">
        <v>0</v>
      </c>
      <c r="F60" s="423">
        <v>0</v>
      </c>
      <c r="G60" s="423">
        <v>0</v>
      </c>
      <c r="H60" s="423">
        <v>0</v>
      </c>
      <c r="I60" s="423">
        <v>0</v>
      </c>
      <c r="J60" s="423">
        <v>0.03</v>
      </c>
      <c r="K60" s="423">
        <v>0</v>
      </c>
      <c r="L60" s="423">
        <v>0</v>
      </c>
      <c r="M60" s="424">
        <v>0.01</v>
      </c>
    </row>
    <row r="61" spans="2:13" x14ac:dyDescent="0.25">
      <c r="B61" s="302" t="s">
        <v>2085</v>
      </c>
      <c r="C61" s="423">
        <v>0.01</v>
      </c>
      <c r="D61" s="423">
        <v>0</v>
      </c>
      <c r="E61" s="423">
        <v>0</v>
      </c>
      <c r="F61" s="423">
        <v>0</v>
      </c>
      <c r="G61" s="423">
        <v>0</v>
      </c>
      <c r="H61" s="423">
        <v>0</v>
      </c>
      <c r="I61" s="423">
        <v>0</v>
      </c>
      <c r="J61" s="423">
        <v>0.02</v>
      </c>
      <c r="K61" s="423">
        <v>0</v>
      </c>
      <c r="L61" s="423">
        <v>0</v>
      </c>
      <c r="M61" s="424">
        <v>0.01</v>
      </c>
    </row>
    <row r="62" spans="2:13" x14ac:dyDescent="0.25">
      <c r="B62" s="302" t="s">
        <v>2086</v>
      </c>
      <c r="C62" s="423">
        <v>0</v>
      </c>
      <c r="D62" s="423">
        <v>0</v>
      </c>
      <c r="E62" s="423">
        <v>0</v>
      </c>
      <c r="F62" s="423">
        <v>0</v>
      </c>
      <c r="G62" s="423">
        <v>0</v>
      </c>
      <c r="H62" s="423">
        <v>0</v>
      </c>
      <c r="I62" s="423">
        <v>0</v>
      </c>
      <c r="J62" s="423">
        <v>0.01</v>
      </c>
      <c r="K62" s="423">
        <v>0</v>
      </c>
      <c r="L62" s="423">
        <v>0</v>
      </c>
      <c r="M62" s="424">
        <v>0</v>
      </c>
    </row>
    <row r="63" spans="2:13" x14ac:dyDescent="0.25">
      <c r="B63" s="309" t="s">
        <v>2087</v>
      </c>
      <c r="C63" s="425">
        <v>0.01</v>
      </c>
      <c r="D63" s="425">
        <v>0</v>
      </c>
      <c r="E63" s="425">
        <v>0</v>
      </c>
      <c r="F63" s="425">
        <v>0</v>
      </c>
      <c r="G63" s="425">
        <v>0</v>
      </c>
      <c r="H63" s="425">
        <v>0</v>
      </c>
      <c r="I63" s="425">
        <v>0.01</v>
      </c>
      <c r="J63" s="425">
        <v>0.04</v>
      </c>
      <c r="K63" s="425">
        <v>0</v>
      </c>
      <c r="L63" s="425">
        <v>0</v>
      </c>
      <c r="M63" s="426">
        <v>0.01</v>
      </c>
    </row>
    <row r="64" spans="2:13" x14ac:dyDescent="0.25">
      <c r="B64" s="357" t="s">
        <v>2234</v>
      </c>
    </row>
    <row r="68" spans="2:13" ht="15.75" x14ac:dyDescent="0.25">
      <c r="B68" s="358" t="s">
        <v>2088</v>
      </c>
      <c r="C68" s="332"/>
      <c r="D68" s="332"/>
      <c r="E68" s="332"/>
      <c r="F68" s="332"/>
      <c r="G68" s="332"/>
      <c r="H68" s="332"/>
      <c r="I68" s="332"/>
      <c r="J68" s="332"/>
      <c r="K68" s="332"/>
      <c r="L68" s="332"/>
      <c r="M68" s="332"/>
    </row>
    <row r="69" spans="2:13" x14ac:dyDescent="0.25">
      <c r="B69" s="416" t="s">
        <v>1864</v>
      </c>
      <c r="C69" s="409"/>
      <c r="D69" s="409"/>
      <c r="E69" s="409"/>
      <c r="F69" s="409"/>
      <c r="G69" s="409"/>
      <c r="H69" s="409"/>
      <c r="I69" s="409"/>
      <c r="J69" s="409"/>
      <c r="K69" s="409"/>
      <c r="L69" s="409"/>
      <c r="M69" s="409"/>
    </row>
    <row r="70" spans="2:13" x14ac:dyDescent="0.25">
      <c r="B70" s="386"/>
      <c r="C70" s="386"/>
      <c r="D70" s="386"/>
      <c r="E70" s="386"/>
      <c r="F70" s="386"/>
      <c r="G70" s="386"/>
      <c r="H70" s="386"/>
      <c r="I70" s="386"/>
      <c r="J70" s="386"/>
      <c r="K70" s="386"/>
      <c r="L70" s="386"/>
      <c r="M70" s="386"/>
    </row>
    <row r="71" spans="2:13" ht="45" x14ac:dyDescent="0.25">
      <c r="B71" s="386"/>
      <c r="C71" s="362" t="s">
        <v>2013</v>
      </c>
      <c r="D71" s="362" t="s">
        <v>2014</v>
      </c>
      <c r="E71" s="362" t="s">
        <v>2015</v>
      </c>
      <c r="F71" s="362" t="s">
        <v>2016</v>
      </c>
      <c r="G71" s="362" t="s">
        <v>2017</v>
      </c>
      <c r="H71" s="362" t="s">
        <v>2018</v>
      </c>
      <c r="I71" s="362" t="s">
        <v>2019</v>
      </c>
      <c r="J71" s="362" t="s">
        <v>952</v>
      </c>
      <c r="K71" s="362" t="s">
        <v>2020</v>
      </c>
      <c r="L71" s="362" t="s">
        <v>158</v>
      </c>
      <c r="M71" s="363" t="s">
        <v>160</v>
      </c>
    </row>
    <row r="72" spans="2:13" x14ac:dyDescent="0.25">
      <c r="B72" s="417" t="s">
        <v>2089</v>
      </c>
      <c r="C72" s="421">
        <v>47.61</v>
      </c>
      <c r="D72" s="421">
        <v>2.71</v>
      </c>
      <c r="E72" s="421">
        <v>0</v>
      </c>
      <c r="F72" s="421">
        <v>0</v>
      </c>
      <c r="G72" s="421">
        <v>0.28999999999999998</v>
      </c>
      <c r="H72" s="421">
        <v>0.06</v>
      </c>
      <c r="I72" s="421">
        <v>-0.52</v>
      </c>
      <c r="J72" s="421">
        <v>4.38</v>
      </c>
      <c r="K72" s="421">
        <v>0</v>
      </c>
      <c r="L72" s="421">
        <v>0</v>
      </c>
      <c r="M72" s="422">
        <f>SUM(C72:L72)</f>
        <v>54.53</v>
      </c>
    </row>
    <row r="73" spans="2:13" x14ac:dyDescent="0.25">
      <c r="B73" s="357" t="s">
        <v>2235</v>
      </c>
    </row>
    <row r="77" spans="2:13" ht="15.75" x14ac:dyDescent="0.25">
      <c r="B77" s="358" t="s">
        <v>2090</v>
      </c>
      <c r="C77" s="332"/>
      <c r="D77" s="332"/>
      <c r="E77" s="332"/>
      <c r="F77" s="332"/>
      <c r="G77" s="332"/>
      <c r="H77" s="332"/>
      <c r="I77" s="332"/>
      <c r="J77" s="332"/>
      <c r="K77" s="332"/>
      <c r="L77" s="332"/>
      <c r="M77" s="332"/>
    </row>
    <row r="78" spans="2:13" x14ac:dyDescent="0.25">
      <c r="B78" s="416" t="s">
        <v>1866</v>
      </c>
      <c r="C78" s="409"/>
      <c r="D78" s="409"/>
      <c r="E78" s="409"/>
      <c r="F78" s="409"/>
      <c r="G78" s="409"/>
      <c r="H78" s="409"/>
      <c r="I78" s="409"/>
      <c r="J78" s="409"/>
      <c r="K78" s="409"/>
      <c r="L78" s="409"/>
      <c r="M78" s="409"/>
    </row>
    <row r="79" spans="2:13" x14ac:dyDescent="0.25">
      <c r="B79" s="386"/>
      <c r="C79" s="386"/>
      <c r="D79" s="386"/>
      <c r="E79" s="386"/>
      <c r="F79" s="386"/>
      <c r="G79" s="386"/>
      <c r="H79" s="386"/>
      <c r="I79" s="386"/>
      <c r="J79" s="386"/>
      <c r="K79" s="386"/>
      <c r="L79" s="386"/>
      <c r="M79" s="386"/>
    </row>
    <row r="80" spans="2:13" ht="45" x14ac:dyDescent="0.25">
      <c r="B80" s="386"/>
      <c r="C80" s="362" t="s">
        <v>2013</v>
      </c>
      <c r="D80" s="362" t="s">
        <v>2014</v>
      </c>
      <c r="E80" s="362" t="s">
        <v>2015</v>
      </c>
      <c r="F80" s="362" t="s">
        <v>2016</v>
      </c>
      <c r="G80" s="362" t="s">
        <v>2017</v>
      </c>
      <c r="H80" s="362" t="s">
        <v>2018</v>
      </c>
      <c r="I80" s="362" t="s">
        <v>2019</v>
      </c>
      <c r="J80" s="362" t="s">
        <v>952</v>
      </c>
      <c r="K80" s="362" t="s">
        <v>2020</v>
      </c>
      <c r="L80" s="362" t="s">
        <v>158</v>
      </c>
      <c r="M80" s="363" t="s">
        <v>160</v>
      </c>
    </row>
    <row r="81" spans="2:14" x14ac:dyDescent="0.25">
      <c r="B81" s="417" t="s">
        <v>2091</v>
      </c>
      <c r="C81" s="421">
        <v>0.02</v>
      </c>
      <c r="D81" s="421">
        <v>0.02</v>
      </c>
      <c r="E81" s="421">
        <v>0</v>
      </c>
      <c r="F81" s="421">
        <v>0</v>
      </c>
      <c r="G81" s="421">
        <v>0</v>
      </c>
      <c r="H81" s="421">
        <v>0</v>
      </c>
      <c r="I81" s="421">
        <v>0</v>
      </c>
      <c r="J81" s="421">
        <v>0.01</v>
      </c>
      <c r="K81" s="421">
        <v>0</v>
      </c>
      <c r="L81" s="421">
        <v>0</v>
      </c>
      <c r="M81" s="422">
        <v>0.01</v>
      </c>
    </row>
    <row r="82" spans="2:14" x14ac:dyDescent="0.25">
      <c r="B82" s="357" t="s">
        <v>2236</v>
      </c>
    </row>
    <row r="83" spans="2:14" x14ac:dyDescent="0.25">
      <c r="B83" s="357"/>
    </row>
    <row r="85" spans="2:14" x14ac:dyDescent="0.25">
      <c r="N85" s="290" t="s">
        <v>1910</v>
      </c>
    </row>
  </sheetData>
  <hyperlinks>
    <hyperlink ref="N85" location="Contents!A1" display="To Frontpage" xr:uid="{FBD6BE83-03D3-418C-9396-05F346C1A6BA}"/>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B1C4-25BB-4F32-9420-5F24AEA27CFE}">
  <sheetPr>
    <pageSetUpPr fitToPage="1"/>
  </sheetPr>
  <dimension ref="B7:D61"/>
  <sheetViews>
    <sheetView topLeftCell="A19" zoomScale="85" zoomScaleNormal="85" workbookViewId="0">
      <selection activeCell="I23" sqref="I23"/>
    </sheetView>
  </sheetViews>
  <sheetFormatPr defaultColWidth="9.140625" defaultRowHeight="15" x14ac:dyDescent="0.25"/>
  <cols>
    <col min="1" max="1" width="4.7109375" style="332" customWidth="1"/>
    <col min="2" max="2" width="71.140625" style="332" customWidth="1"/>
    <col min="3" max="3" width="68.140625" style="332" customWidth="1"/>
    <col min="4" max="4" width="80.28515625" style="332" customWidth="1"/>
    <col min="5" max="16384" width="9.140625" style="332"/>
  </cols>
  <sheetData>
    <row r="7" spans="2:4" ht="15.75" x14ac:dyDescent="0.25">
      <c r="B7" s="427" t="s">
        <v>2092</v>
      </c>
      <c r="C7" s="384"/>
      <c r="D7" s="384"/>
    </row>
    <row r="8" spans="2:4" x14ac:dyDescent="0.25">
      <c r="B8" s="428" t="s">
        <v>1869</v>
      </c>
      <c r="C8" s="429" t="s">
        <v>2093</v>
      </c>
      <c r="D8" s="430" t="s">
        <v>2094</v>
      </c>
    </row>
    <row r="9" spans="2:4" x14ac:dyDescent="0.25">
      <c r="B9" s="431"/>
      <c r="C9" s="432"/>
      <c r="D9" s="433"/>
    </row>
    <row r="10" spans="2:4" x14ac:dyDescent="0.25">
      <c r="B10" s="411" t="s">
        <v>2095</v>
      </c>
      <c r="C10" s="434"/>
      <c r="D10" s="434"/>
    </row>
    <row r="11" spans="2:4" ht="30" x14ac:dyDescent="0.25">
      <c r="B11" s="518" t="s">
        <v>2096</v>
      </c>
      <c r="C11" s="518" t="s">
        <v>2097</v>
      </c>
      <c r="D11" s="545"/>
    </row>
    <row r="12" spans="2:4" x14ac:dyDescent="0.25">
      <c r="B12" s="293"/>
      <c r="C12" s="518"/>
      <c r="D12" s="545"/>
    </row>
    <row r="13" spans="2:4" ht="45" x14ac:dyDescent="0.25">
      <c r="B13" s="293"/>
      <c r="C13" s="518" t="s">
        <v>2098</v>
      </c>
      <c r="D13" s="545"/>
    </row>
    <row r="14" spans="2:4" ht="30" x14ac:dyDescent="0.25">
      <c r="B14" s="517" t="s">
        <v>2099</v>
      </c>
      <c r="C14" s="518" t="s">
        <v>2100</v>
      </c>
      <c r="D14" s="545"/>
    </row>
    <row r="15" spans="2:4" x14ac:dyDescent="0.25">
      <c r="B15" s="517"/>
      <c r="C15" s="435" t="s">
        <v>2101</v>
      </c>
      <c r="D15" s="545"/>
    </row>
    <row r="16" spans="2:4" ht="30" x14ac:dyDescent="0.25">
      <c r="B16" s="517" t="s">
        <v>2102</v>
      </c>
      <c r="C16" s="435" t="s">
        <v>2103</v>
      </c>
      <c r="D16" s="545"/>
    </row>
    <row r="17" spans="2:4" x14ac:dyDescent="0.25">
      <c r="B17" s="436"/>
      <c r="C17" s="435" t="s">
        <v>2104</v>
      </c>
      <c r="D17" s="545"/>
    </row>
    <row r="18" spans="2:4" x14ac:dyDescent="0.25">
      <c r="B18" s="436"/>
      <c r="C18" s="435" t="s">
        <v>2105</v>
      </c>
      <c r="D18" s="545"/>
    </row>
    <row r="19" spans="2:4" x14ac:dyDescent="0.25">
      <c r="B19" s="436"/>
      <c r="C19" s="435" t="s">
        <v>2106</v>
      </c>
      <c r="D19" s="545"/>
    </row>
    <row r="20" spans="2:4" x14ac:dyDescent="0.25">
      <c r="B20" s="436"/>
      <c r="C20" s="435" t="s">
        <v>2107</v>
      </c>
      <c r="D20" s="545"/>
    </row>
    <row r="21" spans="2:4" x14ac:dyDescent="0.25">
      <c r="B21" s="436"/>
      <c r="C21" s="435" t="s">
        <v>2108</v>
      </c>
      <c r="D21" s="545"/>
    </row>
    <row r="22" spans="2:4" ht="29.25" x14ac:dyDescent="0.25">
      <c r="B22" s="436"/>
      <c r="C22" s="435" t="s">
        <v>2109</v>
      </c>
      <c r="D22" s="545"/>
    </row>
    <row r="23" spans="2:4" x14ac:dyDescent="0.25">
      <c r="B23" s="436"/>
      <c r="C23" s="435" t="s">
        <v>2110</v>
      </c>
      <c r="D23" s="545"/>
    </row>
    <row r="24" spans="2:4" x14ac:dyDescent="0.25">
      <c r="B24" s="436"/>
      <c r="C24" s="435" t="s">
        <v>2111</v>
      </c>
      <c r="D24" s="545"/>
    </row>
    <row r="25" spans="2:4" x14ac:dyDescent="0.25">
      <c r="B25" s="436"/>
      <c r="C25" s="435" t="s">
        <v>2112</v>
      </c>
      <c r="D25" s="545"/>
    </row>
    <row r="26" spans="2:4" x14ac:dyDescent="0.25">
      <c r="B26" s="436"/>
      <c r="C26" s="435" t="s">
        <v>2113</v>
      </c>
      <c r="D26" s="545"/>
    </row>
    <row r="27" spans="2:4" x14ac:dyDescent="0.25">
      <c r="B27" s="436"/>
      <c r="C27" s="435"/>
      <c r="D27" s="518"/>
    </row>
    <row r="28" spans="2:4" x14ac:dyDescent="0.25">
      <c r="B28" s="411" t="s">
        <v>2114</v>
      </c>
      <c r="C28" s="393"/>
      <c r="D28" s="393"/>
    </row>
    <row r="29" spans="2:4" ht="30" x14ac:dyDescent="0.25">
      <c r="B29" s="544" t="s">
        <v>2115</v>
      </c>
      <c r="C29" s="518" t="s">
        <v>2116</v>
      </c>
      <c r="D29" s="545"/>
    </row>
    <row r="30" spans="2:4" x14ac:dyDescent="0.25">
      <c r="B30" s="544"/>
      <c r="C30" s="518"/>
      <c r="D30" s="545"/>
    </row>
    <row r="31" spans="2:4" ht="30" x14ac:dyDescent="0.25">
      <c r="B31" s="544"/>
      <c r="C31" s="518" t="s">
        <v>2117</v>
      </c>
      <c r="D31" s="545"/>
    </row>
    <row r="32" spans="2:4" x14ac:dyDescent="0.25">
      <c r="B32" s="544"/>
      <c r="C32" s="353"/>
      <c r="D32" s="545"/>
    </row>
    <row r="33" spans="2:4" x14ac:dyDescent="0.25">
      <c r="B33" s="544"/>
      <c r="C33" s="353" t="s">
        <v>2118</v>
      </c>
      <c r="D33" s="545"/>
    </row>
    <row r="34" spans="2:4" ht="30" x14ac:dyDescent="0.25">
      <c r="B34" s="544" t="s">
        <v>2119</v>
      </c>
      <c r="C34" s="518" t="s">
        <v>2120</v>
      </c>
      <c r="D34" s="545"/>
    </row>
    <row r="35" spans="2:4" x14ac:dyDescent="0.25">
      <c r="B35" s="544"/>
      <c r="C35" s="518"/>
      <c r="D35" s="545"/>
    </row>
    <row r="36" spans="2:4" x14ac:dyDescent="0.25">
      <c r="B36" s="544"/>
      <c r="C36" s="353" t="s">
        <v>2121</v>
      </c>
      <c r="D36" s="545"/>
    </row>
    <row r="37" spans="2:4" ht="30" x14ac:dyDescent="0.25">
      <c r="B37" s="544" t="s">
        <v>2122</v>
      </c>
      <c r="C37" s="518" t="s">
        <v>2123</v>
      </c>
      <c r="D37" s="545"/>
    </row>
    <row r="38" spans="2:4" x14ac:dyDescent="0.25">
      <c r="B38" s="544"/>
      <c r="C38" s="518"/>
      <c r="D38" s="545"/>
    </row>
    <row r="39" spans="2:4" x14ac:dyDescent="0.25">
      <c r="B39" s="544"/>
      <c r="C39" s="353" t="s">
        <v>2124</v>
      </c>
      <c r="D39" s="545"/>
    </row>
    <row r="40" spans="2:4" ht="30" x14ac:dyDescent="0.25">
      <c r="B40" s="544" t="s">
        <v>2125</v>
      </c>
      <c r="C40" s="518" t="s">
        <v>2126</v>
      </c>
      <c r="D40" s="545"/>
    </row>
    <row r="41" spans="2:4" x14ac:dyDescent="0.25">
      <c r="B41" s="544"/>
      <c r="C41" s="518"/>
      <c r="D41" s="545"/>
    </row>
    <row r="42" spans="2:4" ht="30" x14ac:dyDescent="0.25">
      <c r="B42" s="544"/>
      <c r="C42" s="353" t="s">
        <v>2127</v>
      </c>
      <c r="D42" s="545"/>
    </row>
    <row r="43" spans="2:4" ht="45" x14ac:dyDescent="0.25">
      <c r="B43" s="437" t="s">
        <v>2128</v>
      </c>
      <c r="C43" s="272" t="s">
        <v>2129</v>
      </c>
      <c r="D43" s="272"/>
    </row>
    <row r="44" spans="2:4" x14ac:dyDescent="0.25">
      <c r="B44" s="263"/>
      <c r="C44" s="263"/>
      <c r="D44" s="263"/>
    </row>
    <row r="45" spans="2:4" x14ac:dyDescent="0.25">
      <c r="D45" s="290" t="s">
        <v>1910</v>
      </c>
    </row>
    <row r="56" spans="2:4" ht="15" customHeight="1" x14ac:dyDescent="0.25"/>
    <row r="57" spans="2:4" ht="222.75" customHeight="1" x14ac:dyDescent="0.25"/>
    <row r="58" spans="2:4" ht="203.25" customHeight="1" x14ac:dyDescent="0.25">
      <c r="B58" s="517"/>
      <c r="C58" s="438"/>
      <c r="D58" s="438"/>
    </row>
    <row r="59" spans="2:4" ht="15.75" x14ac:dyDescent="0.25">
      <c r="B59" s="439"/>
      <c r="C59" s="440"/>
      <c r="D59" s="440"/>
    </row>
    <row r="61" spans="2:4" x14ac:dyDescent="0.25">
      <c r="D61" s="29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76E2AB30-0068-4F4C-91E7-BF9F001A89F1}"/>
  </hyperlinks>
  <pageMargins left="0.7" right="0.7" top="0.75" bottom="0.75" header="0.3" footer="0.3"/>
  <pageSetup paperSize="9" scale="5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5B62-7567-4C26-B10E-82F1D7BF43C6}">
  <sheetPr>
    <pageSetUpPr fitToPage="1"/>
  </sheetPr>
  <dimension ref="A1:U59"/>
  <sheetViews>
    <sheetView zoomScale="85" zoomScaleNormal="85" workbookViewId="0">
      <selection activeCell="I23" sqref="I23"/>
    </sheetView>
  </sheetViews>
  <sheetFormatPr defaultRowHeight="15" x14ac:dyDescent="0.25"/>
  <cols>
    <col min="2" max="2" width="40.28515625" bestFit="1" customWidth="1"/>
  </cols>
  <sheetData>
    <row r="1" spans="1:21" x14ac:dyDescent="0.25">
      <c r="A1" s="326"/>
      <c r="B1" s="326"/>
      <c r="C1" s="326"/>
      <c r="D1" s="326"/>
      <c r="E1" s="326"/>
      <c r="F1" s="326"/>
      <c r="G1" s="326"/>
      <c r="H1" s="326"/>
      <c r="I1" s="326"/>
      <c r="J1" s="326"/>
      <c r="K1" s="326"/>
      <c r="L1" s="326"/>
      <c r="M1" s="326"/>
      <c r="N1" s="326"/>
      <c r="O1" s="326"/>
      <c r="P1" s="326"/>
      <c r="Q1" s="326"/>
      <c r="R1" s="326"/>
      <c r="S1" s="326"/>
      <c r="T1" s="326"/>
      <c r="U1" s="326"/>
    </row>
    <row r="2" spans="1:21" x14ac:dyDescent="0.25">
      <c r="A2" s="326"/>
      <c r="B2" s="302"/>
      <c r="C2" s="326"/>
      <c r="D2" s="326"/>
      <c r="E2" s="326"/>
      <c r="F2" s="326"/>
      <c r="G2" s="326"/>
      <c r="H2" s="326"/>
      <c r="I2" s="326"/>
      <c r="J2" s="326"/>
      <c r="K2" s="326"/>
      <c r="L2" s="326"/>
      <c r="M2" s="326"/>
      <c r="N2" s="326"/>
      <c r="O2" s="326"/>
      <c r="P2" s="326"/>
      <c r="Q2" s="326"/>
      <c r="R2" s="326"/>
      <c r="S2" s="326"/>
      <c r="T2" s="326"/>
      <c r="U2" s="326"/>
    </row>
    <row r="3" spans="1:21" ht="15.75" customHeight="1" x14ac:dyDescent="0.25">
      <c r="A3" s="326"/>
      <c r="B3" s="441" t="s">
        <v>2130</v>
      </c>
      <c r="C3" s="442"/>
      <c r="D3" s="442"/>
      <c r="E3" s="443"/>
      <c r="F3" s="443"/>
      <c r="G3" s="443"/>
      <c r="H3" s="443"/>
      <c r="I3" s="443"/>
      <c r="J3" s="443"/>
      <c r="K3" s="443"/>
      <c r="L3" s="443"/>
      <c r="M3" s="443"/>
      <c r="N3" s="443"/>
      <c r="O3" s="443"/>
    </row>
    <row r="4" spans="1:21" ht="15" customHeight="1" x14ac:dyDescent="0.25">
      <c r="A4" s="326"/>
      <c r="B4" s="444" t="s">
        <v>2131</v>
      </c>
      <c r="C4" s="547" t="s">
        <v>2132</v>
      </c>
      <c r="D4" s="547"/>
      <c r="E4" s="547"/>
      <c r="F4" s="547"/>
      <c r="G4" s="547"/>
      <c r="H4" s="547"/>
      <c r="I4" s="547"/>
      <c r="J4" s="547"/>
      <c r="K4" s="547"/>
      <c r="L4" s="547"/>
      <c r="M4" s="547"/>
      <c r="N4" s="547"/>
      <c r="O4" s="547"/>
    </row>
    <row r="5" spans="1:21" ht="15" customHeight="1" x14ac:dyDescent="0.25">
      <c r="A5" s="326"/>
      <c r="B5" s="444"/>
      <c r="C5" s="548" t="s">
        <v>2133</v>
      </c>
      <c r="D5" s="548"/>
      <c r="E5" s="548"/>
      <c r="F5" s="548"/>
      <c r="G5" s="548"/>
      <c r="H5" s="548"/>
      <c r="I5" s="548"/>
      <c r="J5" s="548"/>
      <c r="K5" s="548"/>
      <c r="L5" s="548"/>
      <c r="M5" s="548"/>
      <c r="N5" s="548"/>
      <c r="O5" s="548"/>
    </row>
    <row r="6" spans="1:21" ht="15" customHeight="1" x14ac:dyDescent="0.25">
      <c r="A6" s="326"/>
      <c r="B6" s="445"/>
      <c r="C6" s="519"/>
      <c r="D6" s="519"/>
      <c r="E6" s="443"/>
      <c r="F6" s="443"/>
      <c r="G6" s="443"/>
      <c r="H6" s="443"/>
      <c r="I6" s="443"/>
      <c r="J6" s="443"/>
      <c r="K6" s="443"/>
      <c r="L6" s="443"/>
      <c r="M6" s="443"/>
      <c r="N6" s="443"/>
      <c r="O6" s="443"/>
    </row>
    <row r="7" spans="1:21" ht="15" customHeight="1" x14ac:dyDescent="0.25">
      <c r="A7" s="326"/>
      <c r="B7" s="446" t="s">
        <v>2134</v>
      </c>
      <c r="C7" s="393"/>
      <c r="D7" s="393"/>
      <c r="E7" s="393"/>
      <c r="F7" s="393"/>
      <c r="G7" s="393"/>
      <c r="H7" s="393"/>
      <c r="I7" s="393"/>
      <c r="J7" s="393"/>
      <c r="K7" s="393"/>
      <c r="L7" s="393"/>
      <c r="M7" s="393"/>
      <c r="N7" s="393"/>
      <c r="O7" s="393"/>
    </row>
    <row r="8" spans="1:21" ht="15" customHeight="1" x14ac:dyDescent="0.25">
      <c r="A8" s="326"/>
      <c r="B8" s="518" t="s">
        <v>2135</v>
      </c>
      <c r="C8" s="549"/>
      <c r="D8" s="549"/>
      <c r="E8" s="549"/>
      <c r="F8" s="549"/>
      <c r="G8" s="549"/>
      <c r="H8" s="549"/>
      <c r="I8" s="549"/>
      <c r="J8" s="549"/>
      <c r="K8" s="549"/>
      <c r="L8" s="549"/>
      <c r="M8" s="549"/>
      <c r="N8" s="549"/>
      <c r="O8" s="549"/>
    </row>
    <row r="9" spans="1:21" ht="15" customHeight="1" x14ac:dyDescent="0.25">
      <c r="A9" s="326"/>
      <c r="B9" s="517" t="s">
        <v>2136</v>
      </c>
      <c r="C9" s="550"/>
      <c r="D9" s="550"/>
      <c r="E9" s="550"/>
      <c r="F9" s="550"/>
      <c r="G9" s="550"/>
      <c r="H9" s="550"/>
      <c r="I9" s="550"/>
      <c r="J9" s="550"/>
      <c r="K9" s="550"/>
      <c r="L9" s="550"/>
      <c r="M9" s="550"/>
      <c r="N9" s="550"/>
      <c r="O9" s="550"/>
    </row>
    <row r="10" spans="1:21" x14ac:dyDescent="0.25">
      <c r="A10" s="326"/>
      <c r="B10" s="517"/>
      <c r="C10" s="551"/>
      <c r="D10" s="551"/>
      <c r="E10" s="551"/>
      <c r="F10" s="551"/>
      <c r="G10" s="551"/>
      <c r="H10" s="551"/>
      <c r="I10" s="551"/>
      <c r="J10" s="551"/>
      <c r="K10" s="551"/>
      <c r="L10" s="551"/>
      <c r="M10" s="551"/>
      <c r="N10" s="551"/>
      <c r="O10" s="551"/>
    </row>
    <row r="11" spans="1:21" ht="15.75" customHeight="1" x14ac:dyDescent="0.25">
      <c r="A11" s="326"/>
      <c r="B11" s="446" t="s">
        <v>2137</v>
      </c>
      <c r="C11" s="552" t="s">
        <v>2138</v>
      </c>
      <c r="D11" s="552"/>
      <c r="E11" s="552"/>
      <c r="F11" s="552"/>
      <c r="G11" s="552"/>
      <c r="H11" s="552"/>
      <c r="I11" s="552"/>
      <c r="J11" s="552"/>
      <c r="K11" s="552"/>
      <c r="L11" s="552"/>
      <c r="M11" s="552"/>
      <c r="N11" s="552"/>
      <c r="O11" s="552"/>
    </row>
    <row r="12" spans="1:21" ht="226.5" customHeight="1" x14ac:dyDescent="0.25">
      <c r="A12" s="326"/>
      <c r="B12" s="517" t="s">
        <v>2139</v>
      </c>
      <c r="C12" s="553" t="s">
        <v>2140</v>
      </c>
      <c r="D12" s="554"/>
      <c r="E12" s="554"/>
      <c r="F12" s="554"/>
      <c r="G12" s="554"/>
      <c r="H12" s="554"/>
      <c r="I12" s="554"/>
      <c r="J12" s="554"/>
      <c r="K12" s="554"/>
      <c r="L12" s="554"/>
      <c r="M12" s="554"/>
      <c r="N12" s="554"/>
      <c r="O12" s="555"/>
    </row>
    <row r="13" spans="1:21" x14ac:dyDescent="0.25">
      <c r="A13" s="326"/>
      <c r="B13" s="326"/>
      <c r="C13" s="447"/>
      <c r="D13" s="332"/>
      <c r="E13" s="332"/>
      <c r="F13" s="332"/>
      <c r="G13" s="332"/>
      <c r="H13" s="332"/>
      <c r="I13" s="332"/>
      <c r="J13" s="332"/>
      <c r="K13" s="332"/>
      <c r="L13" s="332"/>
      <c r="M13" s="332"/>
      <c r="N13" s="332"/>
      <c r="O13" s="448"/>
    </row>
    <row r="14" spans="1:21" x14ac:dyDescent="0.25">
      <c r="A14" s="326"/>
      <c r="B14" s="326"/>
      <c r="C14" s="447"/>
      <c r="D14" s="332"/>
      <c r="E14" s="332"/>
      <c r="F14" s="332"/>
      <c r="G14" s="332"/>
      <c r="H14" s="332"/>
      <c r="I14" s="332"/>
      <c r="J14" s="332"/>
      <c r="K14" s="332"/>
      <c r="L14" s="332"/>
      <c r="M14" s="332"/>
      <c r="N14" s="332"/>
      <c r="O14" s="448"/>
    </row>
    <row r="15" spans="1:21" ht="30" x14ac:dyDescent="0.25">
      <c r="A15" s="326"/>
      <c r="B15" s="517" t="s">
        <v>2141</v>
      </c>
      <c r="C15" s="447" t="s">
        <v>2142</v>
      </c>
      <c r="D15" s="332"/>
      <c r="E15" s="332"/>
      <c r="F15" s="332"/>
      <c r="G15" s="332"/>
      <c r="H15" s="332"/>
      <c r="I15" s="332"/>
      <c r="J15" s="332"/>
      <c r="K15" s="332"/>
      <c r="L15" s="332"/>
      <c r="M15" s="332"/>
      <c r="N15" s="332"/>
      <c r="O15" s="448"/>
    </row>
    <row r="16" spans="1:21" x14ac:dyDescent="0.25">
      <c r="A16" s="326"/>
      <c r="B16" s="326"/>
      <c r="C16" s="449"/>
      <c r="D16" s="332"/>
      <c r="E16" s="450"/>
      <c r="F16" s="451"/>
      <c r="G16" s="332"/>
      <c r="H16" s="332"/>
      <c r="I16" s="332"/>
      <c r="J16" s="332"/>
      <c r="K16" s="332"/>
      <c r="L16" s="332"/>
      <c r="M16" s="332"/>
      <c r="N16" s="332"/>
      <c r="O16" s="448"/>
    </row>
    <row r="17" spans="1:15" x14ac:dyDescent="0.25">
      <c r="A17" s="326"/>
      <c r="B17" s="326"/>
      <c r="C17" s="452" t="s">
        <v>2143</v>
      </c>
      <c r="D17" s="332"/>
      <c r="E17" s="450"/>
      <c r="F17" s="451"/>
      <c r="G17" s="332"/>
      <c r="H17" s="332"/>
      <c r="I17" s="332"/>
      <c r="J17" s="332"/>
      <c r="K17" s="332"/>
      <c r="L17" s="332"/>
      <c r="M17" s="332"/>
      <c r="N17" s="332"/>
      <c r="O17" s="448"/>
    </row>
    <row r="18" spans="1:15" x14ac:dyDescent="0.25">
      <c r="A18" s="326"/>
      <c r="B18" s="326"/>
      <c r="C18" s="447" t="s">
        <v>2144</v>
      </c>
      <c r="D18" s="332"/>
      <c r="E18" s="450"/>
      <c r="F18" s="451"/>
      <c r="G18" s="332"/>
      <c r="H18" s="332"/>
      <c r="I18" s="332"/>
      <c r="J18" s="332"/>
      <c r="K18" s="332"/>
      <c r="L18" s="332"/>
      <c r="M18" s="332"/>
      <c r="N18" s="332"/>
      <c r="O18" s="448"/>
    </row>
    <row r="19" spans="1:15" x14ac:dyDescent="0.25">
      <c r="A19" s="326"/>
      <c r="B19" s="326"/>
      <c r="C19" s="449"/>
      <c r="D19" s="332"/>
      <c r="E19" s="450"/>
      <c r="F19" s="451"/>
      <c r="G19" s="332"/>
      <c r="H19" s="332"/>
      <c r="I19" s="332"/>
      <c r="J19" s="332"/>
      <c r="K19" s="332"/>
      <c r="L19" s="332"/>
      <c r="M19" s="332"/>
      <c r="N19" s="332"/>
      <c r="O19" s="448"/>
    </row>
    <row r="20" spans="1:15" x14ac:dyDescent="0.25">
      <c r="A20" s="326"/>
      <c r="B20" s="326"/>
      <c r="C20" s="447"/>
      <c r="D20" s="546" t="s">
        <v>2145</v>
      </c>
      <c r="E20" s="546"/>
      <c r="F20" s="546"/>
      <c r="G20" s="546"/>
      <c r="H20" s="546"/>
      <c r="I20" s="546"/>
      <c r="J20" s="546"/>
      <c r="K20" s="546"/>
      <c r="L20" s="453"/>
      <c r="M20" s="332"/>
      <c r="N20" s="332"/>
      <c r="O20" s="448"/>
    </row>
    <row r="21" spans="1:15" x14ac:dyDescent="0.25">
      <c r="A21" s="326"/>
      <c r="B21" s="326"/>
      <c r="C21" s="447"/>
      <c r="D21" s="332"/>
      <c r="E21" s="332"/>
      <c r="F21" s="332"/>
      <c r="G21" s="332"/>
      <c r="H21" s="332"/>
      <c r="I21" s="332"/>
      <c r="J21" s="332"/>
      <c r="K21" s="332"/>
      <c r="L21" s="332"/>
      <c r="M21" s="332"/>
      <c r="N21" s="332"/>
      <c r="O21" s="448"/>
    </row>
    <row r="22" spans="1:15" ht="15.75" thickBot="1" x14ac:dyDescent="0.3">
      <c r="A22" s="326"/>
      <c r="B22" s="326"/>
      <c r="C22" s="454" t="s">
        <v>2146</v>
      </c>
      <c r="D22" s="455" t="s">
        <v>2147</v>
      </c>
      <c r="E22" s="455" t="s">
        <v>2148</v>
      </c>
      <c r="F22" s="455" t="s">
        <v>2149</v>
      </c>
      <c r="G22" s="455" t="s">
        <v>2150</v>
      </c>
      <c r="H22" s="455" t="s">
        <v>2151</v>
      </c>
      <c r="I22" s="455" t="s">
        <v>2152</v>
      </c>
      <c r="J22" s="455" t="s">
        <v>2153</v>
      </c>
      <c r="K22" s="455" t="s">
        <v>2154</v>
      </c>
      <c r="L22" s="455" t="s">
        <v>2155</v>
      </c>
      <c r="M22" s="332"/>
      <c r="N22" s="332"/>
      <c r="O22" s="448"/>
    </row>
    <row r="23" spans="1:15" x14ac:dyDescent="0.25">
      <c r="A23" s="326"/>
      <c r="B23" s="326"/>
      <c r="C23" s="456">
        <v>266666.66666666669</v>
      </c>
      <c r="D23" s="457">
        <v>266666.66666666669</v>
      </c>
      <c r="E23" s="457">
        <v>266666.66666666669</v>
      </c>
      <c r="F23" s="457">
        <v>133333.33333333334</v>
      </c>
      <c r="G23" s="457">
        <v>66666.666666666672</v>
      </c>
      <c r="H23" s="458" t="s">
        <v>2156</v>
      </c>
      <c r="I23" s="458" t="s">
        <v>2156</v>
      </c>
      <c r="J23" s="458" t="s">
        <v>2156</v>
      </c>
      <c r="K23" s="458" t="s">
        <v>2156</v>
      </c>
      <c r="L23" s="458" t="s">
        <v>2156</v>
      </c>
      <c r="M23" s="332"/>
      <c r="N23" s="332"/>
      <c r="O23" s="448"/>
    </row>
    <row r="24" spans="1:15" x14ac:dyDescent="0.25">
      <c r="A24" s="326"/>
      <c r="B24" s="326"/>
      <c r="C24" s="456"/>
      <c r="D24" s="457"/>
      <c r="E24" s="457"/>
      <c r="F24" s="457"/>
      <c r="G24" s="457"/>
      <c r="H24" s="458"/>
      <c r="I24" s="458"/>
      <c r="J24" s="458"/>
      <c r="K24" s="458"/>
      <c r="L24" s="458"/>
      <c r="M24" s="332"/>
      <c r="N24" s="332"/>
      <c r="O24" s="448"/>
    </row>
    <row r="25" spans="1:15" x14ac:dyDescent="0.25">
      <c r="A25" s="326"/>
      <c r="B25" s="326"/>
      <c r="C25" s="456"/>
      <c r="D25" s="457"/>
      <c r="E25" s="457"/>
      <c r="F25" s="457"/>
      <c r="G25" s="457"/>
      <c r="H25" s="458"/>
      <c r="I25" s="458"/>
      <c r="J25" s="458"/>
      <c r="K25" s="458"/>
      <c r="L25" s="458"/>
      <c r="M25" s="332"/>
      <c r="N25" s="332"/>
      <c r="O25" s="448"/>
    </row>
    <row r="26" spans="1:15" x14ac:dyDescent="0.25">
      <c r="A26" s="326"/>
      <c r="B26" s="326"/>
      <c r="C26" s="456"/>
      <c r="D26" s="457"/>
      <c r="E26" s="457"/>
      <c r="F26" s="457"/>
      <c r="G26" s="457"/>
      <c r="H26" s="458"/>
      <c r="I26" s="458"/>
      <c r="J26" s="458"/>
      <c r="K26" s="458"/>
      <c r="L26" s="458"/>
      <c r="M26" s="332"/>
      <c r="N26" s="332"/>
      <c r="O26" s="448"/>
    </row>
    <row r="27" spans="1:15" x14ac:dyDescent="0.25">
      <c r="A27" s="326"/>
      <c r="B27" s="326"/>
      <c r="C27" s="447" t="s">
        <v>2157</v>
      </c>
      <c r="D27" s="457"/>
      <c r="E27" s="457"/>
      <c r="F27" s="457"/>
      <c r="G27" s="457"/>
      <c r="H27" s="458"/>
      <c r="I27" s="458"/>
      <c r="J27" s="458"/>
      <c r="K27" s="458"/>
      <c r="L27" s="458"/>
      <c r="M27" s="332"/>
      <c r="N27" s="332"/>
      <c r="O27" s="448"/>
    </row>
    <row r="28" spans="1:15" x14ac:dyDescent="0.25">
      <c r="A28" s="326"/>
      <c r="B28" s="326"/>
      <c r="C28" s="447"/>
      <c r="D28" s="457"/>
      <c r="E28" s="457"/>
      <c r="F28" s="457"/>
      <c r="G28" s="457"/>
      <c r="H28" s="458"/>
      <c r="I28" s="458"/>
      <c r="J28" s="458"/>
      <c r="K28" s="458"/>
      <c r="L28" s="458"/>
      <c r="M28" s="332"/>
      <c r="N28" s="332"/>
      <c r="O28" s="448"/>
    </row>
    <row r="29" spans="1:15" x14ac:dyDescent="0.25">
      <c r="A29" s="326"/>
      <c r="B29" s="326"/>
      <c r="C29" s="452" t="s">
        <v>2143</v>
      </c>
      <c r="D29" s="332"/>
      <c r="E29" s="332"/>
      <c r="F29" s="332"/>
      <c r="G29" s="332"/>
      <c r="H29" s="332"/>
      <c r="I29" s="332"/>
      <c r="J29" s="332"/>
      <c r="K29" s="332"/>
      <c r="L29" s="332"/>
      <c r="M29" s="332"/>
      <c r="N29" s="332"/>
      <c r="O29" s="448"/>
    </row>
    <row r="30" spans="1:15" x14ac:dyDescent="0.25">
      <c r="A30" s="326"/>
      <c r="B30" s="326"/>
      <c r="C30" s="447" t="s">
        <v>2158</v>
      </c>
      <c r="D30" s="332"/>
      <c r="E30" s="332"/>
      <c r="F30" s="332"/>
      <c r="G30" s="332"/>
      <c r="H30" s="332"/>
      <c r="I30" s="332"/>
      <c r="J30" s="332"/>
      <c r="K30" s="332"/>
      <c r="L30" s="332"/>
      <c r="M30" s="332"/>
      <c r="N30" s="332"/>
      <c r="O30" s="448"/>
    </row>
    <row r="31" spans="1:15" x14ac:dyDescent="0.25">
      <c r="A31" s="326"/>
      <c r="B31" s="326"/>
      <c r="C31" s="447" t="s">
        <v>2159</v>
      </c>
      <c r="D31" s="459"/>
      <c r="E31" s="459"/>
      <c r="F31" s="459"/>
      <c r="G31" s="459"/>
      <c r="H31" s="459"/>
      <c r="I31" s="459"/>
      <c r="J31" s="459"/>
      <c r="K31" s="459"/>
      <c r="L31" s="459"/>
      <c r="M31" s="332"/>
      <c r="N31" s="332"/>
      <c r="O31" s="448"/>
    </row>
    <row r="32" spans="1:15" x14ac:dyDescent="0.25">
      <c r="A32" s="326"/>
      <c r="B32" s="326"/>
      <c r="C32" s="452"/>
      <c r="D32" s="459"/>
      <c r="E32" s="459"/>
      <c r="F32" s="459"/>
      <c r="G32" s="459"/>
      <c r="H32" s="459"/>
      <c r="I32" s="459"/>
      <c r="J32" s="459"/>
      <c r="K32" s="459"/>
      <c r="L32" s="459"/>
      <c r="M32" s="332"/>
      <c r="N32" s="332"/>
      <c r="O32" s="448"/>
    </row>
    <row r="33" spans="1:15" x14ac:dyDescent="0.25">
      <c r="A33" s="326"/>
      <c r="B33" s="326"/>
      <c r="C33" s="447"/>
      <c r="D33" s="546" t="s">
        <v>2145</v>
      </c>
      <c r="E33" s="546"/>
      <c r="F33" s="546"/>
      <c r="G33" s="546"/>
      <c r="H33" s="546"/>
      <c r="I33" s="546"/>
      <c r="J33" s="546"/>
      <c r="K33" s="546"/>
      <c r="L33" s="453"/>
      <c r="M33" s="332"/>
      <c r="N33" s="332"/>
      <c r="O33" s="448"/>
    </row>
    <row r="34" spans="1:15" x14ac:dyDescent="0.25">
      <c r="A34" s="326"/>
      <c r="B34" s="326"/>
      <c r="C34" s="447"/>
      <c r="D34" s="332"/>
      <c r="E34" s="332"/>
      <c r="F34" s="332"/>
      <c r="G34" s="332"/>
      <c r="H34" s="332"/>
      <c r="I34" s="332"/>
      <c r="J34" s="332"/>
      <c r="K34" s="332"/>
      <c r="L34" s="332"/>
      <c r="M34" s="332"/>
      <c r="N34" s="332"/>
      <c r="O34" s="448"/>
    </row>
    <row r="35" spans="1:15" ht="15.75" thickBot="1" x14ac:dyDescent="0.3">
      <c r="A35" s="326"/>
      <c r="B35" s="326"/>
      <c r="C35" s="454" t="s">
        <v>2146</v>
      </c>
      <c r="D35" s="455" t="s">
        <v>2147</v>
      </c>
      <c r="E35" s="455" t="s">
        <v>2148</v>
      </c>
      <c r="F35" s="455" t="s">
        <v>2149</v>
      </c>
      <c r="G35" s="455" t="s">
        <v>2150</v>
      </c>
      <c r="H35" s="455" t="s">
        <v>2151</v>
      </c>
      <c r="I35" s="455" t="s">
        <v>2152</v>
      </c>
      <c r="J35" s="455" t="s">
        <v>2153</v>
      </c>
      <c r="K35" s="455" t="s">
        <v>2154</v>
      </c>
      <c r="L35" s="455" t="s">
        <v>2155</v>
      </c>
      <c r="M35" s="332"/>
      <c r="N35" s="332"/>
      <c r="O35" s="448"/>
    </row>
    <row r="36" spans="1:15" x14ac:dyDescent="0.25">
      <c r="A36" s="326"/>
      <c r="B36" s="326"/>
      <c r="C36" s="460" t="s">
        <v>2156</v>
      </c>
      <c r="D36" s="458" t="s">
        <v>2156</v>
      </c>
      <c r="E36" s="461">
        <v>571428.57142857148</v>
      </c>
      <c r="F36" s="461">
        <v>285714.28571428574</v>
      </c>
      <c r="G36" s="461">
        <v>142857.14285714287</v>
      </c>
      <c r="H36" s="458" t="s">
        <v>2156</v>
      </c>
      <c r="I36" s="458" t="s">
        <v>2156</v>
      </c>
      <c r="J36" s="458" t="s">
        <v>2156</v>
      </c>
      <c r="K36" s="458" t="s">
        <v>2156</v>
      </c>
      <c r="L36" s="458" t="s">
        <v>2156</v>
      </c>
      <c r="M36" s="332"/>
      <c r="N36" s="332"/>
      <c r="O36" s="448"/>
    </row>
    <row r="37" spans="1:15" x14ac:dyDescent="0.25">
      <c r="A37" s="326"/>
      <c r="B37" s="326"/>
      <c r="C37" s="447"/>
      <c r="D37" s="332"/>
      <c r="E37" s="332"/>
      <c r="F37" s="332"/>
      <c r="G37" s="332"/>
      <c r="H37" s="332"/>
      <c r="I37" s="332"/>
      <c r="J37" s="332"/>
      <c r="K37" s="332"/>
      <c r="L37" s="332"/>
      <c r="M37" s="332"/>
      <c r="N37" s="332"/>
      <c r="O37" s="448"/>
    </row>
    <row r="38" spans="1:15" x14ac:dyDescent="0.25">
      <c r="A38" s="326"/>
      <c r="B38" s="326"/>
      <c r="C38" s="447"/>
      <c r="D38" s="332"/>
      <c r="E38" s="332"/>
      <c r="F38" s="332"/>
      <c r="G38" s="332"/>
      <c r="H38" s="332"/>
      <c r="I38" s="332"/>
      <c r="J38" s="332"/>
      <c r="K38" s="332"/>
      <c r="L38" s="332"/>
      <c r="M38" s="332"/>
      <c r="N38" s="332"/>
      <c r="O38" s="448"/>
    </row>
    <row r="39" spans="1:15" x14ac:dyDescent="0.25">
      <c r="A39" s="326"/>
      <c r="B39" s="326"/>
      <c r="C39" s="447" t="s">
        <v>2160</v>
      </c>
      <c r="D39" s="332"/>
      <c r="E39" s="332"/>
      <c r="F39" s="332"/>
      <c r="G39" s="332"/>
      <c r="H39" s="332"/>
      <c r="I39" s="332"/>
      <c r="J39" s="332"/>
      <c r="K39" s="332"/>
      <c r="L39" s="332"/>
      <c r="M39" s="332"/>
      <c r="N39" s="332"/>
      <c r="O39" s="448"/>
    </row>
    <row r="40" spans="1:15" x14ac:dyDescent="0.25">
      <c r="A40" s="326"/>
      <c r="B40" s="326"/>
      <c r="C40" s="447"/>
      <c r="D40" s="332"/>
      <c r="E40" s="332"/>
      <c r="F40" s="332"/>
      <c r="G40" s="332"/>
      <c r="H40" s="332"/>
      <c r="I40" s="332"/>
      <c r="J40" s="332"/>
      <c r="K40" s="332"/>
      <c r="L40" s="332"/>
      <c r="M40" s="332"/>
      <c r="N40" s="332"/>
      <c r="O40" s="448"/>
    </row>
    <row r="41" spans="1:15" x14ac:dyDescent="0.25">
      <c r="A41" s="326"/>
      <c r="B41" s="326"/>
      <c r="C41" s="452" t="s">
        <v>2143</v>
      </c>
      <c r="D41" s="332"/>
      <c r="E41" s="332"/>
      <c r="F41" s="332"/>
      <c r="G41" s="332"/>
      <c r="H41" s="332"/>
      <c r="I41" s="332"/>
      <c r="J41" s="332"/>
      <c r="K41" s="332"/>
      <c r="L41" s="332"/>
      <c r="M41" s="332"/>
      <c r="N41" s="332"/>
      <c r="O41" s="448"/>
    </row>
    <row r="42" spans="1:15" x14ac:dyDescent="0.25">
      <c r="A42" s="326"/>
      <c r="B42" s="326"/>
      <c r="C42" s="447" t="s">
        <v>2161</v>
      </c>
      <c r="D42" s="332"/>
      <c r="E42" s="332"/>
      <c r="F42" s="332"/>
      <c r="G42" s="332"/>
      <c r="H42" s="332"/>
      <c r="I42" s="332"/>
      <c r="J42" s="332"/>
      <c r="K42" s="332"/>
      <c r="L42" s="332"/>
      <c r="M42" s="332"/>
      <c r="N42" s="332"/>
      <c r="O42" s="448"/>
    </row>
    <row r="43" spans="1:15" x14ac:dyDescent="0.25">
      <c r="A43" s="326"/>
      <c r="B43" s="326"/>
      <c r="C43" s="447" t="s">
        <v>2162</v>
      </c>
      <c r="D43" s="459"/>
      <c r="E43" s="459"/>
      <c r="F43" s="459"/>
      <c r="G43" s="459"/>
      <c r="H43" s="459"/>
      <c r="I43" s="459"/>
      <c r="J43" s="459"/>
      <c r="K43" s="459"/>
      <c r="L43" s="459"/>
      <c r="M43" s="332"/>
      <c r="N43" s="332"/>
      <c r="O43" s="448"/>
    </row>
    <row r="44" spans="1:15" x14ac:dyDescent="0.25">
      <c r="A44" s="326"/>
      <c r="B44" s="326"/>
      <c r="C44" s="447"/>
      <c r="D44" s="459"/>
      <c r="E44" s="459"/>
      <c r="F44" s="459"/>
      <c r="G44" s="459"/>
      <c r="H44" s="459"/>
      <c r="I44" s="459"/>
      <c r="J44" s="459"/>
      <c r="K44" s="459"/>
      <c r="L44" s="459"/>
      <c r="M44" s="332"/>
      <c r="N44" s="332"/>
      <c r="O44" s="448"/>
    </row>
    <row r="45" spans="1:15" x14ac:dyDescent="0.25">
      <c r="A45" s="326"/>
      <c r="B45" s="326"/>
      <c r="C45" s="449"/>
      <c r="D45" s="263"/>
      <c r="E45" s="450"/>
      <c r="F45" s="450"/>
      <c r="G45" s="459"/>
      <c r="H45" s="459"/>
      <c r="I45" s="459"/>
      <c r="J45" s="459"/>
      <c r="K45" s="459"/>
      <c r="L45" s="459"/>
      <c r="M45" s="332"/>
      <c r="N45" s="332"/>
      <c r="O45" s="448"/>
    </row>
    <row r="46" spans="1:15" x14ac:dyDescent="0.25">
      <c r="A46" s="326"/>
      <c r="B46" s="326"/>
      <c r="C46" s="452"/>
      <c r="D46" s="459"/>
      <c r="E46" s="459"/>
      <c r="F46" s="459"/>
      <c r="G46" s="459"/>
      <c r="H46" s="459"/>
      <c r="I46" s="459"/>
      <c r="J46" s="459"/>
      <c r="K46" s="459"/>
      <c r="L46" s="459"/>
      <c r="M46" s="332"/>
      <c r="N46" s="332"/>
      <c r="O46" s="448"/>
    </row>
    <row r="47" spans="1:15" x14ac:dyDescent="0.25">
      <c r="A47" s="326"/>
      <c r="B47" s="326"/>
      <c r="C47" s="447"/>
      <c r="D47" s="546" t="s">
        <v>2163</v>
      </c>
      <c r="E47" s="546"/>
      <c r="F47" s="546"/>
      <c r="G47" s="546"/>
      <c r="H47" s="546"/>
      <c r="I47" s="546"/>
      <c r="J47" s="546"/>
      <c r="K47" s="546"/>
      <c r="L47" s="453"/>
      <c r="M47" s="332"/>
      <c r="N47" s="332"/>
      <c r="O47" s="448"/>
    </row>
    <row r="48" spans="1:15" x14ac:dyDescent="0.25">
      <c r="A48" s="326"/>
      <c r="B48" s="326"/>
      <c r="C48" s="447"/>
      <c r="D48" s="332"/>
      <c r="E48" s="332"/>
      <c r="F48" s="332"/>
      <c r="G48" s="332"/>
      <c r="H48" s="332"/>
      <c r="I48" s="332"/>
      <c r="J48" s="332"/>
      <c r="K48" s="332"/>
      <c r="L48" s="332"/>
      <c r="M48" s="332"/>
      <c r="N48" s="332"/>
      <c r="O48" s="448"/>
    </row>
    <row r="49" spans="1:15" ht="15.75" thickBot="1" x14ac:dyDescent="0.3">
      <c r="A49" s="326"/>
      <c r="B49" s="326"/>
      <c r="C49" s="454" t="s">
        <v>2146</v>
      </c>
      <c r="D49" s="455" t="s">
        <v>2147</v>
      </c>
      <c r="E49" s="455" t="s">
        <v>2148</v>
      </c>
      <c r="F49" s="455" t="s">
        <v>2149</v>
      </c>
      <c r="G49" s="455" t="s">
        <v>2150</v>
      </c>
      <c r="H49" s="455" t="s">
        <v>2151</v>
      </c>
      <c r="I49" s="455" t="s">
        <v>2152</v>
      </c>
      <c r="J49" s="455" t="s">
        <v>2153</v>
      </c>
      <c r="K49" s="455" t="s">
        <v>2154</v>
      </c>
      <c r="L49" s="455" t="s">
        <v>2155</v>
      </c>
      <c r="M49" s="332"/>
      <c r="N49" s="332"/>
      <c r="O49" s="448"/>
    </row>
    <row r="50" spans="1:15" x14ac:dyDescent="0.25">
      <c r="A50" s="326"/>
      <c r="B50" s="326"/>
      <c r="C50" s="460" t="s">
        <v>2156</v>
      </c>
      <c r="D50" s="458" t="s">
        <v>2156</v>
      </c>
      <c r="E50" s="458" t="s">
        <v>2156</v>
      </c>
      <c r="F50" s="458" t="s">
        <v>2156</v>
      </c>
      <c r="G50" s="451">
        <v>1000000</v>
      </c>
      <c r="H50" s="458" t="s">
        <v>2156</v>
      </c>
      <c r="I50" s="458" t="s">
        <v>2156</v>
      </c>
      <c r="J50" s="458" t="s">
        <v>2156</v>
      </c>
      <c r="K50" s="458" t="s">
        <v>2156</v>
      </c>
      <c r="L50" s="458" t="s">
        <v>2156</v>
      </c>
      <c r="M50" s="332"/>
      <c r="N50" s="332"/>
      <c r="O50" s="448"/>
    </row>
    <row r="51" spans="1:15" x14ac:dyDescent="0.25">
      <c r="A51" s="326"/>
      <c r="B51" s="326"/>
      <c r="C51" s="447"/>
      <c r="D51" s="332"/>
      <c r="E51" s="332"/>
      <c r="F51" s="332"/>
      <c r="G51" s="332"/>
      <c r="H51" s="332"/>
      <c r="I51" s="332"/>
      <c r="J51" s="332"/>
      <c r="K51" s="332"/>
      <c r="L51" s="332"/>
      <c r="M51" s="332"/>
      <c r="N51" s="332"/>
      <c r="O51" s="448"/>
    </row>
    <row r="52" spans="1:15" ht="15.75" thickBot="1" x14ac:dyDescent="0.3">
      <c r="A52" s="326"/>
      <c r="B52" s="462"/>
      <c r="C52" s="463"/>
      <c r="D52" s="462"/>
      <c r="E52" s="462"/>
      <c r="F52" s="462"/>
      <c r="G52" s="462"/>
      <c r="H52" s="462"/>
      <c r="I52" s="462"/>
      <c r="J52" s="462"/>
      <c r="K52" s="462"/>
      <c r="L52" s="462"/>
      <c r="M52" s="462"/>
      <c r="N52" s="462"/>
      <c r="O52" s="464"/>
    </row>
    <row r="53" spans="1:15" x14ac:dyDescent="0.25">
      <c r="A53" s="326"/>
      <c r="B53" s="326"/>
      <c r="C53" s="326"/>
      <c r="D53" s="326"/>
      <c r="E53" s="326"/>
      <c r="F53" s="326"/>
      <c r="G53" s="326"/>
      <c r="H53" s="326"/>
      <c r="I53" s="326"/>
      <c r="J53" s="326"/>
      <c r="K53" s="326"/>
      <c r="L53" s="326"/>
      <c r="M53" s="326"/>
      <c r="N53" s="326"/>
      <c r="O53" s="326"/>
    </row>
    <row r="54" spans="1:15" x14ac:dyDescent="0.25">
      <c r="A54" s="326"/>
      <c r="B54" s="326"/>
      <c r="C54" s="326"/>
      <c r="D54" s="326"/>
      <c r="E54" s="326"/>
      <c r="F54" s="326"/>
      <c r="G54" s="326"/>
      <c r="H54" s="326"/>
      <c r="I54" s="326"/>
      <c r="J54" s="326"/>
      <c r="K54" s="326"/>
      <c r="L54" s="326"/>
      <c r="M54" s="326"/>
      <c r="N54" s="326"/>
      <c r="O54" s="326"/>
    </row>
    <row r="55" spans="1:15" x14ac:dyDescent="0.25">
      <c r="A55" s="326"/>
      <c r="B55" s="326"/>
      <c r="C55" s="326"/>
      <c r="D55" s="326"/>
      <c r="E55" s="326"/>
      <c r="F55" s="326"/>
      <c r="G55" s="326"/>
      <c r="H55" s="326"/>
      <c r="I55" s="326"/>
      <c r="J55" s="326"/>
      <c r="K55" s="326"/>
      <c r="L55" s="326"/>
      <c r="M55" s="326"/>
      <c r="N55" s="326"/>
      <c r="O55" s="290" t="s">
        <v>1910</v>
      </c>
    </row>
    <row r="56" spans="1:15" x14ac:dyDescent="0.25">
      <c r="A56" s="326"/>
      <c r="B56" s="326"/>
      <c r="C56" s="326"/>
      <c r="D56" s="326"/>
      <c r="E56" s="326"/>
      <c r="F56" s="326"/>
      <c r="G56" s="326"/>
      <c r="H56" s="326"/>
      <c r="I56" s="326"/>
      <c r="J56" s="326"/>
      <c r="K56" s="326"/>
      <c r="L56" s="326"/>
      <c r="M56" s="326"/>
      <c r="N56" s="326"/>
      <c r="O56" s="326"/>
    </row>
    <row r="57" spans="1:15" x14ac:dyDescent="0.25">
      <c r="A57" s="326"/>
      <c r="B57" s="326"/>
      <c r="C57" s="326"/>
      <c r="D57" s="326"/>
      <c r="E57" s="326"/>
      <c r="F57" s="326"/>
      <c r="G57" s="326"/>
      <c r="H57" s="326"/>
      <c r="I57" s="326"/>
      <c r="J57" s="326"/>
      <c r="K57" s="326"/>
      <c r="L57" s="326"/>
      <c r="M57" s="326"/>
      <c r="N57" s="326"/>
      <c r="O57" s="326"/>
    </row>
    <row r="58" spans="1:15" x14ac:dyDescent="0.25">
      <c r="A58" s="326"/>
      <c r="B58" s="326"/>
      <c r="C58" s="326"/>
      <c r="D58" s="326"/>
      <c r="E58" s="326"/>
      <c r="F58" s="326"/>
      <c r="G58" s="326"/>
      <c r="H58" s="326"/>
      <c r="I58" s="326"/>
      <c r="J58" s="326"/>
      <c r="K58" s="326"/>
      <c r="L58" s="326"/>
      <c r="M58" s="326"/>
      <c r="N58" s="326"/>
      <c r="O58" s="326"/>
    </row>
    <row r="59" spans="1:15" x14ac:dyDescent="0.25">
      <c r="A59" s="326"/>
      <c r="B59" s="326"/>
      <c r="C59" s="326"/>
      <c r="D59" s="326"/>
      <c r="E59" s="326"/>
      <c r="F59" s="326"/>
      <c r="G59" s="326"/>
      <c r="H59" s="326"/>
      <c r="I59" s="326"/>
      <c r="J59" s="326"/>
      <c r="K59" s="326"/>
      <c r="L59" s="326"/>
      <c r="M59" s="326"/>
      <c r="N59" s="326"/>
      <c r="O59" s="326"/>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9685E21B-3A69-4234-9B9F-2C5DEA8CB8E0}"/>
    <hyperlink ref="O55" location="Contents!A1" display="To Frontpage" xr:uid="{AC3A1C31-FBEA-4F51-8475-75836DB36ECC}"/>
  </hyperlinks>
  <pageMargins left="0.7" right="0.7" top="0.75" bottom="0.75" header="0.3" footer="0.3"/>
  <pageSetup paperSize="9" scale="52" fitToHeight="0"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C5A17-3F0F-46D3-8BC1-BC90C3624B15}">
  <sheetPr>
    <pageSetUpPr fitToPage="1"/>
  </sheetPr>
  <dimension ref="A1:D75"/>
  <sheetViews>
    <sheetView zoomScale="85" zoomScaleNormal="85" workbookViewId="0">
      <selection activeCell="I23" sqref="I23"/>
    </sheetView>
  </sheetViews>
  <sheetFormatPr defaultColWidth="9.140625" defaultRowHeight="15" x14ac:dyDescent="0.25"/>
  <cols>
    <col min="1" max="1" width="4.7109375" style="326" customWidth="1"/>
    <col min="2" max="2" width="71.140625" style="326" customWidth="1"/>
    <col min="3" max="3" width="68.140625" style="326" customWidth="1"/>
    <col min="4" max="4" width="80.28515625" style="326" customWidth="1"/>
    <col min="5" max="16384" width="9.140625" style="326"/>
  </cols>
  <sheetData>
    <row r="1" spans="2:4" s="465" customFormat="1" x14ac:dyDescent="0.25"/>
    <row r="2" spans="2:4" s="465" customFormat="1" x14ac:dyDescent="0.25"/>
    <row r="3" spans="2:4" s="465" customFormat="1" x14ac:dyDescent="0.25"/>
    <row r="4" spans="2:4" s="465" customFormat="1" x14ac:dyDescent="0.25"/>
    <row r="5" spans="2:4" s="465" customFormat="1" x14ac:dyDescent="0.25"/>
    <row r="6" spans="2:4" s="465" customFormat="1" ht="16.5" thickBot="1" x14ac:dyDescent="0.3">
      <c r="B6" s="466" t="s">
        <v>2164</v>
      </c>
    </row>
    <row r="7" spans="2:4" s="465" customFormat="1" ht="15.75" thickBot="1" x14ac:dyDescent="0.3">
      <c r="B7" s="467" t="s">
        <v>1872</v>
      </c>
      <c r="C7" s="558" t="s">
        <v>2093</v>
      </c>
      <c r="D7" s="559"/>
    </row>
    <row r="8" spans="2:4" s="465" customFormat="1" ht="15.75" thickBot="1" x14ac:dyDescent="0.3">
      <c r="B8" s="468" t="s">
        <v>2165</v>
      </c>
      <c r="C8" s="560"/>
      <c r="D8" s="561"/>
    </row>
    <row r="9" spans="2:4" s="465" customFormat="1" x14ac:dyDescent="0.25">
      <c r="B9" s="469" t="s">
        <v>1880</v>
      </c>
      <c r="C9" s="562" t="s">
        <v>2166</v>
      </c>
      <c r="D9" s="563"/>
    </row>
    <row r="10" spans="2:4" s="465" customFormat="1" x14ac:dyDescent="0.25">
      <c r="B10" s="470" t="s">
        <v>1881</v>
      </c>
      <c r="C10" s="556" t="s">
        <v>2167</v>
      </c>
      <c r="D10" s="557"/>
    </row>
    <row r="11" spans="2:4" s="465" customFormat="1" x14ac:dyDescent="0.25">
      <c r="B11" s="470" t="s">
        <v>1883</v>
      </c>
      <c r="C11" s="556" t="s">
        <v>2168</v>
      </c>
      <c r="D11" s="557"/>
    </row>
    <row r="12" spans="2:4" s="465" customFormat="1" x14ac:dyDescent="0.25">
      <c r="B12" s="470" t="s">
        <v>1884</v>
      </c>
      <c r="C12" s="556" t="s">
        <v>2169</v>
      </c>
      <c r="D12" s="557"/>
    </row>
    <row r="13" spans="2:4" s="465" customFormat="1" x14ac:dyDescent="0.25">
      <c r="B13" s="470" t="s">
        <v>1885</v>
      </c>
      <c r="C13" s="556" t="s">
        <v>2170</v>
      </c>
      <c r="D13" s="557"/>
    </row>
    <row r="14" spans="2:4" s="465" customFormat="1" x14ac:dyDescent="0.25">
      <c r="B14" s="470" t="s">
        <v>1886</v>
      </c>
      <c r="C14" s="556" t="s">
        <v>2171</v>
      </c>
      <c r="D14" s="557"/>
    </row>
    <row r="15" spans="2:4" s="465" customFormat="1" x14ac:dyDescent="0.25">
      <c r="B15" s="470" t="s">
        <v>1887</v>
      </c>
      <c r="C15" s="566" t="s">
        <v>2172</v>
      </c>
      <c r="D15" s="567"/>
    </row>
    <row r="16" spans="2:4" s="465" customFormat="1" x14ac:dyDescent="0.25">
      <c r="B16" s="470" t="s">
        <v>1888</v>
      </c>
      <c r="C16" s="556" t="s">
        <v>2173</v>
      </c>
      <c r="D16" s="557"/>
    </row>
    <row r="17" spans="2:4" s="465" customFormat="1" x14ac:dyDescent="0.25">
      <c r="B17" s="471" t="s">
        <v>1889</v>
      </c>
      <c r="C17" s="556" t="s">
        <v>2174</v>
      </c>
      <c r="D17" s="557"/>
    </row>
    <row r="18" spans="2:4" s="465" customFormat="1" ht="30" customHeight="1" x14ac:dyDescent="0.25">
      <c r="B18" s="470" t="s">
        <v>1890</v>
      </c>
      <c r="C18" s="568" t="s">
        <v>2175</v>
      </c>
      <c r="D18" s="569"/>
    </row>
    <row r="19" spans="2:4" s="465" customFormat="1" x14ac:dyDescent="0.25">
      <c r="B19" s="472" t="s">
        <v>1892</v>
      </c>
      <c r="C19" s="556" t="s">
        <v>2176</v>
      </c>
      <c r="D19" s="557"/>
    </row>
    <row r="20" spans="2:4" s="465" customFormat="1" x14ac:dyDescent="0.25">
      <c r="B20" s="470" t="s">
        <v>1894</v>
      </c>
      <c r="C20" s="556" t="s">
        <v>2177</v>
      </c>
      <c r="D20" s="557"/>
    </row>
    <row r="21" spans="2:4" s="465" customFormat="1" x14ac:dyDescent="0.25">
      <c r="B21" s="470" t="s">
        <v>1908</v>
      </c>
      <c r="C21" s="556" t="s">
        <v>2178</v>
      </c>
      <c r="D21" s="557"/>
    </row>
    <row r="22" spans="2:4" s="465" customFormat="1" ht="30.75" thickBot="1" x14ac:dyDescent="0.3">
      <c r="B22" s="473" t="s">
        <v>1909</v>
      </c>
      <c r="C22" s="570" t="s">
        <v>2179</v>
      </c>
      <c r="D22" s="571"/>
    </row>
    <row r="23" spans="2:4" s="465" customFormat="1" ht="15.75" thickBot="1" x14ac:dyDescent="0.3">
      <c r="B23" s="474"/>
      <c r="C23" s="475"/>
      <c r="D23" s="476"/>
    </row>
    <row r="24" spans="2:4" s="465" customFormat="1" ht="15.75" thickBot="1" x14ac:dyDescent="0.3">
      <c r="B24" s="467" t="s">
        <v>1872</v>
      </c>
      <c r="C24" s="572" t="s">
        <v>2093</v>
      </c>
      <c r="D24" s="573"/>
    </row>
    <row r="25" spans="2:4" s="465" customFormat="1" ht="15.75" thickBot="1" x14ac:dyDescent="0.3">
      <c r="B25" s="468" t="s">
        <v>2180</v>
      </c>
      <c r="C25" s="574"/>
      <c r="D25" s="575"/>
    </row>
    <row r="26" spans="2:4" s="465" customFormat="1" x14ac:dyDescent="0.25">
      <c r="B26" s="477" t="s">
        <v>1913</v>
      </c>
      <c r="C26" s="576" t="s">
        <v>2181</v>
      </c>
      <c r="D26" s="577"/>
    </row>
    <row r="27" spans="2:4" s="465" customFormat="1" ht="36" customHeight="1" x14ac:dyDescent="0.25">
      <c r="B27" s="470" t="s">
        <v>1914</v>
      </c>
      <c r="C27" s="564" t="s">
        <v>2182</v>
      </c>
      <c r="D27" s="565"/>
    </row>
    <row r="28" spans="2:4" s="465" customFormat="1" x14ac:dyDescent="0.25">
      <c r="B28" s="478" t="s">
        <v>1915</v>
      </c>
      <c r="C28" s="564" t="s">
        <v>2183</v>
      </c>
      <c r="D28" s="565"/>
    </row>
    <row r="29" spans="2:4" s="465" customFormat="1" x14ac:dyDescent="0.25">
      <c r="B29" s="478" t="s">
        <v>2184</v>
      </c>
      <c r="C29" s="568" t="s">
        <v>2185</v>
      </c>
      <c r="D29" s="569"/>
    </row>
    <row r="30" spans="2:4" s="465" customFormat="1" x14ac:dyDescent="0.25">
      <c r="B30" s="478" t="s">
        <v>2186</v>
      </c>
      <c r="C30" s="556" t="s">
        <v>2187</v>
      </c>
      <c r="D30" s="557"/>
    </row>
    <row r="31" spans="2:4" s="465" customFormat="1" x14ac:dyDescent="0.25">
      <c r="B31" s="478" t="s">
        <v>1922</v>
      </c>
      <c r="C31" s="564" t="s">
        <v>2188</v>
      </c>
      <c r="D31" s="565"/>
    </row>
    <row r="32" spans="2:4" s="465" customFormat="1" x14ac:dyDescent="0.25">
      <c r="B32" s="478" t="s">
        <v>1923</v>
      </c>
      <c r="C32" s="564" t="s">
        <v>2189</v>
      </c>
      <c r="D32" s="565"/>
    </row>
    <row r="33" spans="1:4" s="465" customFormat="1" ht="15.75" thickBot="1" x14ac:dyDescent="0.3">
      <c r="B33" s="479" t="s">
        <v>2190</v>
      </c>
      <c r="C33" s="580" t="s">
        <v>2191</v>
      </c>
      <c r="D33" s="581"/>
    </row>
    <row r="34" spans="1:4" s="465" customFormat="1" ht="15.75" thickBot="1" x14ac:dyDescent="0.3">
      <c r="B34" s="480"/>
      <c r="C34" s="481"/>
      <c r="D34" s="482"/>
    </row>
    <row r="35" spans="1:4" s="465" customFormat="1" ht="15.75" thickBot="1" x14ac:dyDescent="0.3">
      <c r="A35" s="483"/>
      <c r="B35" s="467" t="s">
        <v>1872</v>
      </c>
      <c r="C35" s="484" t="s">
        <v>2093</v>
      </c>
      <c r="D35" s="485" t="s">
        <v>2192</v>
      </c>
    </row>
    <row r="36" spans="1:4" s="465" customFormat="1" ht="15.75" thickBot="1" x14ac:dyDescent="0.3">
      <c r="A36" s="483"/>
      <c r="B36" s="468" t="s">
        <v>2193</v>
      </c>
      <c r="C36" s="486"/>
      <c r="D36" s="487" t="s">
        <v>2194</v>
      </c>
    </row>
    <row r="37" spans="1:4" s="465" customFormat="1" ht="90.75" customHeight="1" x14ac:dyDescent="0.25">
      <c r="A37" s="483"/>
      <c r="B37" s="488" t="s">
        <v>2000</v>
      </c>
      <c r="C37" s="489" t="s">
        <v>2195</v>
      </c>
      <c r="D37" s="490"/>
    </row>
    <row r="38" spans="1:4" s="465" customFormat="1" ht="285" customHeight="1" thickBot="1" x14ac:dyDescent="0.3">
      <c r="A38" s="483"/>
      <c r="B38" s="491" t="s">
        <v>2002</v>
      </c>
      <c r="C38" s="492" t="s">
        <v>2196</v>
      </c>
      <c r="D38" s="493"/>
    </row>
    <row r="39" spans="1:4" s="465" customFormat="1" ht="15.75" thickBot="1" x14ac:dyDescent="0.3">
      <c r="B39" s="494"/>
      <c r="C39" s="482"/>
      <c r="D39" s="482"/>
    </row>
    <row r="40" spans="1:4" s="465" customFormat="1" ht="15.75" thickBot="1" x14ac:dyDescent="0.3">
      <c r="B40" s="467" t="s">
        <v>1872</v>
      </c>
      <c r="C40" s="558" t="s">
        <v>2093</v>
      </c>
      <c r="D40" s="559"/>
    </row>
    <row r="41" spans="1:4" s="465" customFormat="1" ht="15.75" thickBot="1" x14ac:dyDescent="0.3">
      <c r="B41" s="468" t="s">
        <v>2197</v>
      </c>
      <c r="C41" s="560"/>
      <c r="D41" s="561"/>
    </row>
    <row r="42" spans="1:4" s="465" customFormat="1" ht="75" customHeight="1" x14ac:dyDescent="0.25">
      <c r="B42" s="495" t="s">
        <v>2006</v>
      </c>
      <c r="C42" s="582" t="s">
        <v>2198</v>
      </c>
      <c r="D42" s="583"/>
    </row>
    <row r="43" spans="1:4" s="465" customFormat="1" ht="32.25" customHeight="1" x14ac:dyDescent="0.25">
      <c r="B43" s="496" t="s">
        <v>2008</v>
      </c>
      <c r="C43" s="584" t="s">
        <v>2199</v>
      </c>
      <c r="D43" s="585"/>
    </row>
    <row r="44" spans="1:4" s="465" customFormat="1" ht="15.75" thickBot="1" x14ac:dyDescent="0.3">
      <c r="B44" s="491" t="s">
        <v>2009</v>
      </c>
      <c r="C44" s="586" t="s">
        <v>2200</v>
      </c>
      <c r="D44" s="587"/>
    </row>
    <row r="45" spans="1:4" s="465" customFormat="1" ht="15.75" thickBot="1" x14ac:dyDescent="0.3">
      <c r="B45" s="497"/>
      <c r="C45" s="498"/>
      <c r="D45" s="482"/>
    </row>
    <row r="46" spans="1:4" s="465" customFormat="1" ht="15.75" thickBot="1" x14ac:dyDescent="0.3">
      <c r="B46" s="467" t="s">
        <v>1872</v>
      </c>
      <c r="C46" s="558" t="s">
        <v>2093</v>
      </c>
      <c r="D46" s="559"/>
    </row>
    <row r="47" spans="1:4" s="465" customFormat="1" ht="15.75" thickBot="1" x14ac:dyDescent="0.3">
      <c r="B47" s="468" t="s">
        <v>2201</v>
      </c>
      <c r="C47" s="588"/>
      <c r="D47" s="589"/>
    </row>
    <row r="48" spans="1:4" s="465" customFormat="1" x14ac:dyDescent="0.25">
      <c r="B48" s="499" t="s">
        <v>2013</v>
      </c>
      <c r="C48" s="578" t="s">
        <v>2202</v>
      </c>
      <c r="D48" s="579"/>
    </row>
    <row r="49" spans="2:4" s="465" customFormat="1" x14ac:dyDescent="0.25">
      <c r="B49" s="500" t="s">
        <v>2014</v>
      </c>
      <c r="C49" s="584" t="s">
        <v>2203</v>
      </c>
      <c r="D49" s="585"/>
    </row>
    <row r="50" spans="2:4" s="465" customFormat="1" x14ac:dyDescent="0.25">
      <c r="B50" s="496" t="s">
        <v>2015</v>
      </c>
      <c r="C50" s="578" t="s">
        <v>2204</v>
      </c>
      <c r="D50" s="579"/>
    </row>
    <row r="51" spans="2:4" s="465" customFormat="1" x14ac:dyDescent="0.25">
      <c r="B51" s="496" t="s">
        <v>2016</v>
      </c>
      <c r="C51" s="584" t="s">
        <v>2205</v>
      </c>
      <c r="D51" s="585"/>
    </row>
    <row r="52" spans="2:4" s="465" customFormat="1" x14ac:dyDescent="0.25">
      <c r="B52" s="496" t="s">
        <v>2017</v>
      </c>
      <c r="C52" s="584" t="s">
        <v>2206</v>
      </c>
      <c r="D52" s="585"/>
    </row>
    <row r="53" spans="2:4" s="465" customFormat="1" x14ac:dyDescent="0.25">
      <c r="B53" s="496" t="s">
        <v>2018</v>
      </c>
      <c r="C53" s="584" t="s">
        <v>2207</v>
      </c>
      <c r="D53" s="585"/>
    </row>
    <row r="54" spans="2:4" s="465" customFormat="1" x14ac:dyDescent="0.25">
      <c r="B54" s="496" t="s">
        <v>2019</v>
      </c>
      <c r="C54" s="584" t="s">
        <v>2208</v>
      </c>
      <c r="D54" s="585"/>
    </row>
    <row r="55" spans="2:4" s="465" customFormat="1" x14ac:dyDescent="0.25">
      <c r="B55" s="496" t="s">
        <v>952</v>
      </c>
      <c r="C55" s="584" t="s">
        <v>2209</v>
      </c>
      <c r="D55" s="585"/>
    </row>
    <row r="56" spans="2:4" s="465" customFormat="1" x14ac:dyDescent="0.25">
      <c r="B56" s="496" t="s">
        <v>2020</v>
      </c>
      <c r="C56" s="584" t="s">
        <v>2210</v>
      </c>
      <c r="D56" s="585"/>
    </row>
    <row r="57" spans="2:4" s="465" customFormat="1" ht="15.75" thickBot="1" x14ac:dyDescent="0.3">
      <c r="B57" s="501" t="s">
        <v>158</v>
      </c>
      <c r="C57" s="586" t="s">
        <v>2211</v>
      </c>
      <c r="D57" s="587"/>
    </row>
    <row r="58" spans="2:4" s="465" customFormat="1" ht="15.75" thickBot="1" x14ac:dyDescent="0.3"/>
    <row r="59" spans="2:4" s="465" customFormat="1" ht="15.75" thickBot="1" x14ac:dyDescent="0.3">
      <c r="B59" s="502" t="s">
        <v>1872</v>
      </c>
      <c r="C59" s="503" t="s">
        <v>2093</v>
      </c>
      <c r="D59" s="504"/>
    </row>
    <row r="60" spans="2:4" s="465" customFormat="1" ht="15.75" thickBot="1" x14ac:dyDescent="0.3">
      <c r="B60" s="467" t="s">
        <v>2212</v>
      </c>
      <c r="C60" s="505"/>
      <c r="D60" s="506"/>
    </row>
    <row r="61" spans="2:4" s="465" customFormat="1" x14ac:dyDescent="0.25">
      <c r="B61" s="507" t="s">
        <v>2054</v>
      </c>
      <c r="C61" s="582" t="s">
        <v>2213</v>
      </c>
      <c r="D61" s="583"/>
    </row>
    <row r="62" spans="2:4" s="465" customFormat="1" x14ac:dyDescent="0.25">
      <c r="B62" s="508" t="s">
        <v>2214</v>
      </c>
      <c r="C62" s="590" t="s">
        <v>2215</v>
      </c>
      <c r="D62" s="591"/>
    </row>
    <row r="63" spans="2:4" s="465" customFormat="1" x14ac:dyDescent="0.25">
      <c r="B63" s="508" t="s">
        <v>2216</v>
      </c>
      <c r="C63" s="584" t="s">
        <v>2217</v>
      </c>
      <c r="D63" s="585"/>
    </row>
    <row r="64" spans="2:4" s="465" customFormat="1" ht="15" customHeight="1" x14ac:dyDescent="0.25">
      <c r="B64" s="508" t="s">
        <v>2061</v>
      </c>
      <c r="C64" s="584" t="s">
        <v>2218</v>
      </c>
      <c r="D64" s="585"/>
    </row>
    <row r="65" spans="1:4" s="465" customFormat="1" ht="15" customHeight="1" x14ac:dyDescent="0.25">
      <c r="B65" s="508" t="s">
        <v>2062</v>
      </c>
      <c r="C65" s="584" t="s">
        <v>2219</v>
      </c>
      <c r="D65" s="585"/>
    </row>
    <row r="66" spans="1:4" s="465" customFormat="1" x14ac:dyDescent="0.25">
      <c r="B66" s="508" t="s">
        <v>2063</v>
      </c>
      <c r="C66" s="584" t="s">
        <v>2220</v>
      </c>
      <c r="D66" s="585"/>
    </row>
    <row r="67" spans="1:4" s="465" customFormat="1" ht="15.75" thickBot="1" x14ac:dyDescent="0.3">
      <c r="B67" s="501" t="s">
        <v>158</v>
      </c>
      <c r="C67" s="586" t="s">
        <v>2221</v>
      </c>
      <c r="D67" s="587"/>
    </row>
    <row r="68" spans="1:4" s="465" customFormat="1" ht="15.75" thickBot="1" x14ac:dyDescent="0.3"/>
    <row r="69" spans="1:4" s="465" customFormat="1" ht="15.75" thickBot="1" x14ac:dyDescent="0.3">
      <c r="B69" s="467" t="s">
        <v>1872</v>
      </c>
      <c r="C69" s="558" t="s">
        <v>2093</v>
      </c>
      <c r="D69" s="559"/>
    </row>
    <row r="70" spans="1:4" s="465" customFormat="1" ht="15.75" thickBot="1" x14ac:dyDescent="0.3">
      <c r="B70" s="468" t="s">
        <v>2222</v>
      </c>
      <c r="C70" s="560"/>
      <c r="D70" s="561"/>
    </row>
    <row r="71" spans="1:4" s="465" customFormat="1" ht="15.75" thickBot="1" x14ac:dyDescent="0.3">
      <c r="B71" s="509" t="s">
        <v>2223</v>
      </c>
      <c r="C71" s="594" t="s">
        <v>2224</v>
      </c>
      <c r="D71" s="595"/>
    </row>
    <row r="72" spans="1:4" s="465" customFormat="1" ht="15.75" thickBot="1" x14ac:dyDescent="0.3">
      <c r="B72" s="497"/>
      <c r="C72" s="482"/>
      <c r="D72" s="482"/>
    </row>
    <row r="73" spans="1:4" s="465" customFormat="1" ht="15.75" thickBot="1" x14ac:dyDescent="0.3">
      <c r="A73" s="483"/>
      <c r="B73" s="467" t="s">
        <v>2225</v>
      </c>
      <c r="C73" s="592" t="s">
        <v>2226</v>
      </c>
      <c r="D73" s="593"/>
    </row>
    <row r="74" spans="1:4" s="465" customFormat="1" ht="30.75" thickBot="1" x14ac:dyDescent="0.3">
      <c r="A74" s="483"/>
      <c r="B74" s="510" t="s">
        <v>2227</v>
      </c>
      <c r="C74" s="511" t="s">
        <v>2228</v>
      </c>
      <c r="D74" s="512"/>
    </row>
    <row r="75" spans="1:4" x14ac:dyDescent="0.25">
      <c r="A75" s="332"/>
      <c r="B75" s="332"/>
      <c r="C75" s="332"/>
      <c r="D75" s="513" t="s">
        <v>2229</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C5F79282-7E11-4534-8FEA-1F0B85D68BDB}"/>
    <hyperlink ref="C74" r:id="rId1" xr:uid="{2F3F9AC6-31F8-4334-9BD5-3BA2ADDA3039}"/>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26" t="s">
        <v>45</v>
      </c>
      <c r="B1" s="527"/>
      <c r="C1" s="527"/>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5" zoomScale="85" zoomScaleNormal="85" workbookViewId="0">
      <selection activeCell="D45" sqref="D45"/>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1738</v>
      </c>
      <c r="B1" s="191"/>
      <c r="C1" s="64"/>
      <c r="D1" s="64"/>
      <c r="E1" s="64"/>
      <c r="F1" s="199" t="s">
        <v>1767</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239</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207" t="s">
        <v>604</v>
      </c>
      <c r="E14" s="72"/>
      <c r="F14" s="72"/>
      <c r="H14" s="64"/>
      <c r="L14" s="64"/>
      <c r="M14" s="64"/>
    </row>
    <row r="15" spans="1:13" x14ac:dyDescent="0.25">
      <c r="A15" s="66" t="s">
        <v>95</v>
      </c>
      <c r="B15" s="80" t="s">
        <v>96</v>
      </c>
      <c r="C15" s="207" t="s">
        <v>1810</v>
      </c>
      <c r="E15" s="72"/>
      <c r="F15" s="72"/>
      <c r="H15" s="64"/>
      <c r="L15" s="64"/>
      <c r="M15" s="64"/>
    </row>
    <row r="16" spans="1:13" x14ac:dyDescent="0.25">
      <c r="A16" s="66" t="s">
        <v>97</v>
      </c>
      <c r="B16" s="80" t="s">
        <v>98</v>
      </c>
      <c r="C16" s="208" t="s">
        <v>1783</v>
      </c>
      <c r="E16" s="72"/>
      <c r="F16" s="72"/>
      <c r="H16" s="64"/>
      <c r="L16" s="64"/>
      <c r="M16" s="64"/>
    </row>
    <row r="17" spans="1:13" x14ac:dyDescent="0.25">
      <c r="A17" s="66" t="s">
        <v>99</v>
      </c>
      <c r="B17" s="80" t="s">
        <v>100</v>
      </c>
      <c r="C17" s="236">
        <v>43373</v>
      </c>
      <c r="E17" s="72"/>
      <c r="F17" s="72"/>
      <c r="H17" s="64"/>
      <c r="L17" s="64"/>
      <c r="M17" s="64"/>
    </row>
    <row r="18" spans="1:13" outlineLevel="1" x14ac:dyDescent="0.25">
      <c r="A18" s="66" t="s">
        <v>101</v>
      </c>
      <c r="B18" s="81" t="s">
        <v>102</v>
      </c>
      <c r="C18" s="206" t="s">
        <v>1784</v>
      </c>
      <c r="E18" s="72"/>
      <c r="F18" s="72"/>
      <c r="H18" s="64"/>
      <c r="L18" s="64"/>
      <c r="M18" s="64"/>
    </row>
    <row r="19" spans="1:13" outlineLevel="1" x14ac:dyDescent="0.25">
      <c r="A19" s="66" t="s">
        <v>103</v>
      </c>
      <c r="B19" s="81" t="s">
        <v>104</v>
      </c>
      <c r="C19" s="205" t="s">
        <v>2230</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209" t="s">
        <v>1785</v>
      </c>
      <c r="D27" s="83"/>
      <c r="E27" s="83"/>
      <c r="F27" s="83"/>
      <c r="H27" s="64"/>
      <c r="L27" s="64"/>
      <c r="M27" s="64"/>
    </row>
    <row r="28" spans="1:13" x14ac:dyDescent="0.25">
      <c r="A28" s="66" t="s">
        <v>113</v>
      </c>
      <c r="B28" s="82" t="s">
        <v>114</v>
      </c>
      <c r="C28" s="209" t="s">
        <v>1785</v>
      </c>
      <c r="D28" s="83"/>
      <c r="E28" s="83"/>
      <c r="F28" s="83"/>
      <c r="H28" s="64"/>
      <c r="L28" s="64"/>
      <c r="M28" s="64"/>
    </row>
    <row r="29" spans="1:13" x14ac:dyDescent="0.25">
      <c r="A29" s="66" t="s">
        <v>115</v>
      </c>
      <c r="B29" s="82" t="s">
        <v>116</v>
      </c>
      <c r="C29" s="210" t="s">
        <v>1786</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217">
        <v>450649</v>
      </c>
      <c r="F38" s="83"/>
      <c r="H38" s="64"/>
      <c r="L38" s="64"/>
      <c r="M38" s="64"/>
    </row>
    <row r="39" spans="1:13" x14ac:dyDescent="0.25">
      <c r="A39" s="66" t="s">
        <v>125</v>
      </c>
      <c r="B39" s="83" t="s">
        <v>126</v>
      </c>
      <c r="C39" s="217">
        <v>408913</v>
      </c>
      <c r="F39" s="83"/>
      <c r="H39" s="64"/>
      <c r="L39" s="64"/>
      <c r="M39" s="64"/>
    </row>
    <row r="40" spans="1:13" outlineLevel="1" x14ac:dyDescent="0.25">
      <c r="A40" s="66" t="s">
        <v>127</v>
      </c>
      <c r="B40" s="89" t="s">
        <v>128</v>
      </c>
      <c r="C40" s="211" t="s">
        <v>1405</v>
      </c>
      <c r="F40" s="83"/>
      <c r="H40" s="64"/>
      <c r="L40" s="64"/>
      <c r="M40" s="64"/>
    </row>
    <row r="41" spans="1:13" outlineLevel="1" x14ac:dyDescent="0.25">
      <c r="A41" s="66" t="s">
        <v>130</v>
      </c>
      <c r="B41" s="89" t="s">
        <v>131</v>
      </c>
      <c r="C41" s="212" t="s">
        <v>1405</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213" t="s">
        <v>1405</v>
      </c>
      <c r="D45" s="103">
        <f>IF(OR(C38="[For completion]",C39="[For completion]"),"Please complete G.3.1.1 and G.3.1.2",(C38/C39-1))</f>
        <v>0.1020657205811506</v>
      </c>
      <c r="E45" s="103"/>
      <c r="F45" s="214" t="s">
        <v>1405</v>
      </c>
      <c r="G45" s="215" t="s">
        <v>1405</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217">
        <v>385052</v>
      </c>
      <c r="E53" s="91"/>
      <c r="F53" s="92">
        <f>IF($C$58=0,"",IF(C53="[for completion]","",C53/$C$58))</f>
        <v>0.85443692444247199</v>
      </c>
      <c r="G53" s="92"/>
      <c r="H53" s="64"/>
      <c r="L53" s="64"/>
      <c r="M53" s="64"/>
    </row>
    <row r="54" spans="1:13" x14ac:dyDescent="0.25">
      <c r="A54" s="66" t="s">
        <v>151</v>
      </c>
      <c r="B54" s="83" t="s">
        <v>152</v>
      </c>
      <c r="C54" s="194"/>
      <c r="E54" s="91"/>
      <c r="F54" s="92">
        <f>IF($C$58=0,"",IF(C54="[for completion]","",C54/$C$58))</f>
        <v>0</v>
      </c>
      <c r="G54" s="92"/>
      <c r="H54" s="64"/>
      <c r="L54" s="64"/>
      <c r="M54" s="64"/>
    </row>
    <row r="55" spans="1:13" x14ac:dyDescent="0.25">
      <c r="A55" s="66" t="s">
        <v>153</v>
      </c>
      <c r="B55" s="83" t="s">
        <v>154</v>
      </c>
      <c r="C55" s="194"/>
      <c r="E55" s="91"/>
      <c r="F55" s="165">
        <f t="shared" ref="F55:F56" si="0">IF($C$58=0,"",IF(C55="[for completion]","",C55/$C$58))</f>
        <v>0</v>
      </c>
      <c r="G55" s="92"/>
      <c r="H55" s="64"/>
      <c r="L55" s="64"/>
      <c r="M55" s="64"/>
    </row>
    <row r="56" spans="1:13" x14ac:dyDescent="0.25">
      <c r="A56" s="66" t="s">
        <v>155</v>
      </c>
      <c r="B56" s="83" t="s">
        <v>156</v>
      </c>
      <c r="C56" s="217">
        <v>65598</v>
      </c>
      <c r="E56" s="91"/>
      <c r="F56" s="165">
        <f t="shared" si="0"/>
        <v>0.14556307555752801</v>
      </c>
      <c r="G56" s="92"/>
      <c r="H56" s="64"/>
      <c r="L56" s="64"/>
      <c r="M56" s="64"/>
    </row>
    <row r="57" spans="1:13" x14ac:dyDescent="0.25">
      <c r="A57" s="66" t="s">
        <v>157</v>
      </c>
      <c r="B57" s="66" t="s">
        <v>158</v>
      </c>
      <c r="C57" s="194"/>
      <c r="E57" s="91"/>
      <c r="F57" s="92">
        <f>IF($C$58=0,"",IF(C57="[for completion]","",C57/$C$58))</f>
        <v>0</v>
      </c>
      <c r="G57" s="92"/>
      <c r="H57" s="64"/>
      <c r="L57" s="64"/>
      <c r="M57" s="64"/>
    </row>
    <row r="58" spans="1:13" x14ac:dyDescent="0.25">
      <c r="A58" s="66" t="s">
        <v>159</v>
      </c>
      <c r="B58" s="93" t="s">
        <v>160</v>
      </c>
      <c r="C58" s="196">
        <f>SUM(C53:C57)</f>
        <v>450650</v>
      </c>
      <c r="D58" s="91"/>
      <c r="E58" s="91"/>
      <c r="F58" s="94">
        <f>SUM(F53:F57)</f>
        <v>1</v>
      </c>
      <c r="G58" s="92"/>
      <c r="H58" s="64"/>
      <c r="L58" s="64"/>
      <c r="M58" s="64"/>
    </row>
    <row r="59" spans="1:13" outlineLevel="1" x14ac:dyDescent="0.25">
      <c r="A59" s="66" t="s">
        <v>161</v>
      </c>
      <c r="B59" s="95" t="s">
        <v>162</v>
      </c>
      <c r="C59" s="194"/>
      <c r="E59" s="91"/>
      <c r="F59" s="92">
        <f t="shared" ref="F59:F64" si="1">IF($C$58=0,"",IF(C59="[for completion]","",C59/$C$58))</f>
        <v>0</v>
      </c>
      <c r="G59" s="92"/>
      <c r="H59" s="64"/>
      <c r="L59" s="64"/>
      <c r="M59" s="64"/>
    </row>
    <row r="60" spans="1:13" outlineLevel="1" x14ac:dyDescent="0.25">
      <c r="A60" s="66" t="s">
        <v>163</v>
      </c>
      <c r="B60" s="95" t="s">
        <v>162</v>
      </c>
      <c r="C60" s="194"/>
      <c r="E60" s="91"/>
      <c r="F60" s="92">
        <f t="shared" si="1"/>
        <v>0</v>
      </c>
      <c r="G60" s="92"/>
      <c r="H60" s="64"/>
      <c r="L60" s="64"/>
      <c r="M60" s="64"/>
    </row>
    <row r="61" spans="1:13" outlineLevel="1" x14ac:dyDescent="0.25">
      <c r="A61" s="66" t="s">
        <v>164</v>
      </c>
      <c r="B61" s="95" t="s">
        <v>162</v>
      </c>
      <c r="C61" s="194"/>
      <c r="E61" s="91"/>
      <c r="F61" s="92">
        <f t="shared" si="1"/>
        <v>0</v>
      </c>
      <c r="G61" s="92"/>
      <c r="H61" s="64"/>
      <c r="L61" s="64"/>
      <c r="M61" s="64"/>
    </row>
    <row r="62" spans="1:13" outlineLevel="1" x14ac:dyDescent="0.25">
      <c r="A62" s="66" t="s">
        <v>165</v>
      </c>
      <c r="B62" s="95" t="s">
        <v>162</v>
      </c>
      <c r="C62" s="194"/>
      <c r="E62" s="91"/>
      <c r="F62" s="92">
        <f t="shared" si="1"/>
        <v>0</v>
      </c>
      <c r="G62" s="92"/>
      <c r="H62" s="64"/>
      <c r="L62" s="64"/>
      <c r="M62" s="64"/>
    </row>
    <row r="63" spans="1:13" outlineLevel="1" x14ac:dyDescent="0.25">
      <c r="A63" s="66" t="s">
        <v>166</v>
      </c>
      <c r="B63" s="95" t="s">
        <v>162</v>
      </c>
      <c r="C63" s="194"/>
      <c r="E63" s="91"/>
      <c r="F63" s="92">
        <f t="shared" si="1"/>
        <v>0</v>
      </c>
      <c r="G63" s="92"/>
      <c r="H63" s="64"/>
      <c r="L63" s="64"/>
      <c r="M63" s="64"/>
    </row>
    <row r="64" spans="1:13" outlineLevel="1" x14ac:dyDescent="0.25">
      <c r="A64" s="66" t="s">
        <v>167</v>
      </c>
      <c r="B64" s="95" t="s">
        <v>162</v>
      </c>
      <c r="C64" s="197"/>
      <c r="D64" s="96"/>
      <c r="E64" s="96"/>
      <c r="F64" s="92">
        <f t="shared" si="1"/>
        <v>0</v>
      </c>
      <c r="G64" s="94"/>
      <c r="H64" s="64"/>
      <c r="L64" s="64"/>
      <c r="M64" s="64"/>
    </row>
    <row r="65" spans="1:13" ht="15" customHeight="1" x14ac:dyDescent="0.25">
      <c r="A65" s="85"/>
      <c r="B65" s="86" t="s">
        <v>168</v>
      </c>
      <c r="C65" s="139" t="s">
        <v>1593</v>
      </c>
      <c r="D65" s="139" t="s">
        <v>1594</v>
      </c>
      <c r="E65" s="87"/>
      <c r="F65" s="88" t="s">
        <v>169</v>
      </c>
      <c r="G65" s="97" t="s">
        <v>170</v>
      </c>
      <c r="H65" s="64"/>
      <c r="L65" s="64"/>
      <c r="M65" s="64"/>
    </row>
    <row r="66" spans="1:13" x14ac:dyDescent="0.25">
      <c r="A66" s="66" t="s">
        <v>171</v>
      </c>
      <c r="B66" s="83" t="s">
        <v>1666</v>
      </c>
      <c r="C66" s="237">
        <v>13.77</v>
      </c>
      <c r="D66" s="216" t="s">
        <v>1405</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3" t="s">
        <v>1758</v>
      </c>
      <c r="C70" s="217">
        <v>3069</v>
      </c>
      <c r="D70" s="217" t="s">
        <v>1405</v>
      </c>
      <c r="E70" s="62"/>
      <c r="F70" s="92">
        <f t="shared" ref="F70:F76" si="2">IF($C$77=0,"",IF(C70="[for completion]","",C70/$C$77))</f>
        <v>7.9689240524406617E-3</v>
      </c>
      <c r="G70" s="92" t="str">
        <f>IF($D$77=0,"",IF(D70="[Mark as ND1 if not relevant]","",D70/$D$77))</f>
        <v/>
      </c>
      <c r="H70" s="64"/>
      <c r="L70" s="64"/>
      <c r="M70" s="64"/>
    </row>
    <row r="71" spans="1:13" x14ac:dyDescent="0.25">
      <c r="A71" s="66" t="s">
        <v>175</v>
      </c>
      <c r="B71" s="184" t="s">
        <v>1759</v>
      </c>
      <c r="C71" s="217">
        <v>10677</v>
      </c>
      <c r="D71" s="217" t="s">
        <v>1405</v>
      </c>
      <c r="E71" s="62"/>
      <c r="F71" s="92">
        <f t="shared" si="2"/>
        <v>2.7723754352528166E-2</v>
      </c>
      <c r="G71" s="92" t="str">
        <f t="shared" ref="G71:G76" si="3">IF($D$77=0,"",IF(D71="[Mark as ND1 if not relevant]","",D71/$D$77))</f>
        <v/>
      </c>
      <c r="H71" s="64"/>
      <c r="L71" s="64"/>
      <c r="M71" s="64"/>
    </row>
    <row r="72" spans="1:13" x14ac:dyDescent="0.25">
      <c r="A72" s="66" t="s">
        <v>176</v>
      </c>
      <c r="B72" s="183" t="s">
        <v>1760</v>
      </c>
      <c r="C72" s="217">
        <v>12702</v>
      </c>
      <c r="D72" s="217" t="s">
        <v>1405</v>
      </c>
      <c r="E72" s="62"/>
      <c r="F72" s="92">
        <f t="shared" si="2"/>
        <v>3.2981842070414234E-2</v>
      </c>
      <c r="G72" s="92" t="str">
        <f t="shared" si="3"/>
        <v/>
      </c>
      <c r="H72" s="64"/>
      <c r="L72" s="64"/>
      <c r="M72" s="64"/>
    </row>
    <row r="73" spans="1:13" x14ac:dyDescent="0.25">
      <c r="A73" s="66" t="s">
        <v>177</v>
      </c>
      <c r="B73" s="183" t="s">
        <v>1761</v>
      </c>
      <c r="C73" s="217">
        <v>11631</v>
      </c>
      <c r="D73" s="217" t="s">
        <v>1405</v>
      </c>
      <c r="E73" s="62"/>
      <c r="F73" s="92">
        <f t="shared" si="2"/>
        <v>3.020089789962116E-2</v>
      </c>
      <c r="G73" s="92" t="str">
        <f t="shared" si="3"/>
        <v/>
      </c>
      <c r="H73" s="64"/>
      <c r="L73" s="64"/>
      <c r="M73" s="64"/>
    </row>
    <row r="74" spans="1:13" x14ac:dyDescent="0.25">
      <c r="A74" s="66" t="s">
        <v>178</v>
      </c>
      <c r="B74" s="183" t="s">
        <v>1762</v>
      </c>
      <c r="C74" s="217">
        <v>12075</v>
      </c>
      <c r="D74" s="217" t="s">
        <v>1405</v>
      </c>
      <c r="E74" s="62"/>
      <c r="F74" s="92">
        <f t="shared" si="2"/>
        <v>3.1353782317765068E-2</v>
      </c>
      <c r="G74" s="92" t="str">
        <f t="shared" si="3"/>
        <v/>
      </c>
      <c r="H74" s="64"/>
      <c r="L74" s="64"/>
      <c r="M74" s="64"/>
    </row>
    <row r="75" spans="1:13" x14ac:dyDescent="0.25">
      <c r="A75" s="66" t="s">
        <v>179</v>
      </c>
      <c r="B75" s="183" t="s">
        <v>1763</v>
      </c>
      <c r="C75" s="217">
        <v>71564</v>
      </c>
      <c r="D75" s="217" t="s">
        <v>1405</v>
      </c>
      <c r="E75" s="62"/>
      <c r="F75" s="92">
        <f t="shared" si="2"/>
        <v>0.18582211824335729</v>
      </c>
      <c r="G75" s="92" t="str">
        <f t="shared" si="3"/>
        <v/>
      </c>
      <c r="H75" s="64"/>
      <c r="L75" s="64"/>
      <c r="M75" s="64"/>
    </row>
    <row r="76" spans="1:13" x14ac:dyDescent="0.25">
      <c r="A76" s="66" t="s">
        <v>180</v>
      </c>
      <c r="B76" s="183" t="s">
        <v>1764</v>
      </c>
      <c r="C76" s="217">
        <v>263403</v>
      </c>
      <c r="D76" s="217" t="s">
        <v>1405</v>
      </c>
      <c r="E76" s="62"/>
      <c r="F76" s="92">
        <f t="shared" si="2"/>
        <v>0.68394868106387341</v>
      </c>
      <c r="G76" s="92" t="str">
        <f t="shared" si="3"/>
        <v/>
      </c>
      <c r="H76" s="64"/>
      <c r="L76" s="64"/>
      <c r="M76" s="64"/>
    </row>
    <row r="77" spans="1:13" x14ac:dyDescent="0.25">
      <c r="A77" s="66" t="s">
        <v>181</v>
      </c>
      <c r="B77" s="100" t="s">
        <v>160</v>
      </c>
      <c r="C77" s="198">
        <f>SUM(C70:C76)</f>
        <v>385121</v>
      </c>
      <c r="D77" s="198">
        <f>SUM(D70:D76)</f>
        <v>0</v>
      </c>
      <c r="E77" s="83"/>
      <c r="F77" s="94">
        <f>SUM(F70:F76)</f>
        <v>1</v>
      </c>
      <c r="G77" s="94">
        <f>SUM(G70:G76)</f>
        <v>0</v>
      </c>
      <c r="H77" s="64"/>
      <c r="L77" s="64"/>
      <c r="M77" s="64"/>
    </row>
    <row r="78" spans="1:13" outlineLevel="1" x14ac:dyDescent="0.25">
      <c r="A78" s="66" t="s">
        <v>182</v>
      </c>
      <c r="B78" s="101" t="s">
        <v>183</v>
      </c>
      <c r="C78" s="198"/>
      <c r="D78" s="198"/>
      <c r="E78" s="83"/>
      <c r="F78" s="92">
        <f>IF($C$77=0,"",IF(C78="[for completion]","",C78/$C$77))</f>
        <v>0</v>
      </c>
      <c r="G78" s="92" t="str">
        <f t="shared" ref="G78:G87" si="4">IF($D$77=0,"",IF(D78="[for completion]","",D78/$D$77))</f>
        <v/>
      </c>
      <c r="H78" s="64"/>
      <c r="L78" s="64"/>
      <c r="M78" s="64"/>
    </row>
    <row r="79" spans="1:13" outlineLevel="1" x14ac:dyDescent="0.25">
      <c r="A79" s="66" t="s">
        <v>184</v>
      </c>
      <c r="B79" s="101" t="s">
        <v>185</v>
      </c>
      <c r="C79" s="198"/>
      <c r="D79" s="198"/>
      <c r="E79" s="83"/>
      <c r="F79" s="92">
        <f t="shared" ref="F79:F87" si="5">IF($C$77=0,"",IF(C79="[for completion]","",C79/$C$77))</f>
        <v>0</v>
      </c>
      <c r="G79" s="92" t="str">
        <f t="shared" si="4"/>
        <v/>
      </c>
      <c r="H79" s="64"/>
      <c r="L79" s="64"/>
      <c r="M79" s="64"/>
    </row>
    <row r="80" spans="1:13" outlineLevel="1" x14ac:dyDescent="0.25">
      <c r="A80" s="66" t="s">
        <v>186</v>
      </c>
      <c r="B80" s="101" t="s">
        <v>187</v>
      </c>
      <c r="C80" s="198"/>
      <c r="D80" s="198"/>
      <c r="E80" s="83"/>
      <c r="F80" s="92">
        <f t="shared" si="5"/>
        <v>0</v>
      </c>
      <c r="G80" s="92" t="str">
        <f t="shared" si="4"/>
        <v/>
      </c>
      <c r="H80" s="64"/>
      <c r="L80" s="64"/>
      <c r="M80" s="64"/>
    </row>
    <row r="81" spans="1:13" outlineLevel="1" x14ac:dyDescent="0.25">
      <c r="A81" s="66" t="s">
        <v>188</v>
      </c>
      <c r="B81" s="101" t="s">
        <v>189</v>
      </c>
      <c r="C81" s="198"/>
      <c r="D81" s="198"/>
      <c r="E81" s="83"/>
      <c r="F81" s="92">
        <f t="shared" si="5"/>
        <v>0</v>
      </c>
      <c r="G81" s="92" t="str">
        <f t="shared" si="4"/>
        <v/>
      </c>
      <c r="H81" s="64"/>
      <c r="L81" s="64"/>
      <c r="M81" s="64"/>
    </row>
    <row r="82" spans="1:13" outlineLevel="1" x14ac:dyDescent="0.25">
      <c r="A82" s="66" t="s">
        <v>190</v>
      </c>
      <c r="B82" s="101" t="s">
        <v>191</v>
      </c>
      <c r="C82" s="198"/>
      <c r="D82" s="198"/>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237">
        <v>11.84</v>
      </c>
      <c r="D89" s="217" t="s">
        <v>1405</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4" t="s">
        <v>1758</v>
      </c>
      <c r="C93" s="217">
        <v>84568</v>
      </c>
      <c r="D93" s="217" t="s">
        <v>1405</v>
      </c>
      <c r="E93" s="62"/>
      <c r="F93" s="92">
        <f>IF($C$100=0,"",IF(C93="[for completion]","",IF(C93="","",C93/$C$100)))</f>
        <v>0.20681222365692373</v>
      </c>
      <c r="G93" s="92" t="str">
        <f>IF($D$100=0,"",IF(D93="[Mark as ND1 if not relevant]","",IF(D93="","",D93/$D$100)))</f>
        <v/>
      </c>
      <c r="H93" s="64"/>
      <c r="L93" s="64"/>
      <c r="M93" s="64"/>
    </row>
    <row r="94" spans="1:13" x14ac:dyDescent="0.25">
      <c r="A94" s="66" t="s">
        <v>203</v>
      </c>
      <c r="B94" s="184" t="s">
        <v>1759</v>
      </c>
      <c r="C94" s="217">
        <v>42058</v>
      </c>
      <c r="D94" s="217" t="s">
        <v>1405</v>
      </c>
      <c r="E94" s="62"/>
      <c r="F94" s="92">
        <f t="shared" ref="F94:F99" si="6">IF($C$100=0,"",IF(C94="[for completion]","",IF(C94="","",C94/$C$100)))</f>
        <v>0.10285342567594005</v>
      </c>
      <c r="G94" s="92" t="str">
        <f t="shared" ref="G94:G99" si="7">IF($D$100=0,"",IF(D94="[Mark as ND1 if not relevant]","",IF(D94="","",D94/$D$100)))</f>
        <v/>
      </c>
      <c r="H94" s="64"/>
      <c r="L94" s="64"/>
      <c r="M94" s="64"/>
    </row>
    <row r="95" spans="1:13" x14ac:dyDescent="0.25">
      <c r="A95" s="66" t="s">
        <v>204</v>
      </c>
      <c r="B95" s="184" t="s">
        <v>1760</v>
      </c>
      <c r="C95" s="217">
        <v>53051</v>
      </c>
      <c r="D95" s="217" t="s">
        <v>1405</v>
      </c>
      <c r="E95" s="62"/>
      <c r="F95" s="92">
        <f t="shared" si="6"/>
        <v>0.1297369605196228</v>
      </c>
      <c r="G95" s="92" t="str">
        <f t="shared" si="7"/>
        <v/>
      </c>
      <c r="H95" s="64"/>
      <c r="L95" s="64"/>
      <c r="M95" s="64"/>
    </row>
    <row r="96" spans="1:13" x14ac:dyDescent="0.25">
      <c r="A96" s="66" t="s">
        <v>205</v>
      </c>
      <c r="B96" s="184" t="s">
        <v>1761</v>
      </c>
      <c r="C96" s="217">
        <v>34829</v>
      </c>
      <c r="D96" s="217" t="s">
        <v>1405</v>
      </c>
      <c r="E96" s="62"/>
      <c r="F96" s="92">
        <f t="shared" si="6"/>
        <v>8.517480533708964E-2</v>
      </c>
      <c r="G96" s="92" t="str">
        <f t="shared" si="7"/>
        <v/>
      </c>
      <c r="H96" s="64"/>
      <c r="L96" s="64"/>
      <c r="M96" s="64"/>
    </row>
    <row r="97" spans="1:14" x14ac:dyDescent="0.25">
      <c r="A97" s="66" t="s">
        <v>206</v>
      </c>
      <c r="B97" s="184" t="s">
        <v>1762</v>
      </c>
      <c r="C97" s="217">
        <v>32322</v>
      </c>
      <c r="D97" s="217" t="s">
        <v>1405</v>
      </c>
      <c r="E97" s="62"/>
      <c r="F97" s="92">
        <f t="shared" si="6"/>
        <v>7.9043901866416244E-2</v>
      </c>
      <c r="G97" s="92" t="str">
        <f t="shared" si="7"/>
        <v/>
      </c>
      <c r="H97" s="64"/>
      <c r="L97" s="64"/>
      <c r="M97" s="64"/>
    </row>
    <row r="98" spans="1:14" x14ac:dyDescent="0.25">
      <c r="A98" s="66" t="s">
        <v>207</v>
      </c>
      <c r="B98" s="184" t="s">
        <v>1763</v>
      </c>
      <c r="C98" s="217">
        <v>2507</v>
      </c>
      <c r="D98" s="217" t="s">
        <v>1405</v>
      </c>
      <c r="E98" s="62"/>
      <c r="F98" s="92">
        <f t="shared" si="6"/>
        <v>6.130903470673397E-3</v>
      </c>
      <c r="G98" s="92" t="str">
        <f t="shared" si="7"/>
        <v/>
      </c>
      <c r="H98" s="64"/>
      <c r="L98" s="64"/>
      <c r="M98" s="64"/>
    </row>
    <row r="99" spans="1:14" x14ac:dyDescent="0.25">
      <c r="A99" s="66" t="s">
        <v>208</v>
      </c>
      <c r="B99" s="184" t="s">
        <v>1764</v>
      </c>
      <c r="C99" s="217">
        <v>159577</v>
      </c>
      <c r="D99" s="217" t="s">
        <v>1405</v>
      </c>
      <c r="E99" s="62"/>
      <c r="F99" s="92">
        <f t="shared" si="6"/>
        <v>0.39024777947333411</v>
      </c>
      <c r="G99" s="92" t="str">
        <f t="shared" si="7"/>
        <v/>
      </c>
      <c r="H99" s="64"/>
      <c r="L99" s="64"/>
      <c r="M99" s="64"/>
    </row>
    <row r="100" spans="1:14" x14ac:dyDescent="0.25">
      <c r="A100" s="66" t="s">
        <v>209</v>
      </c>
      <c r="B100" s="100" t="s">
        <v>160</v>
      </c>
      <c r="C100" s="91">
        <f>SUM(C93:C99)</f>
        <v>408912</v>
      </c>
      <c r="D100" s="91">
        <f>SUM(D93:D99)</f>
        <v>0</v>
      </c>
      <c r="E100" s="83"/>
      <c r="F100" s="94">
        <f>SUM(F93:F99)</f>
        <v>1</v>
      </c>
      <c r="G100" s="94">
        <f>SUM(G93:G99)</f>
        <v>0</v>
      </c>
      <c r="H100" s="64"/>
      <c r="L100" s="64"/>
      <c r="M100" s="64"/>
    </row>
    <row r="101" spans="1:14" outlineLevel="1" x14ac:dyDescent="0.25">
      <c r="A101" s="66" t="s">
        <v>210</v>
      </c>
      <c r="B101" s="101" t="s">
        <v>183</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211</v>
      </c>
      <c r="B102" s="101" t="s">
        <v>185</v>
      </c>
      <c r="C102" s="91"/>
      <c r="D102" s="91"/>
      <c r="E102" s="83"/>
      <c r="F102" s="92">
        <f t="shared" si="8"/>
        <v>0</v>
      </c>
      <c r="G102" s="92" t="str">
        <f t="shared" si="9"/>
        <v/>
      </c>
      <c r="H102" s="64"/>
      <c r="L102" s="64"/>
      <c r="M102" s="64"/>
    </row>
    <row r="103" spans="1:14" outlineLevel="1" x14ac:dyDescent="0.25">
      <c r="A103" s="66" t="s">
        <v>212</v>
      </c>
      <c r="B103" s="101" t="s">
        <v>187</v>
      </c>
      <c r="C103" s="91"/>
      <c r="D103" s="91"/>
      <c r="E103" s="83"/>
      <c r="F103" s="92">
        <f t="shared" si="8"/>
        <v>0</v>
      </c>
      <c r="G103" s="92" t="str">
        <f t="shared" si="9"/>
        <v/>
      </c>
      <c r="H103" s="64"/>
      <c r="L103" s="64"/>
      <c r="M103" s="64"/>
    </row>
    <row r="104" spans="1:14" outlineLevel="1" x14ac:dyDescent="0.25">
      <c r="A104" s="66" t="s">
        <v>213</v>
      </c>
      <c r="B104" s="101" t="s">
        <v>189</v>
      </c>
      <c r="C104" s="91"/>
      <c r="D104" s="91"/>
      <c r="E104" s="83"/>
      <c r="F104" s="92">
        <f t="shared" si="8"/>
        <v>0</v>
      </c>
      <c r="G104" s="92" t="str">
        <f t="shared" si="9"/>
        <v/>
      </c>
      <c r="H104" s="64"/>
      <c r="L104" s="64"/>
      <c r="M104" s="64"/>
    </row>
    <row r="105" spans="1:14" outlineLevel="1" x14ac:dyDescent="0.25">
      <c r="A105" s="66" t="s">
        <v>214</v>
      </c>
      <c r="B105" s="101" t="s">
        <v>191</v>
      </c>
      <c r="C105" s="91"/>
      <c r="D105" s="91"/>
      <c r="E105" s="83"/>
      <c r="F105" s="92">
        <f t="shared" si="8"/>
        <v>0</v>
      </c>
      <c r="G105" s="92" t="str">
        <f t="shared" si="9"/>
        <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217">
        <v>9237</v>
      </c>
      <c r="D112" s="217" t="s">
        <v>1405</v>
      </c>
      <c r="E112" s="92"/>
      <c r="F112" s="92">
        <f>IF($C$129=0,"",IF(C112="[for completion]","",IF(C112="","",C112/$C$129)))</f>
        <v>2.3984732031574574E-2</v>
      </c>
      <c r="G112" s="92" t="str">
        <f>IF($D$129=0,"",IF(D112="[for completion]","",IF(D112="","",D112/$D$129)))</f>
        <v/>
      </c>
      <c r="I112" s="66"/>
      <c r="J112" s="66"/>
      <c r="K112" s="66"/>
      <c r="L112" s="64" t="s">
        <v>1768</v>
      </c>
      <c r="M112" s="64"/>
      <c r="N112" s="64"/>
    </row>
    <row r="113" spans="1:14" s="102" customFormat="1" x14ac:dyDescent="0.25">
      <c r="A113" s="66" t="s">
        <v>227</v>
      </c>
      <c r="B113" s="83" t="s">
        <v>1769</v>
      </c>
      <c r="C113" s="66"/>
      <c r="D113" s="217" t="s">
        <v>1405</v>
      </c>
      <c r="E113" s="92"/>
      <c r="F113" s="92" t="str">
        <f t="shared" ref="F113:F128" si="10">IF($C$129=0,"",IF(C113="[for completion]","",IF(C113="","",C113/$C$129)))</f>
        <v/>
      </c>
      <c r="G113" s="92" t="str">
        <f t="shared" ref="G113:G128" si="11">IF($D$129=0,"",IF(D113="[for completion]","",IF(D113="","",D113/$D$129)))</f>
        <v/>
      </c>
      <c r="I113" s="66"/>
      <c r="J113" s="66"/>
      <c r="K113" s="66"/>
      <c r="L113" s="83" t="s">
        <v>1769</v>
      </c>
      <c r="M113" s="64"/>
      <c r="N113" s="64"/>
    </row>
    <row r="114" spans="1:14" s="102" customFormat="1" x14ac:dyDescent="0.25">
      <c r="A114" s="66" t="s">
        <v>228</v>
      </c>
      <c r="B114" s="83" t="s">
        <v>235</v>
      </c>
      <c r="C114" s="66"/>
      <c r="D114" s="217" t="s">
        <v>1405</v>
      </c>
      <c r="E114" s="92"/>
      <c r="F114" s="92" t="str">
        <f t="shared" si="10"/>
        <v/>
      </c>
      <c r="G114" s="92" t="str">
        <f t="shared" si="11"/>
        <v/>
      </c>
      <c r="I114" s="66"/>
      <c r="J114" s="66"/>
      <c r="K114" s="66"/>
      <c r="L114" s="83" t="s">
        <v>235</v>
      </c>
      <c r="M114" s="64"/>
      <c r="N114" s="64"/>
    </row>
    <row r="115" spans="1:14" s="102" customFormat="1" x14ac:dyDescent="0.25">
      <c r="A115" s="66" t="s">
        <v>229</v>
      </c>
      <c r="B115" s="83" t="s">
        <v>1770</v>
      </c>
      <c r="C115" s="66"/>
      <c r="D115" s="217" t="s">
        <v>1405</v>
      </c>
      <c r="E115" s="92"/>
      <c r="F115" s="92" t="str">
        <f t="shared" si="10"/>
        <v/>
      </c>
      <c r="G115" s="92" t="str">
        <f t="shared" si="11"/>
        <v/>
      </c>
      <c r="I115" s="66"/>
      <c r="J115" s="66"/>
      <c r="K115" s="66"/>
      <c r="L115" s="83" t="s">
        <v>1770</v>
      </c>
      <c r="M115" s="64"/>
      <c r="N115" s="64"/>
    </row>
    <row r="116" spans="1:14" s="102" customFormat="1" x14ac:dyDescent="0.25">
      <c r="A116" s="66" t="s">
        <v>231</v>
      </c>
      <c r="B116" s="83" t="s">
        <v>1771</v>
      </c>
      <c r="C116" s="66"/>
      <c r="D116" s="217" t="s">
        <v>1405</v>
      </c>
      <c r="E116" s="92"/>
      <c r="F116" s="92" t="str">
        <f t="shared" si="10"/>
        <v/>
      </c>
      <c r="G116" s="92" t="str">
        <f t="shared" si="11"/>
        <v/>
      </c>
      <c r="I116" s="66"/>
      <c r="J116" s="66"/>
      <c r="K116" s="66"/>
      <c r="L116" s="83" t="s">
        <v>1771</v>
      </c>
      <c r="M116" s="64"/>
      <c r="N116" s="64"/>
    </row>
    <row r="117" spans="1:14" s="102" customFormat="1" x14ac:dyDescent="0.25">
      <c r="A117" s="66" t="s">
        <v>232</v>
      </c>
      <c r="B117" s="83" t="s">
        <v>237</v>
      </c>
      <c r="C117" s="66"/>
      <c r="D117" s="217" t="s">
        <v>1405</v>
      </c>
      <c r="E117" s="83"/>
      <c r="F117" s="92" t="str">
        <f t="shared" si="10"/>
        <v/>
      </c>
      <c r="G117" s="92" t="str">
        <f t="shared" si="11"/>
        <v/>
      </c>
      <c r="I117" s="66"/>
      <c r="J117" s="66"/>
      <c r="K117" s="66"/>
      <c r="L117" s="83" t="s">
        <v>237</v>
      </c>
      <c r="M117" s="64"/>
      <c r="N117" s="64"/>
    </row>
    <row r="118" spans="1:14" x14ac:dyDescent="0.25">
      <c r="A118" s="66" t="s">
        <v>233</v>
      </c>
      <c r="B118" s="83" t="s">
        <v>239</v>
      </c>
      <c r="C118" s="217">
        <v>375883</v>
      </c>
      <c r="D118" s="217" t="s">
        <v>1405</v>
      </c>
      <c r="E118" s="83"/>
      <c r="F118" s="92">
        <f t="shared" si="10"/>
        <v>0.97601526796842542</v>
      </c>
      <c r="G118" s="92" t="str">
        <f t="shared" si="11"/>
        <v/>
      </c>
      <c r="L118" s="83" t="s">
        <v>239</v>
      </c>
      <c r="M118" s="64"/>
    </row>
    <row r="119" spans="1:14" x14ac:dyDescent="0.25">
      <c r="A119" s="66" t="s">
        <v>234</v>
      </c>
      <c r="B119" s="83" t="s">
        <v>1772</v>
      </c>
      <c r="D119" s="217" t="s">
        <v>1405</v>
      </c>
      <c r="E119" s="83"/>
      <c r="F119" s="92" t="str">
        <f t="shared" si="10"/>
        <v/>
      </c>
      <c r="G119" s="92" t="str">
        <f t="shared" si="11"/>
        <v/>
      </c>
      <c r="L119" s="83" t="s">
        <v>1772</v>
      </c>
      <c r="M119" s="64"/>
    </row>
    <row r="120" spans="1:14" x14ac:dyDescent="0.25">
      <c r="A120" s="66" t="s">
        <v>236</v>
      </c>
      <c r="B120" s="83" t="s">
        <v>241</v>
      </c>
      <c r="D120" s="217" t="s">
        <v>1405</v>
      </c>
      <c r="E120" s="83"/>
      <c r="F120" s="92" t="str">
        <f t="shared" si="10"/>
        <v/>
      </c>
      <c r="G120" s="92" t="str">
        <f t="shared" si="11"/>
        <v/>
      </c>
      <c r="L120" s="83" t="s">
        <v>241</v>
      </c>
      <c r="M120" s="64"/>
    </row>
    <row r="121" spans="1:14" x14ac:dyDescent="0.25">
      <c r="A121" s="66" t="s">
        <v>238</v>
      </c>
      <c r="B121" s="83" t="s">
        <v>1779</v>
      </c>
      <c r="D121" s="217" t="s">
        <v>1405</v>
      </c>
      <c r="E121" s="83"/>
      <c r="F121" s="92" t="str">
        <f t="shared" ref="F121" si="12">IF($C$129=0,"",IF(C121="[for completion]","",IF(C121="","",C121/$C$129)))</f>
        <v/>
      </c>
      <c r="G121" s="92" t="str">
        <f t="shared" ref="G121" si="13">IF($D$129=0,"",IF(D121="[for completion]","",IF(D121="","",D121/$D$129)))</f>
        <v/>
      </c>
      <c r="L121" s="83"/>
      <c r="M121" s="64"/>
    </row>
    <row r="122" spans="1:14" x14ac:dyDescent="0.25">
      <c r="A122" s="66" t="s">
        <v>240</v>
      </c>
      <c r="B122" s="83" t="s">
        <v>243</v>
      </c>
      <c r="D122" s="217" t="s">
        <v>1405</v>
      </c>
      <c r="E122" s="83"/>
      <c r="F122" s="92" t="str">
        <f t="shared" si="10"/>
        <v/>
      </c>
      <c r="G122" s="92" t="str">
        <f t="shared" si="11"/>
        <v/>
      </c>
      <c r="L122" s="83" t="s">
        <v>243</v>
      </c>
      <c r="M122" s="64"/>
    </row>
    <row r="123" spans="1:14" x14ac:dyDescent="0.25">
      <c r="A123" s="66" t="s">
        <v>242</v>
      </c>
      <c r="B123" s="83" t="s">
        <v>230</v>
      </c>
      <c r="D123" s="217" t="s">
        <v>1405</v>
      </c>
      <c r="E123" s="83"/>
      <c r="F123" s="92" t="str">
        <f t="shared" si="10"/>
        <v/>
      </c>
      <c r="G123" s="92" t="str">
        <f t="shared" si="11"/>
        <v/>
      </c>
      <c r="L123" s="83" t="s">
        <v>230</v>
      </c>
      <c r="M123" s="64"/>
    </row>
    <row r="124" spans="1:14" x14ac:dyDescent="0.25">
      <c r="A124" s="66" t="s">
        <v>244</v>
      </c>
      <c r="B124" s="184" t="s">
        <v>1774</v>
      </c>
      <c r="D124" s="217" t="s">
        <v>1405</v>
      </c>
      <c r="E124" s="83"/>
      <c r="F124" s="92" t="str">
        <f t="shared" si="10"/>
        <v/>
      </c>
      <c r="G124" s="92" t="str">
        <f t="shared" si="11"/>
        <v/>
      </c>
      <c r="L124" s="184" t="s">
        <v>1774</v>
      </c>
      <c r="M124" s="64"/>
    </row>
    <row r="125" spans="1:14" x14ac:dyDescent="0.25">
      <c r="A125" s="66" t="s">
        <v>246</v>
      </c>
      <c r="B125" s="83" t="s">
        <v>245</v>
      </c>
      <c r="D125" s="217" t="s">
        <v>1405</v>
      </c>
      <c r="E125" s="83"/>
      <c r="F125" s="92" t="str">
        <f t="shared" si="10"/>
        <v/>
      </c>
      <c r="G125" s="92" t="str">
        <f t="shared" si="11"/>
        <v/>
      </c>
      <c r="L125" s="83" t="s">
        <v>245</v>
      </c>
      <c r="M125" s="64"/>
    </row>
    <row r="126" spans="1:14" x14ac:dyDescent="0.25">
      <c r="A126" s="66" t="s">
        <v>248</v>
      </c>
      <c r="B126" s="83" t="s">
        <v>247</v>
      </c>
      <c r="D126" s="217" t="s">
        <v>1405</v>
      </c>
      <c r="E126" s="83"/>
      <c r="F126" s="92" t="str">
        <f t="shared" si="10"/>
        <v/>
      </c>
      <c r="G126" s="92" t="str">
        <f t="shared" si="11"/>
        <v/>
      </c>
      <c r="H126" s="96"/>
      <c r="L126" s="83" t="s">
        <v>247</v>
      </c>
      <c r="M126" s="64"/>
    </row>
    <row r="127" spans="1:14" x14ac:dyDescent="0.25">
      <c r="A127" s="66" t="s">
        <v>249</v>
      </c>
      <c r="B127" s="83" t="s">
        <v>1773</v>
      </c>
      <c r="D127" s="217" t="s">
        <v>1405</v>
      </c>
      <c r="E127" s="83"/>
      <c r="F127" s="92" t="str">
        <f t="shared" ref="F127" si="14">IF($C$129=0,"",IF(C127="[for completion]","",IF(C127="","",C127/$C$129)))</f>
        <v/>
      </c>
      <c r="G127" s="92" t="str">
        <f t="shared" ref="G127" si="15">IF($D$129=0,"",IF(D127="[for completion]","",IF(D127="","",D127/$D$129)))</f>
        <v/>
      </c>
      <c r="H127" s="64"/>
      <c r="L127" s="83" t="s">
        <v>1773</v>
      </c>
      <c r="M127" s="64"/>
    </row>
    <row r="128" spans="1:14" x14ac:dyDescent="0.25">
      <c r="A128" s="66" t="s">
        <v>1775</v>
      </c>
      <c r="B128" s="83" t="s">
        <v>158</v>
      </c>
      <c r="D128" s="217" t="s">
        <v>1405</v>
      </c>
      <c r="E128" s="83"/>
      <c r="F128" s="92" t="str">
        <f t="shared" si="10"/>
        <v/>
      </c>
      <c r="G128" s="92" t="str">
        <f t="shared" si="11"/>
        <v/>
      </c>
      <c r="H128" s="64"/>
      <c r="L128" s="64"/>
      <c r="M128" s="64"/>
    </row>
    <row r="129" spans="1:14" x14ac:dyDescent="0.25">
      <c r="A129" s="66" t="s">
        <v>1778</v>
      </c>
      <c r="B129" s="100" t="s">
        <v>160</v>
      </c>
      <c r="C129" s="66">
        <f>SUM(C112:C128)</f>
        <v>385120</v>
      </c>
      <c r="D129" s="66">
        <f>SUM(D112:D128)</f>
        <v>0</v>
      </c>
      <c r="E129" s="83"/>
      <c r="F129" s="103">
        <f>SUM(F112:F128)</f>
        <v>1</v>
      </c>
      <c r="G129" s="103">
        <f>SUM(G112:G128)</f>
        <v>0</v>
      </c>
      <c r="H129" s="64"/>
      <c r="L129" s="64"/>
      <c r="M129" s="64"/>
    </row>
    <row r="130" spans="1:14" outlineLevel="1" x14ac:dyDescent="0.25">
      <c r="A130" s="66" t="s">
        <v>250</v>
      </c>
      <c r="B130" s="95" t="s">
        <v>162</v>
      </c>
      <c r="E130" s="83"/>
      <c r="F130" s="92" t="str">
        <f>IF($C$129=0,"",IF(C130="[for completion]","",IF(C130="","",C130/$C$129)))</f>
        <v/>
      </c>
      <c r="G130" s="92" t="str">
        <f>IF($D$129=0,"",IF(D130="[for completion]","",IF(D130="","",D130/$D$129)))</f>
        <v/>
      </c>
      <c r="H130" s="64"/>
      <c r="L130" s="64"/>
      <c r="M130" s="64"/>
    </row>
    <row r="131" spans="1:14" outlineLevel="1" x14ac:dyDescent="0.25">
      <c r="A131" s="66" t="s">
        <v>251</v>
      </c>
      <c r="B131" s="95" t="s">
        <v>162</v>
      </c>
      <c r="E131" s="83"/>
      <c r="F131" s="92">
        <f t="shared" ref="F131:F136" si="16">IF($C$129=0,"",IF(C131="[for completion]","",C131/$C$129))</f>
        <v>0</v>
      </c>
      <c r="G131" s="92" t="str">
        <f t="shared" ref="G131:G136" si="17">IF($D$129=0,"",IF(D131="[for completion]","",D131/$D$129))</f>
        <v/>
      </c>
      <c r="H131" s="64"/>
      <c r="L131" s="64"/>
      <c r="M131" s="64"/>
    </row>
    <row r="132" spans="1:14" outlineLevel="1" x14ac:dyDescent="0.25">
      <c r="A132" s="66" t="s">
        <v>252</v>
      </c>
      <c r="B132" s="95" t="s">
        <v>162</v>
      </c>
      <c r="E132" s="83"/>
      <c r="F132" s="92">
        <f t="shared" si="16"/>
        <v>0</v>
      </c>
      <c r="G132" s="92" t="str">
        <f t="shared" si="17"/>
        <v/>
      </c>
      <c r="H132" s="64"/>
      <c r="L132" s="64"/>
      <c r="M132" s="64"/>
    </row>
    <row r="133" spans="1:14" outlineLevel="1" x14ac:dyDescent="0.25">
      <c r="A133" s="66" t="s">
        <v>253</v>
      </c>
      <c r="B133" s="95" t="s">
        <v>162</v>
      </c>
      <c r="E133" s="83"/>
      <c r="F133" s="92">
        <f t="shared" si="16"/>
        <v>0</v>
      </c>
      <c r="G133" s="92" t="str">
        <f t="shared" si="17"/>
        <v/>
      </c>
      <c r="H133" s="64"/>
      <c r="L133" s="64"/>
      <c r="M133" s="64"/>
    </row>
    <row r="134" spans="1:14" outlineLevel="1" x14ac:dyDescent="0.25">
      <c r="A134" s="66" t="s">
        <v>254</v>
      </c>
      <c r="B134" s="95" t="s">
        <v>162</v>
      </c>
      <c r="E134" s="83"/>
      <c r="F134" s="92">
        <f t="shared" si="16"/>
        <v>0</v>
      </c>
      <c r="G134" s="92" t="str">
        <f t="shared" si="17"/>
        <v/>
      </c>
      <c r="H134" s="64"/>
      <c r="L134" s="64"/>
      <c r="M134" s="64"/>
    </row>
    <row r="135" spans="1:14" outlineLevel="1" x14ac:dyDescent="0.25">
      <c r="A135" s="66" t="s">
        <v>255</v>
      </c>
      <c r="B135" s="95" t="s">
        <v>162</v>
      </c>
      <c r="E135" s="83"/>
      <c r="F135" s="92">
        <f t="shared" si="16"/>
        <v>0</v>
      </c>
      <c r="G135" s="92" t="str">
        <f t="shared" si="17"/>
        <v/>
      </c>
      <c r="H135" s="64"/>
      <c r="L135" s="64"/>
      <c r="M135" s="64"/>
    </row>
    <row r="136" spans="1:14" outlineLevel="1" x14ac:dyDescent="0.25">
      <c r="A136" s="66" t="s">
        <v>256</v>
      </c>
      <c r="B136" s="95" t="s">
        <v>162</v>
      </c>
      <c r="E136" s="83"/>
      <c r="F136" s="92">
        <f t="shared" si="16"/>
        <v>0</v>
      </c>
      <c r="G136" s="92" t="str">
        <f t="shared" si="17"/>
        <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217">
        <v>10467</v>
      </c>
      <c r="D138" s="217" t="s">
        <v>1405</v>
      </c>
      <c r="E138" s="92"/>
      <c r="F138" s="92">
        <f>IF($C$155=0,"",IF(C138="[for completion]","",IF(C138="","",C138/$C$155)))</f>
        <v>2.5597131908254325E-2</v>
      </c>
      <c r="G138" s="92" t="str">
        <f>IF($D$155=0,"",IF(D138="[for completion]","",IF(D138="","",D138/$D$155)))</f>
        <v/>
      </c>
      <c r="H138" s="64"/>
      <c r="I138" s="66"/>
      <c r="J138" s="66"/>
      <c r="K138" s="66"/>
      <c r="L138" s="64"/>
      <c r="M138" s="64"/>
      <c r="N138" s="64"/>
    </row>
    <row r="139" spans="1:14" s="102" customFormat="1" x14ac:dyDescent="0.25">
      <c r="A139" s="66" t="s">
        <v>259</v>
      </c>
      <c r="B139" s="83" t="s">
        <v>1769</v>
      </c>
      <c r="C139" s="66"/>
      <c r="D139" s="217" t="s">
        <v>1405</v>
      </c>
      <c r="E139" s="92"/>
      <c r="F139" s="92" t="str">
        <f t="shared" ref="F139:F146" si="18">IF($C$155=0,"",IF(C139="[for completion]","",IF(C139="","",C139/$C$155)))</f>
        <v/>
      </c>
      <c r="G139" s="92" t="str">
        <f t="shared" ref="G139:G146" si="19">IF($D$155=0,"",IF(D139="[for completion]","",IF(D139="","",D139/$D$155)))</f>
        <v/>
      </c>
      <c r="H139" s="64"/>
      <c r="I139" s="66"/>
      <c r="J139" s="66"/>
      <c r="K139" s="66"/>
      <c r="L139" s="64"/>
      <c r="M139" s="64"/>
      <c r="N139" s="64"/>
    </row>
    <row r="140" spans="1:14" s="102" customFormat="1" x14ac:dyDescent="0.25">
      <c r="A140" s="66" t="s">
        <v>260</v>
      </c>
      <c r="B140" s="83" t="s">
        <v>235</v>
      </c>
      <c r="C140" s="66"/>
      <c r="D140" s="217" t="s">
        <v>1405</v>
      </c>
      <c r="E140" s="92"/>
      <c r="F140" s="92" t="str">
        <f t="shared" si="18"/>
        <v/>
      </c>
      <c r="G140" s="92" t="str">
        <f t="shared" si="19"/>
        <v/>
      </c>
      <c r="H140" s="64"/>
      <c r="I140" s="66"/>
      <c r="J140" s="66"/>
      <c r="K140" s="66"/>
      <c r="L140" s="64"/>
      <c r="M140" s="64"/>
      <c r="N140" s="64"/>
    </row>
    <row r="141" spans="1:14" s="102" customFormat="1" x14ac:dyDescent="0.25">
      <c r="A141" s="66" t="s">
        <v>261</v>
      </c>
      <c r="B141" s="83" t="s">
        <v>1770</v>
      </c>
      <c r="C141" s="66"/>
      <c r="D141" s="217" t="s">
        <v>1405</v>
      </c>
      <c r="E141" s="92"/>
      <c r="F141" s="92" t="str">
        <f t="shared" si="18"/>
        <v/>
      </c>
      <c r="G141" s="92" t="str">
        <f t="shared" si="19"/>
        <v/>
      </c>
      <c r="H141" s="64"/>
      <c r="I141" s="66"/>
      <c r="J141" s="66"/>
      <c r="K141" s="66"/>
      <c r="L141" s="64"/>
      <c r="M141" s="64"/>
      <c r="N141" s="64"/>
    </row>
    <row r="142" spans="1:14" s="102" customFormat="1" x14ac:dyDescent="0.25">
      <c r="A142" s="66" t="s">
        <v>262</v>
      </c>
      <c r="B142" s="83" t="s">
        <v>1771</v>
      </c>
      <c r="C142" s="66"/>
      <c r="D142" s="217" t="s">
        <v>1405</v>
      </c>
      <c r="E142" s="92"/>
      <c r="F142" s="92" t="str">
        <f t="shared" si="18"/>
        <v/>
      </c>
      <c r="G142" s="92" t="str">
        <f t="shared" si="19"/>
        <v/>
      </c>
      <c r="H142" s="64"/>
      <c r="I142" s="66"/>
      <c r="J142" s="66"/>
      <c r="K142" s="66"/>
      <c r="L142" s="64"/>
      <c r="M142" s="64"/>
      <c r="N142" s="64"/>
    </row>
    <row r="143" spans="1:14" s="102" customFormat="1" x14ac:dyDescent="0.25">
      <c r="A143" s="66" t="s">
        <v>263</v>
      </c>
      <c r="B143" s="83" t="s">
        <v>237</v>
      </c>
      <c r="C143" s="66"/>
      <c r="D143" s="217" t="s">
        <v>1405</v>
      </c>
      <c r="E143" s="83"/>
      <c r="F143" s="92" t="str">
        <f t="shared" si="18"/>
        <v/>
      </c>
      <c r="G143" s="92" t="str">
        <f t="shared" si="19"/>
        <v/>
      </c>
      <c r="H143" s="64"/>
      <c r="I143" s="66"/>
      <c r="J143" s="66"/>
      <c r="K143" s="66"/>
      <c r="L143" s="64"/>
      <c r="M143" s="64"/>
      <c r="N143" s="64"/>
    </row>
    <row r="144" spans="1:14" x14ac:dyDescent="0.25">
      <c r="A144" s="66" t="s">
        <v>264</v>
      </c>
      <c r="B144" s="83" t="s">
        <v>239</v>
      </c>
      <c r="C144" s="217">
        <v>398446</v>
      </c>
      <c r="D144" s="217" t="s">
        <v>1405</v>
      </c>
      <c r="E144" s="83"/>
      <c r="F144" s="92">
        <f t="shared" si="18"/>
        <v>0.9744028680917457</v>
      </c>
      <c r="G144" s="92" t="str">
        <f t="shared" si="19"/>
        <v/>
      </c>
      <c r="H144" s="64"/>
      <c r="L144" s="64"/>
      <c r="M144" s="64"/>
    </row>
    <row r="145" spans="1:13" x14ac:dyDescent="0.25">
      <c r="A145" s="66" t="s">
        <v>265</v>
      </c>
      <c r="B145" s="83" t="s">
        <v>1772</v>
      </c>
      <c r="D145" s="217" t="s">
        <v>1405</v>
      </c>
      <c r="E145" s="83"/>
      <c r="F145" s="92" t="str">
        <f t="shared" si="18"/>
        <v/>
      </c>
      <c r="G145" s="92" t="str">
        <f t="shared" si="19"/>
        <v/>
      </c>
      <c r="H145" s="64"/>
      <c r="L145" s="64"/>
      <c r="M145" s="64"/>
    </row>
    <row r="146" spans="1:13" x14ac:dyDescent="0.25">
      <c r="A146" s="66" t="s">
        <v>266</v>
      </c>
      <c r="B146" s="83" t="s">
        <v>241</v>
      </c>
      <c r="D146" s="217" t="s">
        <v>1405</v>
      </c>
      <c r="E146" s="83"/>
      <c r="F146" s="92" t="str">
        <f t="shared" si="18"/>
        <v/>
      </c>
      <c r="G146" s="92" t="str">
        <f t="shared" si="19"/>
        <v/>
      </c>
      <c r="H146" s="64"/>
      <c r="L146" s="64"/>
      <c r="M146" s="64"/>
    </row>
    <row r="147" spans="1:13" x14ac:dyDescent="0.25">
      <c r="A147" s="66" t="s">
        <v>267</v>
      </c>
      <c r="B147" s="83" t="s">
        <v>1779</v>
      </c>
      <c r="D147" s="217" t="s">
        <v>1405</v>
      </c>
      <c r="E147" s="83"/>
      <c r="F147" s="92" t="str">
        <f t="shared" ref="F147" si="20">IF($C$155=0,"",IF(C147="[for completion]","",IF(C147="","",C147/$C$155)))</f>
        <v/>
      </c>
      <c r="G147" s="92" t="str">
        <f t="shared" ref="G147" si="21">IF($D$155=0,"",IF(D147="[for completion]","",IF(D147="","",D147/$D$155)))</f>
        <v/>
      </c>
      <c r="H147" s="64"/>
      <c r="L147" s="64"/>
      <c r="M147" s="64"/>
    </row>
    <row r="148" spans="1:13" x14ac:dyDescent="0.25">
      <c r="A148" s="66" t="s">
        <v>268</v>
      </c>
      <c r="B148" s="83" t="s">
        <v>243</v>
      </c>
      <c r="D148" s="217" t="s">
        <v>1405</v>
      </c>
      <c r="E148" s="83"/>
      <c r="F148" s="92" t="str">
        <f t="shared" ref="F148:F154" si="22">IF($C$155=0,"",IF(C148="[for completion]","",IF(C148="","",C148/$C$155)))</f>
        <v/>
      </c>
      <c r="G148" s="92" t="str">
        <f t="shared" ref="G148:G154" si="23">IF($D$155=0,"",IF(D148="[for completion]","",IF(D148="","",D148/$D$155)))</f>
        <v/>
      </c>
      <c r="H148" s="64"/>
      <c r="L148" s="64"/>
      <c r="M148" s="64"/>
    </row>
    <row r="149" spans="1:13" x14ac:dyDescent="0.25">
      <c r="A149" s="66" t="s">
        <v>269</v>
      </c>
      <c r="B149" s="83" t="s">
        <v>230</v>
      </c>
      <c r="D149" s="217" t="s">
        <v>1405</v>
      </c>
      <c r="E149" s="83"/>
      <c r="F149" s="92" t="str">
        <f t="shared" si="22"/>
        <v/>
      </c>
      <c r="G149" s="92" t="str">
        <f t="shared" si="23"/>
        <v/>
      </c>
      <c r="H149" s="64"/>
      <c r="L149" s="64"/>
      <c r="M149" s="64"/>
    </row>
    <row r="150" spans="1:13" x14ac:dyDescent="0.25">
      <c r="A150" s="66" t="s">
        <v>270</v>
      </c>
      <c r="B150" s="184" t="s">
        <v>1774</v>
      </c>
      <c r="D150" s="217" t="s">
        <v>1405</v>
      </c>
      <c r="E150" s="83"/>
      <c r="F150" s="92" t="str">
        <f t="shared" si="22"/>
        <v/>
      </c>
      <c r="G150" s="92" t="str">
        <f t="shared" si="23"/>
        <v/>
      </c>
      <c r="H150" s="64"/>
      <c r="L150" s="64"/>
      <c r="M150" s="64"/>
    </row>
    <row r="151" spans="1:13" x14ac:dyDescent="0.25">
      <c r="A151" s="66" t="s">
        <v>271</v>
      </c>
      <c r="B151" s="83" t="s">
        <v>245</v>
      </c>
      <c r="D151" s="217" t="s">
        <v>1405</v>
      </c>
      <c r="E151" s="83"/>
      <c r="F151" s="92" t="str">
        <f t="shared" si="22"/>
        <v/>
      </c>
      <c r="G151" s="92" t="str">
        <f t="shared" si="23"/>
        <v/>
      </c>
      <c r="H151" s="64"/>
      <c r="L151" s="64"/>
      <c r="M151" s="64"/>
    </row>
    <row r="152" spans="1:13" x14ac:dyDescent="0.25">
      <c r="A152" s="66" t="s">
        <v>272</v>
      </c>
      <c r="B152" s="83" t="s">
        <v>247</v>
      </c>
      <c r="D152" s="217" t="s">
        <v>1405</v>
      </c>
      <c r="E152" s="83"/>
      <c r="F152" s="92" t="str">
        <f t="shared" si="22"/>
        <v/>
      </c>
      <c r="G152" s="92" t="str">
        <f t="shared" si="23"/>
        <v/>
      </c>
      <c r="H152" s="64"/>
      <c r="L152" s="64"/>
      <c r="M152" s="64"/>
    </row>
    <row r="153" spans="1:13" x14ac:dyDescent="0.25">
      <c r="A153" s="66" t="s">
        <v>273</v>
      </c>
      <c r="B153" s="83" t="s">
        <v>1773</v>
      </c>
      <c r="D153" s="217" t="s">
        <v>1405</v>
      </c>
      <c r="E153" s="83"/>
      <c r="F153" s="92" t="str">
        <f t="shared" si="22"/>
        <v/>
      </c>
      <c r="G153" s="92" t="str">
        <f t="shared" si="23"/>
        <v/>
      </c>
      <c r="H153" s="64"/>
      <c r="L153" s="64"/>
      <c r="M153" s="64"/>
    </row>
    <row r="154" spans="1:13" x14ac:dyDescent="0.25">
      <c r="A154" s="66" t="s">
        <v>1776</v>
      </c>
      <c r="B154" s="83" t="s">
        <v>158</v>
      </c>
      <c r="D154" s="217" t="s">
        <v>1405</v>
      </c>
      <c r="E154" s="83"/>
      <c r="F154" s="92" t="str">
        <f t="shared" si="22"/>
        <v/>
      </c>
      <c r="G154" s="92" t="str">
        <f t="shared" si="23"/>
        <v/>
      </c>
      <c r="H154" s="64"/>
      <c r="L154" s="64"/>
      <c r="M154" s="64"/>
    </row>
    <row r="155" spans="1:13" x14ac:dyDescent="0.25">
      <c r="A155" s="66" t="s">
        <v>1780</v>
      </c>
      <c r="B155" s="100" t="s">
        <v>160</v>
      </c>
      <c r="C155" s="66">
        <f>SUM(C138:C154)</f>
        <v>408913</v>
      </c>
      <c r="D155" s="66">
        <f>SUM(D138:D154)</f>
        <v>0</v>
      </c>
      <c r="E155" s="83"/>
      <c r="F155" s="103">
        <f>SUM(F138:F154)</f>
        <v>1</v>
      </c>
      <c r="G155" s="103">
        <f>SUM(G138:G154)</f>
        <v>0</v>
      </c>
      <c r="H155" s="64"/>
      <c r="L155" s="64"/>
      <c r="M155" s="64"/>
    </row>
    <row r="156" spans="1:13" outlineLevel="1" x14ac:dyDescent="0.25">
      <c r="A156" s="66" t="s">
        <v>274</v>
      </c>
      <c r="B156" s="95" t="s">
        <v>162</v>
      </c>
      <c r="E156" s="83"/>
      <c r="F156" s="92" t="str">
        <f>IF($C$155=0,"",IF(C156="[for completion]","",IF(C156="","",C156/$C$155)))</f>
        <v/>
      </c>
      <c r="G156" s="92" t="str">
        <f>IF($D$155=0,"",IF(D156="[for completion]","",IF(D156="","",D156/$D$155)))</f>
        <v/>
      </c>
      <c r="H156" s="64"/>
      <c r="L156" s="64"/>
      <c r="M156" s="64"/>
    </row>
    <row r="157" spans="1:13" outlineLevel="1" x14ac:dyDescent="0.25">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276</v>
      </c>
      <c r="B158" s="95" t="s">
        <v>162</v>
      </c>
      <c r="E158" s="83"/>
      <c r="F158" s="92" t="str">
        <f t="shared" si="24"/>
        <v/>
      </c>
      <c r="G158" s="92" t="str">
        <f t="shared" si="25"/>
        <v/>
      </c>
      <c r="H158" s="64"/>
      <c r="L158" s="64"/>
      <c r="M158" s="64"/>
    </row>
    <row r="159" spans="1:13" outlineLevel="1" x14ac:dyDescent="0.25">
      <c r="A159" s="66" t="s">
        <v>277</v>
      </c>
      <c r="B159" s="95" t="s">
        <v>162</v>
      </c>
      <c r="E159" s="83"/>
      <c r="F159" s="92" t="str">
        <f t="shared" si="24"/>
        <v/>
      </c>
      <c r="G159" s="92" t="str">
        <f t="shared" si="25"/>
        <v/>
      </c>
      <c r="H159" s="64"/>
      <c r="L159" s="64"/>
      <c r="M159" s="64"/>
    </row>
    <row r="160" spans="1:13" outlineLevel="1" x14ac:dyDescent="0.25">
      <c r="A160" s="66" t="s">
        <v>278</v>
      </c>
      <c r="B160" s="95" t="s">
        <v>162</v>
      </c>
      <c r="E160" s="83"/>
      <c r="F160" s="92" t="str">
        <f t="shared" si="24"/>
        <v/>
      </c>
      <c r="G160" s="92" t="str">
        <f t="shared" si="25"/>
        <v/>
      </c>
      <c r="H160" s="64"/>
      <c r="L160" s="64"/>
      <c r="M160" s="64"/>
    </row>
    <row r="161" spans="1:13" outlineLevel="1" x14ac:dyDescent="0.25">
      <c r="A161" s="66" t="s">
        <v>279</v>
      </c>
      <c r="B161" s="95" t="s">
        <v>162</v>
      </c>
      <c r="E161" s="83"/>
      <c r="F161" s="92" t="str">
        <f t="shared" si="24"/>
        <v/>
      </c>
      <c r="G161" s="92" t="str">
        <f t="shared" si="25"/>
        <v/>
      </c>
      <c r="H161" s="64"/>
      <c r="L161" s="64"/>
      <c r="M161" s="64"/>
    </row>
    <row r="162" spans="1:13" outlineLevel="1" x14ac:dyDescent="0.25">
      <c r="A162" s="66" t="s">
        <v>280</v>
      </c>
      <c r="B162" s="95" t="s">
        <v>162</v>
      </c>
      <c r="E162" s="83"/>
      <c r="F162" s="92" t="str">
        <f t="shared" si="24"/>
        <v/>
      </c>
      <c r="G162" s="92" t="str">
        <f t="shared" si="25"/>
        <v/>
      </c>
      <c r="H162" s="64"/>
      <c r="L162" s="64"/>
      <c r="M162" s="64"/>
    </row>
    <row r="163" spans="1:13" ht="15" customHeight="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217">
        <v>305208</v>
      </c>
      <c r="D164" s="217" t="s">
        <v>1405</v>
      </c>
      <c r="E164" s="104"/>
      <c r="F164" s="92">
        <f>IF($C$167=0,"",IF(C164="[for completion]","",IF(C164="","",C164/$C$167)))</f>
        <v>0.7463885961072404</v>
      </c>
      <c r="G164" s="92" t="str">
        <f>IF($D$167=0,"",IF(D164="[for completion]","",IF(D164="","",D164/$D$167)))</f>
        <v/>
      </c>
      <c r="H164" s="64"/>
      <c r="L164" s="64"/>
      <c r="M164" s="64"/>
    </row>
    <row r="165" spans="1:13" x14ac:dyDescent="0.25">
      <c r="A165" s="66" t="s">
        <v>285</v>
      </c>
      <c r="B165" s="64" t="s">
        <v>286</v>
      </c>
      <c r="C165" s="217">
        <v>103705</v>
      </c>
      <c r="D165" s="217" t="s">
        <v>1405</v>
      </c>
      <c r="E165" s="104"/>
      <c r="F165" s="92">
        <f t="shared" ref="F165:F166" si="26">IF($C$167=0,"",IF(C165="[for completion]","",IF(C165="","",C165/$C$167)))</f>
        <v>0.2536114038927596</v>
      </c>
      <c r="G165" s="92" t="str">
        <f t="shared" ref="G165:G166" si="27">IF($D$167=0,"",IF(D165="[for completion]","",IF(D165="","",D165/$D$167)))</f>
        <v/>
      </c>
      <c r="H165" s="64"/>
      <c r="L165" s="64"/>
      <c r="M165" s="64"/>
    </row>
    <row r="166" spans="1:13" x14ac:dyDescent="0.25">
      <c r="A166" s="66" t="s">
        <v>287</v>
      </c>
      <c r="B166" s="64" t="s">
        <v>158</v>
      </c>
      <c r="D166" s="217" t="s">
        <v>1405</v>
      </c>
      <c r="E166" s="104"/>
      <c r="F166" s="92" t="str">
        <f t="shared" si="26"/>
        <v/>
      </c>
      <c r="G166" s="92" t="str">
        <f t="shared" si="27"/>
        <v/>
      </c>
      <c r="H166" s="64"/>
      <c r="L166" s="64"/>
      <c r="M166" s="64"/>
    </row>
    <row r="167" spans="1:13" x14ac:dyDescent="0.25">
      <c r="A167" s="66" t="s">
        <v>288</v>
      </c>
      <c r="B167" s="105" t="s">
        <v>160</v>
      </c>
      <c r="C167" s="64">
        <f>SUM(C164:C166)</f>
        <v>408913</v>
      </c>
      <c r="D167" s="64">
        <f>SUM(D164:D166)</f>
        <v>0</v>
      </c>
      <c r="E167" s="104"/>
      <c r="F167" s="104">
        <f>SUM(F164:F166)</f>
        <v>1</v>
      </c>
      <c r="G167" s="104">
        <f>SUM(G164:G166)</f>
        <v>0</v>
      </c>
      <c r="H167" s="64"/>
      <c r="L167" s="64"/>
      <c r="M167" s="64"/>
    </row>
    <row r="168" spans="1:13" outlineLevel="1" x14ac:dyDescent="0.25">
      <c r="A168" s="66" t="s">
        <v>289</v>
      </c>
      <c r="B168" s="105"/>
      <c r="C168" s="64"/>
      <c r="D168" s="64"/>
      <c r="E168" s="104"/>
      <c r="F168" s="104"/>
      <c r="G168" s="62"/>
      <c r="H168" s="64"/>
      <c r="L168" s="64"/>
      <c r="M168" s="64"/>
    </row>
    <row r="169" spans="1:13" outlineLevel="1" x14ac:dyDescent="0.25">
      <c r="A169" s="66" t="s">
        <v>290</v>
      </c>
      <c r="B169" s="105"/>
      <c r="C169" s="64"/>
      <c r="D169" s="64"/>
      <c r="E169" s="104"/>
      <c r="F169" s="104"/>
      <c r="G169" s="62"/>
      <c r="H169" s="64"/>
      <c r="L169" s="64"/>
      <c r="M169" s="64"/>
    </row>
    <row r="170" spans="1:13" outlineLevel="1" x14ac:dyDescent="0.25">
      <c r="A170" s="66" t="s">
        <v>291</v>
      </c>
      <c r="B170" s="105"/>
      <c r="C170" s="64"/>
      <c r="D170" s="64"/>
      <c r="E170" s="104"/>
      <c r="F170" s="104"/>
      <c r="G170" s="62"/>
      <c r="H170" s="64"/>
      <c r="L170" s="64"/>
      <c r="M170" s="64"/>
    </row>
    <row r="171" spans="1:13" outlineLevel="1" x14ac:dyDescent="0.25">
      <c r="A171" s="66" t="s">
        <v>292</v>
      </c>
      <c r="B171" s="105"/>
      <c r="C171" s="64"/>
      <c r="D171" s="64"/>
      <c r="E171" s="104"/>
      <c r="F171" s="104"/>
      <c r="G171" s="62"/>
      <c r="H171" s="64"/>
      <c r="L171" s="64"/>
      <c r="M171" s="64"/>
    </row>
    <row r="172" spans="1:13" outlineLevel="1" x14ac:dyDescent="0.25">
      <c r="A172" s="66" t="s">
        <v>293</v>
      </c>
      <c r="B172" s="105"/>
      <c r="C172" s="64"/>
      <c r="D172" s="64"/>
      <c r="E172" s="104"/>
      <c r="F172" s="104"/>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217">
        <v>1558</v>
      </c>
      <c r="D174" s="80"/>
      <c r="E174" s="72"/>
      <c r="F174" s="92">
        <f>IF($C$179=0,"",IF(C174="[for completion]","",C174/$C$179))</f>
        <v>2.3750724107442299E-2</v>
      </c>
      <c r="G174" s="92"/>
      <c r="H174" s="64"/>
      <c r="L174" s="64"/>
      <c r="M174" s="64"/>
    </row>
    <row r="175" spans="1:13" ht="30.75" customHeight="1" x14ac:dyDescent="0.25">
      <c r="A175" s="66" t="s">
        <v>9</v>
      </c>
      <c r="B175" s="83" t="s">
        <v>1583</v>
      </c>
      <c r="C175" s="217">
        <v>7452</v>
      </c>
      <c r="E175" s="94"/>
      <c r="F175" s="92">
        <f>IF($C$179=0,"",IF(C175="[for completion]","",C175/$C$179))</f>
        <v>0.11360102442147627</v>
      </c>
      <c r="G175" s="92"/>
      <c r="H175" s="64"/>
      <c r="L175" s="64"/>
      <c r="M175" s="64"/>
    </row>
    <row r="176" spans="1:13" x14ac:dyDescent="0.25">
      <c r="A176" s="66" t="s">
        <v>298</v>
      </c>
      <c r="B176" s="83" t="s">
        <v>299</v>
      </c>
      <c r="C176" s="217">
        <v>8000</v>
      </c>
      <c r="E176" s="94"/>
      <c r="F176" s="92"/>
      <c r="G176" s="92"/>
      <c r="H176" s="64"/>
      <c r="L176" s="64"/>
      <c r="M176" s="64"/>
    </row>
    <row r="177" spans="1:13" x14ac:dyDescent="0.25">
      <c r="A177" s="66" t="s">
        <v>300</v>
      </c>
      <c r="B177" s="83" t="s">
        <v>301</v>
      </c>
      <c r="C177" s="217">
        <v>48588</v>
      </c>
      <c r="E177" s="94"/>
      <c r="F177" s="92">
        <f t="shared" ref="F177:F187" si="28">IF($C$179=0,"",IF(C177="[for completion]","",C177/$C$179))</f>
        <v>0.74069331382054326</v>
      </c>
      <c r="G177" s="92"/>
      <c r="H177" s="64"/>
      <c r="L177" s="64"/>
      <c r="M177" s="64"/>
    </row>
    <row r="178" spans="1:13" x14ac:dyDescent="0.25">
      <c r="A178" s="66" t="s">
        <v>302</v>
      </c>
      <c r="B178" s="83" t="s">
        <v>158</v>
      </c>
      <c r="E178" s="94"/>
      <c r="F178" s="92">
        <f t="shared" si="28"/>
        <v>0</v>
      </c>
      <c r="G178" s="92"/>
      <c r="H178" s="64"/>
      <c r="L178" s="64"/>
      <c r="M178" s="64"/>
    </row>
    <row r="179" spans="1:13" x14ac:dyDescent="0.25">
      <c r="A179" s="66" t="s">
        <v>10</v>
      </c>
      <c r="B179" s="100" t="s">
        <v>160</v>
      </c>
      <c r="C179" s="83">
        <f>SUM(C174:C178)</f>
        <v>65598</v>
      </c>
      <c r="E179" s="94"/>
      <c r="F179" s="94">
        <f>SUM(F174:F178)</f>
        <v>0.87804506234946178</v>
      </c>
      <c r="G179" s="92"/>
      <c r="H179" s="64"/>
      <c r="L179" s="64"/>
      <c r="M179" s="64"/>
    </row>
    <row r="180" spans="1:13" outlineLevel="1" x14ac:dyDescent="0.25">
      <c r="A180" s="66" t="s">
        <v>303</v>
      </c>
      <c r="B180" s="106" t="s">
        <v>304</v>
      </c>
      <c r="E180" s="94"/>
      <c r="F180" s="92">
        <f t="shared" si="28"/>
        <v>0</v>
      </c>
      <c r="G180" s="92"/>
      <c r="H180" s="64"/>
      <c r="L180" s="64"/>
      <c r="M180" s="64"/>
    </row>
    <row r="181" spans="1:13" s="106" customFormat="1" ht="30" outlineLevel="1" x14ac:dyDescent="0.25">
      <c r="A181" s="66" t="s">
        <v>305</v>
      </c>
      <c r="B181" s="106" t="s">
        <v>306</v>
      </c>
      <c r="F181" s="92">
        <f t="shared" si="28"/>
        <v>0</v>
      </c>
    </row>
    <row r="182" spans="1:13" ht="30" outlineLevel="1" x14ac:dyDescent="0.25">
      <c r="A182" s="66" t="s">
        <v>307</v>
      </c>
      <c r="B182" s="106" t="s">
        <v>308</v>
      </c>
      <c r="E182" s="94"/>
      <c r="F182" s="92">
        <f t="shared" si="28"/>
        <v>0</v>
      </c>
      <c r="G182" s="92"/>
      <c r="H182" s="64"/>
      <c r="L182" s="64"/>
      <c r="M182" s="64"/>
    </row>
    <row r="183" spans="1:13" outlineLevel="1" x14ac:dyDescent="0.25">
      <c r="A183" s="66" t="s">
        <v>309</v>
      </c>
      <c r="B183" s="106" t="s">
        <v>310</v>
      </c>
      <c r="E183" s="94"/>
      <c r="F183" s="92">
        <f t="shared" si="28"/>
        <v>0</v>
      </c>
      <c r="G183" s="92"/>
      <c r="H183" s="64"/>
      <c r="L183" s="64"/>
      <c r="M183" s="64"/>
    </row>
    <row r="184" spans="1:13" s="106" customFormat="1" ht="30" outlineLevel="1" x14ac:dyDescent="0.25">
      <c r="A184" s="66" t="s">
        <v>311</v>
      </c>
      <c r="B184" s="106" t="s">
        <v>312</v>
      </c>
      <c r="F184" s="92">
        <f t="shared" si="28"/>
        <v>0</v>
      </c>
    </row>
    <row r="185" spans="1:13" ht="30" outlineLevel="1" x14ac:dyDescent="0.25">
      <c r="A185" s="66" t="s">
        <v>313</v>
      </c>
      <c r="B185" s="106" t="s">
        <v>314</v>
      </c>
      <c r="E185" s="94"/>
      <c r="F185" s="92">
        <f t="shared" si="28"/>
        <v>0</v>
      </c>
      <c r="G185" s="92"/>
      <c r="H185" s="64"/>
      <c r="L185" s="64"/>
      <c r="M185" s="64"/>
    </row>
    <row r="186" spans="1:13" outlineLevel="1" x14ac:dyDescent="0.25">
      <c r="A186" s="66" t="s">
        <v>315</v>
      </c>
      <c r="B186" s="106" t="s">
        <v>316</v>
      </c>
      <c r="C186" s="217"/>
      <c r="E186" s="94"/>
      <c r="F186" s="92">
        <f t="shared" si="28"/>
        <v>0</v>
      </c>
      <c r="G186" s="92"/>
      <c r="H186" s="64"/>
      <c r="L186" s="64"/>
      <c r="M186" s="64"/>
    </row>
    <row r="187" spans="1:13" outlineLevel="1" x14ac:dyDescent="0.25">
      <c r="A187" s="66" t="s">
        <v>317</v>
      </c>
      <c r="B187" s="106" t="s">
        <v>318</v>
      </c>
      <c r="E187" s="94"/>
      <c r="F187" s="92">
        <f t="shared" si="28"/>
        <v>0</v>
      </c>
      <c r="G187" s="92"/>
      <c r="H187" s="64"/>
      <c r="L187" s="64"/>
      <c r="M187" s="64"/>
    </row>
    <row r="188" spans="1:13" outlineLevel="1" x14ac:dyDescent="0.25">
      <c r="A188" s="66" t="s">
        <v>319</v>
      </c>
      <c r="B188" s="106"/>
      <c r="E188" s="94"/>
      <c r="F188" s="92"/>
      <c r="G188" s="92"/>
      <c r="H188" s="64"/>
      <c r="L188" s="64"/>
      <c r="M188" s="64"/>
    </row>
    <row r="189" spans="1:13" outlineLevel="1" x14ac:dyDescent="0.25">
      <c r="A189" s="66" t="s">
        <v>320</v>
      </c>
      <c r="B189" s="106"/>
      <c r="E189" s="94"/>
      <c r="F189" s="92"/>
      <c r="G189" s="92"/>
      <c r="H189" s="64"/>
      <c r="L189" s="64"/>
      <c r="M189" s="64"/>
    </row>
    <row r="190" spans="1:13" outlineLevel="1" x14ac:dyDescent="0.25">
      <c r="A190" s="66" t="s">
        <v>321</v>
      </c>
      <c r="B190" s="106"/>
      <c r="E190" s="94"/>
      <c r="F190" s="92"/>
      <c r="G190" s="92"/>
      <c r="H190" s="64"/>
      <c r="L190" s="64"/>
      <c r="M190" s="64"/>
    </row>
    <row r="191" spans="1:13" outlineLevel="1" x14ac:dyDescent="0.25">
      <c r="A191" s="66" t="s">
        <v>322</v>
      </c>
      <c r="B191" s="95"/>
      <c r="E191" s="94"/>
      <c r="F191" s="92"/>
      <c r="G191" s="92"/>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217">
        <v>65598</v>
      </c>
      <c r="E193" s="91"/>
      <c r="F193" s="92">
        <f t="shared" ref="F193:F206" si="29">IF($C$208=0,"",IF(C193="[for completion]","",C193/$C$208))</f>
        <v>1</v>
      </c>
      <c r="G193" s="92"/>
      <c r="H193" s="64"/>
      <c r="L193" s="64"/>
      <c r="M193" s="64"/>
    </row>
    <row r="194" spans="1:13" x14ac:dyDescent="0.25">
      <c r="A194" s="66" t="s">
        <v>326</v>
      </c>
      <c r="B194" s="83" t="s">
        <v>327</v>
      </c>
      <c r="E194" s="94"/>
      <c r="F194" s="92">
        <f t="shared" si="29"/>
        <v>0</v>
      </c>
      <c r="G194" s="94"/>
      <c r="H194" s="64"/>
      <c r="L194" s="64"/>
      <c r="M194" s="64"/>
    </row>
    <row r="195" spans="1:13" x14ac:dyDescent="0.25">
      <c r="A195" s="66" t="s">
        <v>328</v>
      </c>
      <c r="B195" s="83" t="s">
        <v>329</v>
      </c>
      <c r="E195" s="94"/>
      <c r="F195" s="92">
        <f t="shared" si="29"/>
        <v>0</v>
      </c>
      <c r="G195" s="94"/>
      <c r="H195" s="64"/>
      <c r="L195" s="64"/>
      <c r="M195" s="64"/>
    </row>
    <row r="196" spans="1:13" x14ac:dyDescent="0.25">
      <c r="A196" s="66" t="s">
        <v>330</v>
      </c>
      <c r="B196" s="83" t="s">
        <v>331</v>
      </c>
      <c r="E196" s="94"/>
      <c r="F196" s="92">
        <f t="shared" si="29"/>
        <v>0</v>
      </c>
      <c r="G196" s="94"/>
      <c r="H196" s="64"/>
      <c r="L196" s="64"/>
      <c r="M196" s="64"/>
    </row>
    <row r="197" spans="1:13" x14ac:dyDescent="0.25">
      <c r="A197" s="66" t="s">
        <v>332</v>
      </c>
      <c r="B197" s="83" t="s">
        <v>333</v>
      </c>
      <c r="E197" s="94"/>
      <c r="F197" s="92">
        <f t="shared" si="29"/>
        <v>0</v>
      </c>
      <c r="G197" s="94"/>
      <c r="H197" s="64"/>
      <c r="L197" s="64"/>
      <c r="M197" s="64"/>
    </row>
    <row r="198" spans="1:13" x14ac:dyDescent="0.25">
      <c r="A198" s="66" t="s">
        <v>334</v>
      </c>
      <c r="B198" s="83" t="s">
        <v>335</v>
      </c>
      <c r="E198" s="94"/>
      <c r="F198" s="92">
        <f t="shared" si="29"/>
        <v>0</v>
      </c>
      <c r="G198" s="94"/>
      <c r="H198" s="64"/>
      <c r="L198" s="64"/>
      <c r="M198" s="64"/>
    </row>
    <row r="199" spans="1:13" x14ac:dyDescent="0.25">
      <c r="A199" s="66" t="s">
        <v>336</v>
      </c>
      <c r="B199" s="83" t="s">
        <v>337</v>
      </c>
      <c r="E199" s="94"/>
      <c r="F199" s="92">
        <f t="shared" si="29"/>
        <v>0</v>
      </c>
      <c r="G199" s="94"/>
      <c r="H199" s="64"/>
      <c r="L199" s="64"/>
      <c r="M199" s="64"/>
    </row>
    <row r="200" spans="1:13" x14ac:dyDescent="0.25">
      <c r="A200" s="66" t="s">
        <v>338</v>
      </c>
      <c r="B200" s="83" t="s">
        <v>12</v>
      </c>
      <c r="E200" s="94"/>
      <c r="F200" s="92">
        <f t="shared" si="29"/>
        <v>0</v>
      </c>
      <c r="G200" s="94"/>
      <c r="H200" s="64"/>
      <c r="L200" s="64"/>
      <c r="M200" s="64"/>
    </row>
    <row r="201" spans="1:13" x14ac:dyDescent="0.25">
      <c r="A201" s="66" t="s">
        <v>339</v>
      </c>
      <c r="B201" s="83" t="s">
        <v>340</v>
      </c>
      <c r="E201" s="94"/>
      <c r="F201" s="92">
        <f t="shared" si="29"/>
        <v>0</v>
      </c>
      <c r="G201" s="94"/>
      <c r="H201" s="64"/>
      <c r="L201" s="64"/>
      <c r="M201" s="64"/>
    </row>
    <row r="202" spans="1:13" x14ac:dyDescent="0.25">
      <c r="A202" s="66" t="s">
        <v>341</v>
      </c>
      <c r="B202" s="83" t="s">
        <v>342</v>
      </c>
      <c r="E202" s="94"/>
      <c r="F202" s="92">
        <f t="shared" si="29"/>
        <v>0</v>
      </c>
      <c r="G202" s="94"/>
      <c r="H202" s="64"/>
      <c r="L202" s="64"/>
      <c r="M202" s="64"/>
    </row>
    <row r="203" spans="1:13" x14ac:dyDescent="0.25">
      <c r="A203" s="66" t="s">
        <v>343</v>
      </c>
      <c r="B203" s="83" t="s">
        <v>344</v>
      </c>
      <c r="E203" s="94"/>
      <c r="F203" s="92">
        <f t="shared" si="29"/>
        <v>0</v>
      </c>
      <c r="G203" s="94"/>
      <c r="H203" s="64"/>
      <c r="L203" s="64"/>
      <c r="M203" s="64"/>
    </row>
    <row r="204" spans="1:13" x14ac:dyDescent="0.25">
      <c r="A204" s="66" t="s">
        <v>345</v>
      </c>
      <c r="B204" s="83" t="s">
        <v>346</v>
      </c>
      <c r="E204" s="94"/>
      <c r="F204" s="92">
        <f t="shared" si="29"/>
        <v>0</v>
      </c>
      <c r="G204" s="94"/>
      <c r="H204" s="64"/>
      <c r="L204" s="64"/>
      <c r="M204" s="64"/>
    </row>
    <row r="205" spans="1:13" x14ac:dyDescent="0.25">
      <c r="A205" s="66" t="s">
        <v>347</v>
      </c>
      <c r="B205" s="83" t="s">
        <v>348</v>
      </c>
      <c r="E205" s="94"/>
      <c r="F205" s="92">
        <f t="shared" si="29"/>
        <v>0</v>
      </c>
      <c r="G205" s="94"/>
      <c r="H205" s="64"/>
      <c r="L205" s="64"/>
      <c r="M205" s="64"/>
    </row>
    <row r="206" spans="1:13" x14ac:dyDescent="0.25">
      <c r="A206" s="66" t="s">
        <v>349</v>
      </c>
      <c r="B206" s="83" t="s">
        <v>158</v>
      </c>
      <c r="E206" s="94"/>
      <c r="F206" s="92">
        <f t="shared" si="29"/>
        <v>0</v>
      </c>
      <c r="G206" s="94"/>
      <c r="H206" s="64"/>
      <c r="L206" s="64"/>
      <c r="M206" s="64"/>
    </row>
    <row r="207" spans="1:13" x14ac:dyDescent="0.25">
      <c r="A207" s="66" t="s">
        <v>350</v>
      </c>
      <c r="B207" s="93" t="s">
        <v>351</v>
      </c>
      <c r="C207" s="216">
        <f>SUM(C193:C195)</f>
        <v>65598</v>
      </c>
      <c r="E207" s="94"/>
      <c r="F207" s="92"/>
      <c r="G207" s="94"/>
      <c r="H207" s="64"/>
      <c r="L207" s="64"/>
      <c r="M207" s="64"/>
    </row>
    <row r="208" spans="1:13" x14ac:dyDescent="0.25">
      <c r="A208" s="66" t="s">
        <v>352</v>
      </c>
      <c r="B208" s="100" t="s">
        <v>160</v>
      </c>
      <c r="C208" s="83">
        <f>SUM(C193:C206)</f>
        <v>65598</v>
      </c>
      <c r="D208" s="83"/>
      <c r="E208" s="94"/>
      <c r="F208" s="94">
        <f>SUM(F193:F206)</f>
        <v>1</v>
      </c>
      <c r="G208" s="94"/>
      <c r="H208" s="64"/>
      <c r="L208" s="64"/>
      <c r="M208" s="64"/>
    </row>
    <row r="209" spans="1:13" outlineLevel="1" x14ac:dyDescent="0.25">
      <c r="A209" s="66" t="s">
        <v>353</v>
      </c>
      <c r="B209" s="95" t="s">
        <v>162</v>
      </c>
      <c r="E209" s="94"/>
      <c r="F209" s="92">
        <f>IF($C$208=0,"",IF(C209="[for completion]","",C209/$C$208))</f>
        <v>0</v>
      </c>
      <c r="G209" s="94"/>
      <c r="H209" s="64"/>
      <c r="L209" s="64"/>
      <c r="M209" s="64"/>
    </row>
    <row r="210" spans="1:13" outlineLevel="1" x14ac:dyDescent="0.25">
      <c r="A210" s="66" t="s">
        <v>354</v>
      </c>
      <c r="B210" s="95" t="s">
        <v>162</v>
      </c>
      <c r="E210" s="94"/>
      <c r="F210" s="92">
        <f t="shared" ref="F210:F215" si="30">IF($C$208=0,"",IF(C210="[for completion]","",C210/$C$208))</f>
        <v>0</v>
      </c>
      <c r="G210" s="94"/>
      <c r="H210" s="64"/>
      <c r="L210" s="64"/>
      <c r="M210" s="64"/>
    </row>
    <row r="211" spans="1:13" outlineLevel="1" x14ac:dyDescent="0.25">
      <c r="A211" s="66" t="s">
        <v>355</v>
      </c>
      <c r="B211" s="95" t="s">
        <v>162</v>
      </c>
      <c r="E211" s="94"/>
      <c r="F211" s="92">
        <f t="shared" si="30"/>
        <v>0</v>
      </c>
      <c r="G211" s="94"/>
      <c r="H211" s="64"/>
      <c r="L211" s="64"/>
      <c r="M211" s="64"/>
    </row>
    <row r="212" spans="1:13" outlineLevel="1" x14ac:dyDescent="0.25">
      <c r="A212" s="66" t="s">
        <v>356</v>
      </c>
      <c r="B212" s="95" t="s">
        <v>162</v>
      </c>
      <c r="E212" s="94"/>
      <c r="F212" s="92">
        <f t="shared" si="30"/>
        <v>0</v>
      </c>
      <c r="G212" s="94"/>
      <c r="H212" s="64"/>
      <c r="L212" s="64"/>
      <c r="M212" s="64"/>
    </row>
    <row r="213" spans="1:13" outlineLevel="1" x14ac:dyDescent="0.25">
      <c r="A213" s="66" t="s">
        <v>357</v>
      </c>
      <c r="B213" s="95" t="s">
        <v>162</v>
      </c>
      <c r="E213" s="94"/>
      <c r="F213" s="92">
        <f t="shared" si="30"/>
        <v>0</v>
      </c>
      <c r="G213" s="94"/>
      <c r="H213" s="64"/>
      <c r="L213" s="64"/>
      <c r="M213" s="64"/>
    </row>
    <row r="214" spans="1:13" outlineLevel="1" x14ac:dyDescent="0.25">
      <c r="A214" s="66" t="s">
        <v>358</v>
      </c>
      <c r="B214" s="95" t="s">
        <v>162</v>
      </c>
      <c r="E214" s="94"/>
      <c r="F214" s="92">
        <f t="shared" si="30"/>
        <v>0</v>
      </c>
      <c r="G214" s="94"/>
      <c r="H214" s="64"/>
      <c r="L214" s="64"/>
      <c r="M214" s="64"/>
    </row>
    <row r="215" spans="1:13" outlineLevel="1" x14ac:dyDescent="0.25">
      <c r="A215" s="66" t="s">
        <v>359</v>
      </c>
      <c r="B215" s="95" t="s">
        <v>162</v>
      </c>
      <c r="E215" s="94"/>
      <c r="F215" s="92">
        <f t="shared" si="30"/>
        <v>0</v>
      </c>
      <c r="G215" s="94"/>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217">
        <v>57598</v>
      </c>
      <c r="E217" s="104"/>
      <c r="F217" s="92">
        <f>IF($C$38=0,"",IF(C217="[for completion]","",IF(C217="","",C217/$C$38)))</f>
        <v>0.12781122336896342</v>
      </c>
      <c r="G217" s="92">
        <f>IF($C$39=0,"",IF(C217="[for completion]","",IF(C217="","",C217/$C$39)))</f>
        <v>0.14085636798047507</v>
      </c>
      <c r="H217" s="64"/>
      <c r="L217" s="64"/>
      <c r="M217" s="64"/>
    </row>
    <row r="218" spans="1:13" x14ac:dyDescent="0.25">
      <c r="A218" s="66" t="s">
        <v>363</v>
      </c>
      <c r="B218" s="62" t="s">
        <v>364</v>
      </c>
      <c r="C218" s="217">
        <v>8000</v>
      </c>
      <c r="E218" s="104"/>
      <c r="F218" s="92">
        <f t="shared" ref="F218:F219" si="31">IF($C$38=0,"",IF(C218="[for completion]","",IF(C218="","",C218/$C$38)))</f>
        <v>1.775217519621701E-2</v>
      </c>
      <c r="G218" s="92">
        <f t="shared" ref="G218:G219" si="32">IF($C$39=0,"",IF(C218="[for completion]","",IF(C218="","",C218/$C$39)))</f>
        <v>1.9564063749501728E-2</v>
      </c>
      <c r="H218" s="64"/>
      <c r="L218" s="64"/>
      <c r="M218" s="64"/>
    </row>
    <row r="219" spans="1:13" x14ac:dyDescent="0.25">
      <c r="A219" s="66" t="s">
        <v>365</v>
      </c>
      <c r="B219" s="62" t="s">
        <v>158</v>
      </c>
      <c r="E219" s="104"/>
      <c r="F219" s="92" t="str">
        <f t="shared" si="31"/>
        <v/>
      </c>
      <c r="G219" s="92" t="str">
        <f t="shared" si="32"/>
        <v/>
      </c>
      <c r="H219" s="64"/>
      <c r="L219" s="64"/>
      <c r="M219" s="64"/>
    </row>
    <row r="220" spans="1:13" x14ac:dyDescent="0.25">
      <c r="A220" s="66" t="s">
        <v>366</v>
      </c>
      <c r="B220" s="100" t="s">
        <v>160</v>
      </c>
      <c r="C220" s="66">
        <f>SUM(C217:C219)</f>
        <v>65598</v>
      </c>
      <c r="E220" s="104"/>
      <c r="F220" s="103">
        <f>SUM(F217:F219)</f>
        <v>0.14556339856518041</v>
      </c>
      <c r="G220" s="103">
        <f>SUM(G217:G219)</f>
        <v>0.1604204317299768</v>
      </c>
      <c r="H220" s="64"/>
      <c r="L220" s="64"/>
      <c r="M220" s="64"/>
    </row>
    <row r="221" spans="1:13" outlineLevel="1" x14ac:dyDescent="0.25">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368</v>
      </c>
      <c r="B222" s="95" t="s">
        <v>162</v>
      </c>
      <c r="E222" s="104"/>
      <c r="F222" s="92" t="str">
        <f t="shared" si="33"/>
        <v/>
      </c>
      <c r="G222" s="92" t="str">
        <f t="shared" si="34"/>
        <v/>
      </c>
      <c r="H222" s="64"/>
      <c r="L222" s="64"/>
      <c r="M222" s="64"/>
    </row>
    <row r="223" spans="1:13" outlineLevel="1" x14ac:dyDescent="0.25">
      <c r="A223" s="66" t="s">
        <v>369</v>
      </c>
      <c r="B223" s="95" t="s">
        <v>162</v>
      </c>
      <c r="E223" s="104"/>
      <c r="F223" s="92" t="str">
        <f t="shared" si="33"/>
        <v/>
      </c>
      <c r="G223" s="92" t="str">
        <f t="shared" si="34"/>
        <v/>
      </c>
      <c r="H223" s="64"/>
      <c r="L223" s="64"/>
      <c r="M223" s="64"/>
    </row>
    <row r="224" spans="1:13" outlineLevel="1" x14ac:dyDescent="0.25">
      <c r="A224" s="66" t="s">
        <v>370</v>
      </c>
      <c r="B224" s="95" t="s">
        <v>162</v>
      </c>
      <c r="E224" s="104"/>
      <c r="F224" s="92" t="str">
        <f t="shared" si="33"/>
        <v/>
      </c>
      <c r="G224" s="92" t="str">
        <f t="shared" si="34"/>
        <v/>
      </c>
      <c r="H224" s="64"/>
      <c r="L224" s="64"/>
      <c r="M224" s="64"/>
    </row>
    <row r="225" spans="1:14" outlineLevel="1" x14ac:dyDescent="0.25">
      <c r="A225" s="66" t="s">
        <v>371</v>
      </c>
      <c r="B225" s="95" t="s">
        <v>162</v>
      </c>
      <c r="E225" s="104"/>
      <c r="F225" s="92" t="str">
        <f t="shared" si="33"/>
        <v/>
      </c>
      <c r="G225" s="92" t="str">
        <f t="shared" si="34"/>
        <v/>
      </c>
      <c r="H225" s="64"/>
      <c r="L225" s="64"/>
      <c r="M225" s="64"/>
    </row>
    <row r="226" spans="1:14" outlineLevel="1" x14ac:dyDescent="0.25">
      <c r="A226" s="66" t="s">
        <v>372</v>
      </c>
      <c r="B226" s="95" t="s">
        <v>162</v>
      </c>
      <c r="E226" s="83"/>
      <c r="F226" s="92" t="str">
        <f t="shared" si="33"/>
        <v/>
      </c>
      <c r="G226" s="92" t="str">
        <f t="shared" si="34"/>
        <v/>
      </c>
      <c r="H226" s="64"/>
      <c r="L226" s="64"/>
      <c r="M226" s="64"/>
    </row>
    <row r="227" spans="1:14" outlineLevel="1" x14ac:dyDescent="0.25">
      <c r="A227" s="66" t="s">
        <v>373</v>
      </c>
      <c r="B227" s="95" t="s">
        <v>162</v>
      </c>
      <c r="E227" s="104"/>
      <c r="F227" s="92" t="str">
        <f t="shared" si="33"/>
        <v/>
      </c>
      <c r="G227" s="92" t="str">
        <f t="shared" si="34"/>
        <v/>
      </c>
      <c r="H227" s="64"/>
      <c r="L227" s="64"/>
      <c r="M227" s="64"/>
    </row>
    <row r="228" spans="1:14" ht="15" customHeight="1" x14ac:dyDescent="0.25">
      <c r="A228" s="85"/>
      <c r="B228" s="86" t="s">
        <v>374</v>
      </c>
      <c r="C228" s="85"/>
      <c r="D228" s="85"/>
      <c r="E228" s="87"/>
      <c r="F228" s="88"/>
      <c r="G228" s="88"/>
      <c r="H228" s="64"/>
      <c r="L228" s="64"/>
      <c r="M228" s="64"/>
    </row>
    <row r="229" spans="1:14" x14ac:dyDescent="0.25">
      <c r="A229" s="66" t="s">
        <v>375</v>
      </c>
      <c r="B229" s="83" t="s">
        <v>376</v>
      </c>
      <c r="C229" s="220" t="s">
        <v>1786</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218" t="s">
        <v>1787</v>
      </c>
      <c r="E231" s="83"/>
      <c r="H231" s="64"/>
      <c r="L231" s="64"/>
      <c r="M231" s="64"/>
    </row>
    <row r="232" spans="1:14" x14ac:dyDescent="0.25">
      <c r="A232" s="66" t="s">
        <v>378</v>
      </c>
      <c r="B232" s="107" t="s">
        <v>379</v>
      </c>
      <c r="C232" s="219" t="s">
        <v>1787</v>
      </c>
      <c r="E232" s="83"/>
      <c r="H232" s="64"/>
      <c r="L232" s="64"/>
      <c r="M232" s="64"/>
    </row>
    <row r="233" spans="1:14" x14ac:dyDescent="0.25">
      <c r="A233" s="66" t="s">
        <v>380</v>
      </c>
      <c r="B233" s="107" t="s">
        <v>381</v>
      </c>
      <c r="C233" s="219" t="s">
        <v>1787</v>
      </c>
      <c r="E233" s="83"/>
      <c r="H233" s="64"/>
      <c r="L233" s="64"/>
      <c r="M233" s="64"/>
    </row>
    <row r="234" spans="1:14" outlineLevel="1" x14ac:dyDescent="0.25">
      <c r="A234" s="66" t="s">
        <v>382</v>
      </c>
      <c r="B234" s="81" t="s">
        <v>383</v>
      </c>
      <c r="C234" s="83"/>
      <c r="D234" s="83"/>
      <c r="E234" s="83"/>
      <c r="H234" s="64"/>
      <c r="L234" s="64"/>
      <c r="M234" s="64"/>
    </row>
    <row r="235" spans="1:14" outlineLevel="1" x14ac:dyDescent="0.25">
      <c r="A235" s="66" t="s">
        <v>384</v>
      </c>
      <c r="B235" s="81" t="s">
        <v>385</v>
      </c>
      <c r="C235" s="83"/>
      <c r="D235" s="83"/>
      <c r="E235" s="83"/>
      <c r="H235" s="64"/>
      <c r="L235" s="64"/>
      <c r="M235" s="64"/>
    </row>
    <row r="236" spans="1:14" outlineLevel="1" x14ac:dyDescent="0.25">
      <c r="A236" s="66" t="s">
        <v>386</v>
      </c>
      <c r="B236" s="81" t="s">
        <v>387</v>
      </c>
      <c r="C236" s="83"/>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8"/>
      <c r="L239" s="108"/>
      <c r="M239" s="108"/>
      <c r="N239" s="108"/>
    </row>
    <row r="240" spans="1:14" outlineLevel="1" x14ac:dyDescent="0.25">
      <c r="A240" s="66" t="s">
        <v>391</v>
      </c>
      <c r="D240"/>
      <c r="E240"/>
      <c r="F240"/>
      <c r="G240"/>
      <c r="H240" s="64"/>
      <c r="K240" s="108"/>
      <c r="L240" s="108"/>
      <c r="M240" s="108"/>
      <c r="N240" s="108"/>
    </row>
    <row r="241" spans="1:14" outlineLevel="1" x14ac:dyDescent="0.25">
      <c r="A241" s="66" t="s">
        <v>392</v>
      </c>
      <c r="D241"/>
      <c r="E241"/>
      <c r="F241"/>
      <c r="G241"/>
      <c r="H241" s="64"/>
      <c r="K241" s="108"/>
      <c r="L241" s="108"/>
      <c r="M241" s="108"/>
      <c r="N241" s="108"/>
    </row>
    <row r="242" spans="1:14" outlineLevel="1" x14ac:dyDescent="0.25">
      <c r="A242" s="66" t="s">
        <v>393</v>
      </c>
      <c r="D242"/>
      <c r="E242"/>
      <c r="F242"/>
      <c r="G242"/>
      <c r="H242" s="64"/>
      <c r="K242" s="108"/>
      <c r="L242" s="108"/>
      <c r="M242" s="108"/>
      <c r="N242" s="108"/>
    </row>
    <row r="243" spans="1:14" outlineLevel="1" x14ac:dyDescent="0.25">
      <c r="A243" s="66" t="s">
        <v>394</v>
      </c>
      <c r="D243"/>
      <c r="E243"/>
      <c r="F243"/>
      <c r="G243"/>
      <c r="H243" s="64"/>
      <c r="K243" s="108"/>
      <c r="L243" s="108"/>
      <c r="M243" s="108"/>
      <c r="N243" s="108"/>
    </row>
    <row r="244" spans="1:14" outlineLevel="1" x14ac:dyDescent="0.25">
      <c r="A244" s="66" t="s">
        <v>395</v>
      </c>
      <c r="D244"/>
      <c r="E244"/>
      <c r="F244"/>
      <c r="G244"/>
      <c r="H244" s="64"/>
      <c r="K244" s="108"/>
      <c r="L244" s="108"/>
      <c r="M244" s="108"/>
      <c r="N244" s="108"/>
    </row>
    <row r="245" spans="1:14" outlineLevel="1" x14ac:dyDescent="0.25">
      <c r="A245" s="66" t="s">
        <v>396</v>
      </c>
      <c r="D245"/>
      <c r="E245"/>
      <c r="F245"/>
      <c r="G245"/>
      <c r="H245" s="64"/>
      <c r="K245" s="108"/>
      <c r="L245" s="108"/>
      <c r="M245" s="108"/>
      <c r="N245" s="108"/>
    </row>
    <row r="246" spans="1:14" outlineLevel="1" x14ac:dyDescent="0.25">
      <c r="A246" s="66" t="s">
        <v>397</v>
      </c>
      <c r="D246"/>
      <c r="E246"/>
      <c r="F246"/>
      <c r="G246"/>
      <c r="H246" s="64"/>
      <c r="K246" s="108"/>
      <c r="L246" s="108"/>
      <c r="M246" s="108"/>
      <c r="N246" s="108"/>
    </row>
    <row r="247" spans="1:14" outlineLevel="1" x14ac:dyDescent="0.25">
      <c r="A247" s="66" t="s">
        <v>398</v>
      </c>
      <c r="D247"/>
      <c r="E247"/>
      <c r="F247"/>
      <c r="G247"/>
      <c r="H247" s="64"/>
      <c r="K247" s="108"/>
      <c r="L247" s="108"/>
      <c r="M247" s="108"/>
      <c r="N247" s="108"/>
    </row>
    <row r="248" spans="1:14" outlineLevel="1" x14ac:dyDescent="0.25">
      <c r="A248" s="66" t="s">
        <v>399</v>
      </c>
      <c r="D248"/>
      <c r="E248"/>
      <c r="F248"/>
      <c r="G248"/>
      <c r="H248" s="64"/>
      <c r="K248" s="108"/>
      <c r="L248" s="108"/>
      <c r="M248" s="108"/>
      <c r="N248" s="108"/>
    </row>
    <row r="249" spans="1:14" outlineLevel="1" x14ac:dyDescent="0.25">
      <c r="A249" s="66" t="s">
        <v>400</v>
      </c>
      <c r="D249"/>
      <c r="E249"/>
      <c r="F249"/>
      <c r="G249"/>
      <c r="H249" s="64"/>
      <c r="K249" s="108"/>
      <c r="L249" s="108"/>
      <c r="M249" s="108"/>
      <c r="N249" s="108"/>
    </row>
    <row r="250" spans="1:14" outlineLevel="1" x14ac:dyDescent="0.25">
      <c r="A250" s="66" t="s">
        <v>401</v>
      </c>
      <c r="D250"/>
      <c r="E250"/>
      <c r="F250"/>
      <c r="G250"/>
      <c r="H250" s="64"/>
      <c r="K250" s="108"/>
      <c r="L250" s="108"/>
      <c r="M250" s="108"/>
      <c r="N250" s="108"/>
    </row>
    <row r="251" spans="1:14" outlineLevel="1" x14ac:dyDescent="0.25">
      <c r="A251" s="66" t="s">
        <v>402</v>
      </c>
      <c r="D251"/>
      <c r="E251"/>
      <c r="F251"/>
      <c r="G251"/>
      <c r="H251" s="64"/>
      <c r="K251" s="108"/>
      <c r="L251" s="108"/>
      <c r="M251" s="108"/>
      <c r="N251" s="108"/>
    </row>
    <row r="252" spans="1:14" outlineLevel="1" x14ac:dyDescent="0.25">
      <c r="A252" s="66" t="s">
        <v>403</v>
      </c>
      <c r="D252"/>
      <c r="E252"/>
      <c r="F252"/>
      <c r="G252"/>
      <c r="H252" s="64"/>
      <c r="K252" s="108"/>
      <c r="L252" s="108"/>
      <c r="M252" s="108"/>
      <c r="N252" s="108"/>
    </row>
    <row r="253" spans="1:14" outlineLevel="1" x14ac:dyDescent="0.25">
      <c r="A253" s="66" t="s">
        <v>404</v>
      </c>
      <c r="D253"/>
      <c r="E253"/>
      <c r="F253"/>
      <c r="G253"/>
      <c r="H253" s="64"/>
      <c r="K253" s="108"/>
      <c r="L253" s="108"/>
      <c r="M253" s="108"/>
      <c r="N253" s="108"/>
    </row>
    <row r="254" spans="1:14" outlineLevel="1" x14ac:dyDescent="0.25">
      <c r="A254" s="66" t="s">
        <v>405</v>
      </c>
      <c r="D254"/>
      <c r="E254"/>
      <c r="F254"/>
      <c r="G254"/>
      <c r="H254" s="64"/>
      <c r="K254" s="108"/>
      <c r="L254" s="108"/>
      <c r="M254" s="108"/>
      <c r="N254" s="108"/>
    </row>
    <row r="255" spans="1:14" outlineLevel="1" x14ac:dyDescent="0.25">
      <c r="A255" s="66" t="s">
        <v>406</v>
      </c>
      <c r="D255"/>
      <c r="E255"/>
      <c r="F255"/>
      <c r="G255"/>
      <c r="H255" s="64"/>
      <c r="K255" s="108"/>
      <c r="L255" s="108"/>
      <c r="M255" s="108"/>
      <c r="N255" s="108"/>
    </row>
    <row r="256" spans="1:14" outlineLevel="1" x14ac:dyDescent="0.25">
      <c r="A256" s="66" t="s">
        <v>407</v>
      </c>
      <c r="D256"/>
      <c r="E256"/>
      <c r="F256"/>
      <c r="G256"/>
      <c r="H256" s="64"/>
      <c r="K256" s="108"/>
      <c r="L256" s="108"/>
      <c r="M256" s="108"/>
      <c r="N256" s="108"/>
    </row>
    <row r="257" spans="1:14" outlineLevel="1" x14ac:dyDescent="0.25">
      <c r="A257" s="66" t="s">
        <v>408</v>
      </c>
      <c r="D257"/>
      <c r="E257"/>
      <c r="F257"/>
      <c r="G257"/>
      <c r="H257" s="64"/>
      <c r="K257" s="108"/>
      <c r="L257" s="108"/>
      <c r="M257" s="108"/>
      <c r="N257" s="108"/>
    </row>
    <row r="258" spans="1:14" outlineLevel="1" x14ac:dyDescent="0.25">
      <c r="A258" s="66" t="s">
        <v>409</v>
      </c>
      <c r="D258"/>
      <c r="E258"/>
      <c r="F258"/>
      <c r="G258"/>
      <c r="H258" s="64"/>
      <c r="K258" s="108"/>
      <c r="L258" s="108"/>
      <c r="M258" s="108"/>
      <c r="N258" s="108"/>
    </row>
    <row r="259" spans="1:14" outlineLevel="1" x14ac:dyDescent="0.25">
      <c r="A259" s="66" t="s">
        <v>410</v>
      </c>
      <c r="D259"/>
      <c r="E259"/>
      <c r="F259"/>
      <c r="G259"/>
      <c r="H259" s="64"/>
      <c r="K259" s="108"/>
      <c r="L259" s="108"/>
      <c r="M259" s="108"/>
      <c r="N259" s="108"/>
    </row>
    <row r="260" spans="1:14" outlineLevel="1" x14ac:dyDescent="0.25">
      <c r="A260" s="66" t="s">
        <v>411</v>
      </c>
      <c r="D260"/>
      <c r="E260"/>
      <c r="F260"/>
      <c r="G260"/>
      <c r="H260" s="64"/>
      <c r="K260" s="108"/>
      <c r="L260" s="108"/>
      <c r="M260" s="108"/>
      <c r="N260" s="108"/>
    </row>
    <row r="261" spans="1:14" outlineLevel="1" x14ac:dyDescent="0.25">
      <c r="A261" s="66" t="s">
        <v>412</v>
      </c>
      <c r="D261"/>
      <c r="E261"/>
      <c r="F261"/>
      <c r="G261"/>
      <c r="H261" s="64"/>
      <c r="K261" s="108"/>
      <c r="L261" s="108"/>
      <c r="M261" s="108"/>
      <c r="N261" s="108"/>
    </row>
    <row r="262" spans="1:14" outlineLevel="1" x14ac:dyDescent="0.25">
      <c r="A262" s="66" t="s">
        <v>413</v>
      </c>
      <c r="D262"/>
      <c r="E262"/>
      <c r="F262"/>
      <c r="G262"/>
      <c r="H262" s="64"/>
      <c r="K262" s="108"/>
      <c r="L262" s="108"/>
      <c r="M262" s="108"/>
      <c r="N262" s="108"/>
    </row>
    <row r="263" spans="1:14" outlineLevel="1" x14ac:dyDescent="0.25">
      <c r="A263" s="66" t="s">
        <v>414</v>
      </c>
      <c r="D263"/>
      <c r="E263"/>
      <c r="F263"/>
      <c r="G263"/>
      <c r="H263" s="64"/>
      <c r="K263" s="108"/>
      <c r="L263" s="108"/>
      <c r="M263" s="108"/>
      <c r="N263" s="108"/>
    </row>
    <row r="264" spans="1:14" outlineLevel="1" x14ac:dyDescent="0.25">
      <c r="A264" s="66" t="s">
        <v>415</v>
      </c>
      <c r="D264"/>
      <c r="E264"/>
      <c r="F264"/>
      <c r="G264"/>
      <c r="H264" s="64"/>
      <c r="K264" s="108"/>
      <c r="L264" s="108"/>
      <c r="M264" s="108"/>
      <c r="N264" s="108"/>
    </row>
    <row r="265" spans="1:14" outlineLevel="1" x14ac:dyDescent="0.25">
      <c r="A265" s="66" t="s">
        <v>416</v>
      </c>
      <c r="D265"/>
      <c r="E265"/>
      <c r="F265"/>
      <c r="G265"/>
      <c r="H265" s="64"/>
      <c r="K265" s="108"/>
      <c r="L265" s="108"/>
      <c r="M265" s="108"/>
      <c r="N265" s="108"/>
    </row>
    <row r="266" spans="1:14" outlineLevel="1" x14ac:dyDescent="0.25">
      <c r="A266" s="66" t="s">
        <v>417</v>
      </c>
      <c r="D266"/>
      <c r="E266"/>
      <c r="F266"/>
      <c r="G266"/>
      <c r="H266" s="64"/>
      <c r="K266" s="108"/>
      <c r="L266" s="108"/>
      <c r="M266" s="108"/>
      <c r="N266" s="108"/>
    </row>
    <row r="267" spans="1:14" outlineLevel="1" x14ac:dyDescent="0.25">
      <c r="A267" s="66" t="s">
        <v>418</v>
      </c>
      <c r="D267"/>
      <c r="E267"/>
      <c r="F267"/>
      <c r="G267"/>
      <c r="H267" s="64"/>
      <c r="K267" s="108"/>
      <c r="L267" s="108"/>
      <c r="M267" s="108"/>
      <c r="N267" s="108"/>
    </row>
    <row r="268" spans="1:14" outlineLevel="1" x14ac:dyDescent="0.25">
      <c r="A268" s="66" t="s">
        <v>419</v>
      </c>
      <c r="D268"/>
      <c r="E268"/>
      <c r="F268"/>
      <c r="G268"/>
      <c r="H268" s="64"/>
      <c r="K268" s="108"/>
      <c r="L268" s="108"/>
      <c r="M268" s="108"/>
      <c r="N268" s="108"/>
    </row>
    <row r="269" spans="1:14" outlineLevel="1" x14ac:dyDescent="0.25">
      <c r="A269" s="66" t="s">
        <v>420</v>
      </c>
      <c r="D269"/>
      <c r="E269"/>
      <c r="F269"/>
      <c r="G269"/>
      <c r="H269" s="64"/>
      <c r="K269" s="108"/>
      <c r="L269" s="108"/>
      <c r="M269" s="108"/>
      <c r="N269" s="108"/>
    </row>
    <row r="270" spans="1:14" outlineLevel="1" x14ac:dyDescent="0.25">
      <c r="A270" s="66" t="s">
        <v>421</v>
      </c>
      <c r="D270"/>
      <c r="E270"/>
      <c r="F270"/>
      <c r="G270"/>
      <c r="H270" s="64"/>
      <c r="K270" s="108"/>
      <c r="L270" s="108"/>
      <c r="M270" s="108"/>
      <c r="N270" s="108"/>
    </row>
    <row r="271" spans="1:14" outlineLevel="1" x14ac:dyDescent="0.25">
      <c r="A271" s="66" t="s">
        <v>422</v>
      </c>
      <c r="D271"/>
      <c r="E271"/>
      <c r="F271"/>
      <c r="G271"/>
      <c r="H271" s="64"/>
      <c r="K271" s="108"/>
      <c r="L271" s="108"/>
      <c r="M271" s="108"/>
      <c r="N271" s="108"/>
    </row>
    <row r="272" spans="1:14" outlineLevel="1" x14ac:dyDescent="0.25">
      <c r="A272" s="66" t="s">
        <v>423</v>
      </c>
      <c r="D272"/>
      <c r="E272"/>
      <c r="F272"/>
      <c r="G272"/>
      <c r="H272" s="64"/>
      <c r="K272" s="108"/>
      <c r="L272" s="108"/>
      <c r="M272" s="108"/>
      <c r="N272" s="108"/>
    </row>
    <row r="273" spans="1:14" outlineLevel="1" x14ac:dyDescent="0.25">
      <c r="A273" s="66" t="s">
        <v>424</v>
      </c>
      <c r="D273"/>
      <c r="E273"/>
      <c r="F273"/>
      <c r="G273"/>
      <c r="H273" s="64"/>
      <c r="K273" s="108"/>
      <c r="L273" s="108"/>
      <c r="M273" s="108"/>
      <c r="N273" s="108"/>
    </row>
    <row r="274" spans="1:14" outlineLevel="1" x14ac:dyDescent="0.25">
      <c r="A274" s="66" t="s">
        <v>425</v>
      </c>
      <c r="D274"/>
      <c r="E274"/>
      <c r="F274"/>
      <c r="G274"/>
      <c r="H274" s="64"/>
      <c r="K274" s="108"/>
      <c r="L274" s="108"/>
      <c r="M274" s="108"/>
      <c r="N274" s="108"/>
    </row>
    <row r="275" spans="1:14" outlineLevel="1" x14ac:dyDescent="0.25">
      <c r="A275" s="66" t="s">
        <v>426</v>
      </c>
      <c r="D275"/>
      <c r="E275"/>
      <c r="F275"/>
      <c r="G275"/>
      <c r="H275" s="64"/>
      <c r="K275" s="108"/>
      <c r="L275" s="108"/>
      <c r="M275" s="108"/>
      <c r="N275" s="108"/>
    </row>
    <row r="276" spans="1:14" outlineLevel="1" x14ac:dyDescent="0.25">
      <c r="A276" s="66" t="s">
        <v>427</v>
      </c>
      <c r="D276"/>
      <c r="E276"/>
      <c r="F276"/>
      <c r="G276"/>
      <c r="H276" s="64"/>
      <c r="K276" s="108"/>
      <c r="L276" s="108"/>
      <c r="M276" s="108"/>
      <c r="N276" s="108"/>
    </row>
    <row r="277" spans="1:14" outlineLevel="1" x14ac:dyDescent="0.25">
      <c r="A277" s="66" t="s">
        <v>428</v>
      </c>
      <c r="D277"/>
      <c r="E277"/>
      <c r="F277"/>
      <c r="G277"/>
      <c r="H277" s="64"/>
      <c r="K277" s="108"/>
      <c r="L277" s="108"/>
      <c r="M277" s="108"/>
      <c r="N277" s="108"/>
    </row>
    <row r="278" spans="1:14" outlineLevel="1" x14ac:dyDescent="0.25">
      <c r="A278" s="66" t="s">
        <v>429</v>
      </c>
      <c r="D278"/>
      <c r="E278"/>
      <c r="F278"/>
      <c r="G278"/>
      <c r="H278" s="64"/>
      <c r="K278" s="108"/>
      <c r="L278" s="108"/>
      <c r="M278" s="108"/>
      <c r="N278" s="108"/>
    </row>
    <row r="279" spans="1:14" outlineLevel="1" x14ac:dyDescent="0.25">
      <c r="A279" s="66" t="s">
        <v>430</v>
      </c>
      <c r="D279"/>
      <c r="E279"/>
      <c r="F279"/>
      <c r="G279"/>
      <c r="H279" s="64"/>
      <c r="K279" s="108"/>
      <c r="L279" s="108"/>
      <c r="M279" s="108"/>
      <c r="N279" s="108"/>
    </row>
    <row r="280" spans="1:14" outlineLevel="1" x14ac:dyDescent="0.25">
      <c r="A280" s="66" t="s">
        <v>431</v>
      </c>
      <c r="D280"/>
      <c r="E280"/>
      <c r="F280"/>
      <c r="G280"/>
      <c r="H280" s="64"/>
      <c r="K280" s="108"/>
      <c r="L280" s="108"/>
      <c r="M280" s="108"/>
      <c r="N280" s="108"/>
    </row>
    <row r="281" spans="1:14" outlineLevel="1" x14ac:dyDescent="0.25">
      <c r="A281" s="66" t="s">
        <v>432</v>
      </c>
      <c r="D281"/>
      <c r="E281"/>
      <c r="F281"/>
      <c r="G281"/>
      <c r="H281" s="64"/>
      <c r="K281" s="108"/>
      <c r="L281" s="108"/>
      <c r="M281" s="108"/>
      <c r="N281" s="108"/>
    </row>
    <row r="282" spans="1:14" outlineLevel="1" x14ac:dyDescent="0.25">
      <c r="A282" s="66" t="s">
        <v>433</v>
      </c>
      <c r="D282"/>
      <c r="E282"/>
      <c r="F282"/>
      <c r="G282"/>
      <c r="H282" s="64"/>
      <c r="K282" s="108"/>
      <c r="L282" s="108"/>
      <c r="M282" s="108"/>
      <c r="N282" s="108"/>
    </row>
    <row r="283" spans="1:14" outlineLevel="1" x14ac:dyDescent="0.25">
      <c r="A283" s="66" t="s">
        <v>434</v>
      </c>
      <c r="D283"/>
      <c r="E283"/>
      <c r="F283"/>
      <c r="G283"/>
      <c r="H283" s="64"/>
      <c r="K283" s="108"/>
      <c r="L283" s="108"/>
      <c r="M283" s="108"/>
      <c r="N283" s="108"/>
    </row>
    <row r="284" spans="1:14" outlineLevel="1" x14ac:dyDescent="0.25">
      <c r="A284" s="66" t="s">
        <v>435</v>
      </c>
      <c r="D284"/>
      <c r="E284"/>
      <c r="F284"/>
      <c r="G284"/>
      <c r="H284" s="64"/>
      <c r="K284" s="108"/>
      <c r="L284" s="108"/>
      <c r="M284" s="108"/>
      <c r="N284" s="108"/>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465</v>
      </c>
      <c r="B301" s="81"/>
      <c r="C301" s="112"/>
      <c r="D301" s="112"/>
      <c r="E301" s="113"/>
      <c r="H301" s="64"/>
      <c r="I301" s="81"/>
      <c r="J301" s="112"/>
      <c r="K301" s="112"/>
      <c r="L301" s="113"/>
    </row>
    <row r="302" spans="1:14" outlineLevel="1" x14ac:dyDescent="0.25">
      <c r="A302" s="66" t="s">
        <v>466</v>
      </c>
      <c r="B302" s="81"/>
      <c r="C302" s="112"/>
      <c r="D302" s="112"/>
      <c r="E302" s="113"/>
      <c r="H302" s="64"/>
      <c r="I302" s="81"/>
      <c r="J302" s="112"/>
      <c r="K302" s="112"/>
      <c r="L302" s="113"/>
    </row>
    <row r="303" spans="1:14" outlineLevel="1" x14ac:dyDescent="0.25">
      <c r="A303" s="66" t="s">
        <v>467</v>
      </c>
      <c r="B303" s="81"/>
      <c r="C303" s="112"/>
      <c r="D303" s="112"/>
      <c r="E303" s="113"/>
      <c r="H303" s="64"/>
      <c r="I303" s="81"/>
      <c r="J303" s="112"/>
      <c r="K303" s="112"/>
      <c r="L303" s="113"/>
    </row>
    <row r="304" spans="1:14" outlineLevel="1" x14ac:dyDescent="0.25">
      <c r="A304" s="66" t="s">
        <v>468</v>
      </c>
      <c r="B304" s="81"/>
      <c r="C304" s="112"/>
      <c r="D304" s="112"/>
      <c r="E304" s="113"/>
      <c r="H304" s="64"/>
      <c r="I304" s="81"/>
      <c r="J304" s="112"/>
      <c r="K304" s="112"/>
      <c r="L304" s="113"/>
    </row>
    <row r="305" spans="1:13" outlineLevel="1" x14ac:dyDescent="0.25">
      <c r="A305" s="66" t="s">
        <v>469</v>
      </c>
      <c r="B305" s="81"/>
      <c r="C305" s="112"/>
      <c r="D305" s="112"/>
      <c r="E305" s="113"/>
      <c r="H305" s="64"/>
      <c r="I305" s="81"/>
      <c r="J305" s="112"/>
      <c r="K305" s="112"/>
      <c r="L305" s="113"/>
    </row>
    <row r="306" spans="1:13" outlineLevel="1" x14ac:dyDescent="0.25">
      <c r="A306" s="66" t="s">
        <v>470</v>
      </c>
      <c r="B306" s="81"/>
      <c r="C306" s="112"/>
      <c r="D306" s="112"/>
      <c r="E306" s="113"/>
      <c r="H306" s="64"/>
      <c r="I306" s="81"/>
      <c r="J306" s="112"/>
      <c r="K306" s="112"/>
      <c r="L306" s="113"/>
    </row>
    <row r="307" spans="1:13" outlineLevel="1" x14ac:dyDescent="0.25">
      <c r="A307" s="66" t="s">
        <v>471</v>
      </c>
      <c r="B307" s="81"/>
      <c r="C307" s="112"/>
      <c r="D307" s="112"/>
      <c r="E307" s="113"/>
      <c r="H307" s="64"/>
      <c r="I307" s="81"/>
      <c r="J307" s="112"/>
      <c r="K307" s="112"/>
      <c r="L307" s="113"/>
    </row>
    <row r="308" spans="1:13" outlineLevel="1" x14ac:dyDescent="0.25">
      <c r="A308" s="66" t="s">
        <v>472</v>
      </c>
      <c r="B308" s="81"/>
      <c r="C308" s="112"/>
      <c r="D308" s="112"/>
      <c r="E308" s="113"/>
      <c r="H308" s="64"/>
      <c r="I308" s="81"/>
      <c r="J308" s="112"/>
      <c r="K308" s="112"/>
      <c r="L308" s="113"/>
    </row>
    <row r="309" spans="1:13" outlineLevel="1" x14ac:dyDescent="0.25">
      <c r="A309" s="66" t="s">
        <v>473</v>
      </c>
      <c r="B309" s="81"/>
      <c r="C309" s="112"/>
      <c r="D309" s="112"/>
      <c r="E309" s="113"/>
      <c r="H309" s="64"/>
      <c r="I309" s="81"/>
      <c r="J309" s="112"/>
      <c r="K309" s="112"/>
      <c r="L309" s="113"/>
    </row>
    <row r="310" spans="1:13" outlineLevel="1" x14ac:dyDescent="0.25">
      <c r="A310" s="66" t="s">
        <v>474</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t="s">
        <v>94</v>
      </c>
      <c r="H312" s="64"/>
      <c r="I312" s="89"/>
      <c r="J312" s="112"/>
    </row>
    <row r="313" spans="1:13" outlineLevel="1" x14ac:dyDescent="0.25">
      <c r="A313" s="66" t="s">
        <v>476</v>
      </c>
      <c r="B313" s="89"/>
      <c r="C313" s="112"/>
      <c r="H313" s="64"/>
      <c r="I313" s="89"/>
      <c r="J313" s="112"/>
    </row>
    <row r="314" spans="1:13" outlineLevel="1" x14ac:dyDescent="0.25">
      <c r="A314" s="66" t="s">
        <v>477</v>
      </c>
      <c r="B314" s="89"/>
      <c r="C314" s="112"/>
      <c r="H314" s="64"/>
      <c r="I314" s="89"/>
      <c r="J314" s="112"/>
    </row>
    <row r="315" spans="1:13" outlineLevel="1" x14ac:dyDescent="0.25">
      <c r="A315" s="66" t="s">
        <v>478</v>
      </c>
      <c r="B315" s="89"/>
      <c r="C315" s="112"/>
      <c r="H315" s="64"/>
      <c r="I315" s="89"/>
      <c r="J315" s="112"/>
    </row>
    <row r="316" spans="1:13" outlineLevel="1" x14ac:dyDescent="0.25">
      <c r="A316" s="66" t="s">
        <v>479</v>
      </c>
      <c r="B316" s="89"/>
      <c r="C316" s="112"/>
      <c r="H316" s="64"/>
      <c r="I316" s="89"/>
      <c r="J316" s="112"/>
    </row>
    <row r="317" spans="1:13" outlineLevel="1" x14ac:dyDescent="0.25">
      <c r="A317" s="66" t="s">
        <v>480</v>
      </c>
      <c r="B317" s="89"/>
      <c r="C317" s="112"/>
      <c r="H317" s="64"/>
      <c r="I317" s="89"/>
      <c r="J317" s="112"/>
    </row>
    <row r="318" spans="1:13" outlineLevel="1" x14ac:dyDescent="0.25">
      <c r="A318" s="66" t="s">
        <v>481</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5" t="s">
        <v>502</v>
      </c>
      <c r="H330" s="64"/>
    </row>
    <row r="331" spans="1:8" outlineLevel="1" x14ac:dyDescent="0.25">
      <c r="A331" s="66" t="s">
        <v>503</v>
      </c>
      <c r="B331" s="95" t="s">
        <v>502</v>
      </c>
      <c r="H331" s="64"/>
    </row>
    <row r="332" spans="1:8" outlineLevel="1" x14ac:dyDescent="0.25">
      <c r="A332" s="66" t="s">
        <v>504</v>
      </c>
      <c r="B332" s="95" t="s">
        <v>502</v>
      </c>
      <c r="H332" s="64"/>
    </row>
    <row r="333" spans="1:8" outlineLevel="1" x14ac:dyDescent="0.25">
      <c r="A333" s="66" t="s">
        <v>505</v>
      </c>
      <c r="B333" s="95" t="s">
        <v>502</v>
      </c>
      <c r="H333" s="64"/>
    </row>
    <row r="334" spans="1:8" outlineLevel="1" x14ac:dyDescent="0.25">
      <c r="A334" s="66" t="s">
        <v>506</v>
      </c>
      <c r="B334" s="95" t="s">
        <v>502</v>
      </c>
      <c r="H334" s="64"/>
    </row>
    <row r="335" spans="1:8" outlineLevel="1" x14ac:dyDescent="0.25">
      <c r="A335" s="66" t="s">
        <v>507</v>
      </c>
      <c r="B335" s="95" t="s">
        <v>502</v>
      </c>
      <c r="H335" s="64"/>
    </row>
    <row r="336" spans="1:8" outlineLevel="1" x14ac:dyDescent="0.25">
      <c r="A336" s="66" t="s">
        <v>508</v>
      </c>
      <c r="B336" s="95" t="s">
        <v>502</v>
      </c>
      <c r="H336" s="64"/>
    </row>
    <row r="337" spans="1:8" outlineLevel="1" x14ac:dyDescent="0.25">
      <c r="A337" s="66" t="s">
        <v>509</v>
      </c>
      <c r="B337" s="95" t="s">
        <v>502</v>
      </c>
      <c r="H337" s="64"/>
    </row>
    <row r="338" spans="1:8" outlineLevel="1" x14ac:dyDescent="0.25">
      <c r="A338" s="66" t="s">
        <v>510</v>
      </c>
      <c r="B338" s="95" t="s">
        <v>502</v>
      </c>
      <c r="H338" s="64"/>
    </row>
    <row r="339" spans="1:8" outlineLevel="1" x14ac:dyDescent="0.25">
      <c r="A339" s="66" t="s">
        <v>511</v>
      </c>
      <c r="B339" s="95" t="s">
        <v>502</v>
      </c>
      <c r="H339" s="64"/>
    </row>
    <row r="340" spans="1:8" outlineLevel="1" x14ac:dyDescent="0.25">
      <c r="A340" s="66" t="s">
        <v>512</v>
      </c>
      <c r="B340" s="95" t="s">
        <v>502</v>
      </c>
      <c r="H340" s="64"/>
    </row>
    <row r="341" spans="1:8" outlineLevel="1" x14ac:dyDescent="0.25">
      <c r="A341" s="66" t="s">
        <v>513</v>
      </c>
      <c r="B341" s="95" t="s">
        <v>502</v>
      </c>
      <c r="H341" s="64"/>
    </row>
    <row r="342" spans="1:8" outlineLevel="1" x14ac:dyDescent="0.25">
      <c r="A342" s="66" t="s">
        <v>514</v>
      </c>
      <c r="B342" s="95" t="s">
        <v>502</v>
      </c>
      <c r="H342" s="64"/>
    </row>
    <row r="343" spans="1:8" outlineLevel="1" x14ac:dyDescent="0.25">
      <c r="A343" s="66" t="s">
        <v>515</v>
      </c>
      <c r="B343" s="95" t="s">
        <v>502</v>
      </c>
      <c r="H343" s="64"/>
    </row>
    <row r="344" spans="1:8" outlineLevel="1" x14ac:dyDescent="0.25">
      <c r="A344" s="66" t="s">
        <v>516</v>
      </c>
      <c r="B344" s="95" t="s">
        <v>502</v>
      </c>
      <c r="H344" s="64"/>
    </row>
    <row r="345" spans="1:8" outlineLevel="1" x14ac:dyDescent="0.25">
      <c r="A345" s="66" t="s">
        <v>517</v>
      </c>
      <c r="B345" s="95" t="s">
        <v>502</v>
      </c>
      <c r="H345" s="64"/>
    </row>
    <row r="346" spans="1:8" outlineLevel="1" x14ac:dyDescent="0.25">
      <c r="A346" s="66" t="s">
        <v>518</v>
      </c>
      <c r="B346" s="95" t="s">
        <v>502</v>
      </c>
      <c r="H346" s="64"/>
    </row>
    <row r="347" spans="1:8" outlineLevel="1" x14ac:dyDescent="0.25">
      <c r="A347" s="66" t="s">
        <v>519</v>
      </c>
      <c r="B347" s="95" t="s">
        <v>502</v>
      </c>
      <c r="H347" s="64"/>
    </row>
    <row r="348" spans="1:8" outlineLevel="1" x14ac:dyDescent="0.25">
      <c r="A348" s="66" t="s">
        <v>520</v>
      </c>
      <c r="B348" s="95" t="s">
        <v>502</v>
      </c>
      <c r="H348" s="64"/>
    </row>
    <row r="349" spans="1:8" outlineLevel="1" x14ac:dyDescent="0.25">
      <c r="A349" s="66" t="s">
        <v>521</v>
      </c>
      <c r="B349" s="95" t="s">
        <v>502</v>
      </c>
      <c r="H349" s="64"/>
    </row>
    <row r="350" spans="1:8" outlineLevel="1" x14ac:dyDescent="0.25">
      <c r="A350" s="66" t="s">
        <v>522</v>
      </c>
      <c r="B350" s="95" t="s">
        <v>502</v>
      </c>
      <c r="H350" s="64"/>
    </row>
    <row r="351" spans="1:8" outlineLevel="1" x14ac:dyDescent="0.25">
      <c r="A351" s="66" t="s">
        <v>523</v>
      </c>
      <c r="B351" s="95" t="s">
        <v>502</v>
      </c>
      <c r="H351" s="64"/>
    </row>
    <row r="352" spans="1:8" outlineLevel="1" x14ac:dyDescent="0.25">
      <c r="A352" s="66" t="s">
        <v>524</v>
      </c>
      <c r="B352" s="95" t="s">
        <v>502</v>
      </c>
      <c r="H352" s="64"/>
    </row>
    <row r="353" spans="1:8" outlineLevel="1" x14ac:dyDescent="0.25">
      <c r="A353" s="66" t="s">
        <v>525</v>
      </c>
      <c r="B353" s="95" t="s">
        <v>502</v>
      </c>
      <c r="H353" s="64"/>
    </row>
    <row r="354" spans="1:8" outlineLevel="1" x14ac:dyDescent="0.25">
      <c r="A354" s="66" t="s">
        <v>526</v>
      </c>
      <c r="B354" s="95" t="s">
        <v>502</v>
      </c>
      <c r="H354" s="64"/>
    </row>
    <row r="355" spans="1:8" outlineLevel="1" x14ac:dyDescent="0.25">
      <c r="A355" s="66" t="s">
        <v>527</v>
      </c>
      <c r="B355" s="95" t="s">
        <v>502</v>
      </c>
      <c r="H355" s="64"/>
    </row>
    <row r="356" spans="1:8" outlineLevel="1" x14ac:dyDescent="0.25">
      <c r="A356" s="66" t="s">
        <v>528</v>
      </c>
      <c r="B356" s="95" t="s">
        <v>502</v>
      </c>
      <c r="H356" s="64"/>
    </row>
    <row r="357" spans="1:8" outlineLevel="1" x14ac:dyDescent="0.25">
      <c r="A357" s="66" t="s">
        <v>529</v>
      </c>
      <c r="B357" s="95" t="s">
        <v>502</v>
      </c>
      <c r="H357" s="64"/>
    </row>
    <row r="358" spans="1:8" outlineLevel="1" x14ac:dyDescent="0.25">
      <c r="A358" s="66" t="s">
        <v>530</v>
      </c>
      <c r="B358" s="95" t="s">
        <v>502</v>
      </c>
      <c r="H358" s="64"/>
    </row>
    <row r="359" spans="1:8" outlineLevel="1" x14ac:dyDescent="0.25">
      <c r="A359" s="66" t="s">
        <v>531</v>
      </c>
      <c r="B359" s="95" t="s">
        <v>502</v>
      </c>
      <c r="H359" s="64"/>
    </row>
    <row r="360" spans="1:8" outlineLevel="1" x14ac:dyDescent="0.25">
      <c r="A360" s="66" t="s">
        <v>532</v>
      </c>
      <c r="B360" s="95" t="s">
        <v>502</v>
      </c>
      <c r="H360" s="64"/>
    </row>
    <row r="361" spans="1:8" outlineLevel="1" x14ac:dyDescent="0.25">
      <c r="A361" s="66" t="s">
        <v>533</v>
      </c>
      <c r="B361" s="95" t="s">
        <v>502</v>
      </c>
      <c r="H361" s="64"/>
    </row>
    <row r="362" spans="1:8" outlineLevel="1" x14ac:dyDescent="0.25">
      <c r="A362" s="66" t="s">
        <v>534</v>
      </c>
      <c r="B362" s="95" t="s">
        <v>502</v>
      </c>
      <c r="H362" s="64"/>
    </row>
    <row r="363" spans="1:8" outlineLevel="1" x14ac:dyDescent="0.25">
      <c r="A363" s="66" t="s">
        <v>535</v>
      </c>
      <c r="B363" s="95" t="s">
        <v>502</v>
      </c>
      <c r="H363" s="64"/>
    </row>
    <row r="364" spans="1:8" outlineLevel="1" x14ac:dyDescent="0.25">
      <c r="A364" s="66" t="s">
        <v>536</v>
      </c>
      <c r="B364" s="95" t="s">
        <v>502</v>
      </c>
      <c r="H364" s="64"/>
    </row>
    <row r="365" spans="1:8"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7">
    <cfRule type="cellIs" dxfId="67" priority="4" operator="equal">
      <formula>"[DD/MM/YY]"</formula>
    </cfRule>
  </conditionalFormatting>
  <conditionalFormatting sqref="D45">
    <cfRule type="containsText" dxfId="66" priority="3" operator="containsText" text="Please">
      <formula>NOT(ISERROR(SEARCH("Please",D45)))</formula>
    </cfRule>
  </conditionalFormatting>
  <conditionalFormatting sqref="C58">
    <cfRule type="cellIs" dxfId="65" priority="28" operator="equal">
      <formula>0</formula>
    </cfRule>
  </conditionalFormatting>
  <conditionalFormatting sqref="C53">
    <cfRule type="cellIs" dxfId="64" priority="26" operator="equal">
      <formula>"[For completion]"</formula>
    </cfRule>
  </conditionalFormatting>
  <conditionalFormatting sqref="C56">
    <cfRule type="cellIs" dxfId="63" priority="25" operator="equal">
      <formula>"[For completion]"</formula>
    </cfRule>
  </conditionalFormatting>
  <conditionalFormatting sqref="C38">
    <cfRule type="cellIs" dxfId="62" priority="24" operator="equal">
      <formula>"[For completion]"</formula>
    </cfRule>
  </conditionalFormatting>
  <conditionalFormatting sqref="C39">
    <cfRule type="cellIs" dxfId="61" priority="23" operator="equal">
      <formula>"[For completion]"</formula>
    </cfRule>
  </conditionalFormatting>
  <conditionalFormatting sqref="C70:C76">
    <cfRule type="cellIs" dxfId="60" priority="22" operator="equal">
      <formula>"[For completion]"</formula>
    </cfRule>
  </conditionalFormatting>
  <conditionalFormatting sqref="C93:C99">
    <cfRule type="cellIs" dxfId="59" priority="20" operator="equal">
      <formula>"[For completion]"</formula>
    </cfRule>
  </conditionalFormatting>
  <conditionalFormatting sqref="C112">
    <cfRule type="cellIs" dxfId="58" priority="19" operator="equal">
      <formula>"[For completion]"</formula>
    </cfRule>
  </conditionalFormatting>
  <conditionalFormatting sqref="C118">
    <cfRule type="cellIs" dxfId="57" priority="18" operator="equal">
      <formula>"[For completion]"</formula>
    </cfRule>
  </conditionalFormatting>
  <conditionalFormatting sqref="C138">
    <cfRule type="cellIs" dxfId="56" priority="17" operator="equal">
      <formula>"[For completion]"</formula>
    </cfRule>
  </conditionalFormatting>
  <conditionalFormatting sqref="C144">
    <cfRule type="cellIs" dxfId="55" priority="16" operator="equal">
      <formula>"[For completion]"</formula>
    </cfRule>
  </conditionalFormatting>
  <conditionalFormatting sqref="C164">
    <cfRule type="cellIs" dxfId="54" priority="15" operator="equal">
      <formula>"[For completion]"</formula>
    </cfRule>
  </conditionalFormatting>
  <conditionalFormatting sqref="C165">
    <cfRule type="cellIs" dxfId="53" priority="14" operator="equal">
      <formula>"[For completion]"</formula>
    </cfRule>
  </conditionalFormatting>
  <conditionalFormatting sqref="C174">
    <cfRule type="cellIs" dxfId="52" priority="13" operator="equal">
      <formula>"[For completion]"</formula>
    </cfRule>
  </conditionalFormatting>
  <conditionalFormatting sqref="C175">
    <cfRule type="cellIs" dxfId="51" priority="12" operator="equal">
      <formula>"[For completion]"</formula>
    </cfRule>
  </conditionalFormatting>
  <conditionalFormatting sqref="C176">
    <cfRule type="cellIs" dxfId="50" priority="11" operator="equal">
      <formula>"[For completion]"</formula>
    </cfRule>
  </conditionalFormatting>
  <conditionalFormatting sqref="C177">
    <cfRule type="cellIs" dxfId="49" priority="10" operator="equal">
      <formula>"[For completion]"</formula>
    </cfRule>
  </conditionalFormatting>
  <conditionalFormatting sqref="C186">
    <cfRule type="cellIs" dxfId="48" priority="9" operator="equal">
      <formula>"[For completion]"</formula>
    </cfRule>
  </conditionalFormatting>
  <conditionalFormatting sqref="C193">
    <cfRule type="cellIs" dxfId="47" priority="8" operator="equal">
      <formula>"[For completion]"</formula>
    </cfRule>
  </conditionalFormatting>
  <conditionalFormatting sqref="C217">
    <cfRule type="cellIs" dxfId="46" priority="7" operator="equal">
      <formula>"[For completion]"</formula>
    </cfRule>
  </conditionalFormatting>
  <conditionalFormatting sqref="C218">
    <cfRule type="cellIs" dxfId="45" priority="6" operator="equal">
      <formula>"[For completion]"</formula>
    </cfRule>
  </conditionalFormatting>
  <conditionalFormatting sqref="C15">
    <cfRule type="cellIs" dxfId="44" priority="5" operator="equal">
      <formula>"Nordea Kredit Realkreditaktieselskab, CC X"</formula>
    </cfRule>
  </conditionalFormatting>
  <conditionalFormatting sqref="C66">
    <cfRule type="cellIs" dxfId="43" priority="2" operator="equal">
      <formula>"[For completion]"</formula>
    </cfRule>
  </conditionalFormatting>
  <conditionalFormatting sqref="C89">
    <cfRule type="cellIs" dxfId="42"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6" zoomScale="80" zoomScaleNormal="80" workbookViewId="0">
      <selection activeCell="F37" sqref="F37"/>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2" t="s">
        <v>538</v>
      </c>
      <c r="B1" s="192"/>
      <c r="C1" s="146"/>
      <c r="D1" s="146"/>
      <c r="E1" s="146"/>
      <c r="F1" s="200" t="s">
        <v>1767</v>
      </c>
    </row>
    <row r="2" spans="1:7" ht="15.75" thickBot="1" x14ac:dyDescent="0.3">
      <c r="A2" s="146"/>
      <c r="B2" s="146"/>
      <c r="C2" s="146"/>
      <c r="D2" s="146"/>
      <c r="E2" s="146"/>
      <c r="F2" s="146"/>
    </row>
    <row r="3" spans="1:7" ht="19.5" thickBot="1" x14ac:dyDescent="0.3">
      <c r="A3" s="148"/>
      <c r="B3" s="149" t="s">
        <v>82</v>
      </c>
      <c r="C3" s="150" t="s">
        <v>239</v>
      </c>
      <c r="D3" s="148"/>
      <c r="E3" s="148"/>
      <c r="F3" s="146"/>
      <c r="G3" s="148"/>
    </row>
    <row r="4" spans="1:7" ht="15.75" thickBot="1" x14ac:dyDescent="0.3"/>
    <row r="5" spans="1:7" ht="18.75" x14ac:dyDescent="0.25">
      <c r="A5" s="152"/>
      <c r="B5" s="153" t="s">
        <v>539</v>
      </c>
      <c r="C5" s="152"/>
      <c r="E5" s="154"/>
      <c r="F5" s="154"/>
    </row>
    <row r="6" spans="1:7" x14ac:dyDescent="0.25">
      <c r="B6" s="155" t="s">
        <v>540</v>
      </c>
    </row>
    <row r="7" spans="1:7" x14ac:dyDescent="0.25">
      <c r="B7" s="156" t="s">
        <v>541</v>
      </c>
    </row>
    <row r="8" spans="1:7" ht="15.75" thickBot="1" x14ac:dyDescent="0.3">
      <c r="B8" s="157" t="s">
        <v>542</v>
      </c>
    </row>
    <row r="9" spans="1:7" x14ac:dyDescent="0.25">
      <c r="B9" s="158"/>
    </row>
    <row r="10" spans="1:7" ht="37.5" x14ac:dyDescent="0.25">
      <c r="A10" s="159" t="s">
        <v>92</v>
      </c>
      <c r="B10" s="159" t="s">
        <v>540</v>
      </c>
      <c r="C10" s="160"/>
      <c r="D10" s="160"/>
      <c r="E10" s="160"/>
      <c r="F10" s="160"/>
      <c r="G10" s="161"/>
    </row>
    <row r="11" spans="1:7" ht="15" customHeight="1" x14ac:dyDescent="0.25">
      <c r="A11" s="162"/>
      <c r="B11" s="163" t="s">
        <v>543</v>
      </c>
      <c r="C11" s="162" t="s">
        <v>124</v>
      </c>
      <c r="D11" s="162"/>
      <c r="E11" s="162"/>
      <c r="F11" s="164" t="s">
        <v>544</v>
      </c>
      <c r="G11" s="164"/>
    </row>
    <row r="12" spans="1:7" x14ac:dyDescent="0.25">
      <c r="A12" s="151" t="s">
        <v>545</v>
      </c>
      <c r="B12" s="151" t="s">
        <v>546</v>
      </c>
      <c r="C12" s="221">
        <v>299656</v>
      </c>
      <c r="F12" s="165">
        <f>IF($C$15=0,"",IF(C12="[for completion]","",C12/$C$15))</f>
        <v>0.76747497720543789</v>
      </c>
    </row>
    <row r="13" spans="1:7" x14ac:dyDescent="0.25">
      <c r="A13" s="151" t="s">
        <v>547</v>
      </c>
      <c r="B13" s="151" t="s">
        <v>548</v>
      </c>
      <c r="C13" s="221">
        <v>90788</v>
      </c>
      <c r="F13" s="165">
        <f>IF($C$15=0,"",IF(C13="[for completion]","",C13/$C$15))</f>
        <v>0.23252502279456208</v>
      </c>
    </row>
    <row r="14" spans="1:7" x14ac:dyDescent="0.25">
      <c r="A14" s="151" t="s">
        <v>549</v>
      </c>
      <c r="B14" s="151" t="s">
        <v>158</v>
      </c>
      <c r="F14" s="165">
        <f>IF($C$15=0,"",IF(C14="[for completion]","",C14/$C$15))</f>
        <v>0</v>
      </c>
    </row>
    <row r="15" spans="1:7" x14ac:dyDescent="0.25">
      <c r="A15" s="151" t="s">
        <v>550</v>
      </c>
      <c r="B15" s="166" t="s">
        <v>160</v>
      </c>
      <c r="C15" s="151">
        <f>SUM(C12:C14)</f>
        <v>390444</v>
      </c>
      <c r="F15" s="167">
        <f>SUM(F12:F14)</f>
        <v>1</v>
      </c>
    </row>
    <row r="16" spans="1:7" outlineLevel="1" x14ac:dyDescent="0.25">
      <c r="A16" s="151" t="s">
        <v>551</v>
      </c>
      <c r="B16" s="168" t="s">
        <v>552</v>
      </c>
      <c r="C16" s="223">
        <v>16742</v>
      </c>
      <c r="F16" s="165">
        <f t="shared" ref="F16:F26" si="0">IF($C$15=0,"",IF(C16="[for completion]","",C16/$C$15))</f>
        <v>4.2879388593498685E-2</v>
      </c>
    </row>
    <row r="17" spans="1:7" outlineLevel="1" x14ac:dyDescent="0.25">
      <c r="A17" s="151" t="s">
        <v>553</v>
      </c>
      <c r="B17" s="168" t="s">
        <v>1591</v>
      </c>
      <c r="C17" s="223">
        <v>45062</v>
      </c>
      <c r="F17" s="165">
        <f t="shared" si="0"/>
        <v>0.11541219739578532</v>
      </c>
    </row>
    <row r="18" spans="1:7" outlineLevel="1" x14ac:dyDescent="0.25">
      <c r="A18" s="151" t="s">
        <v>554</v>
      </c>
      <c r="B18" s="222" t="s">
        <v>1788</v>
      </c>
      <c r="C18" s="223">
        <v>249648</v>
      </c>
      <c r="F18" s="165">
        <f t="shared" si="0"/>
        <v>0.6393951501367674</v>
      </c>
    </row>
    <row r="19" spans="1:7" outlineLevel="1" x14ac:dyDescent="0.25">
      <c r="A19" s="151" t="s">
        <v>555</v>
      </c>
      <c r="B19" s="222" t="s">
        <v>1789</v>
      </c>
      <c r="C19" s="223">
        <v>13221</v>
      </c>
      <c r="F19" s="165">
        <f t="shared" si="0"/>
        <v>3.3861450041491228E-2</v>
      </c>
    </row>
    <row r="20" spans="1:7" outlineLevel="1" x14ac:dyDescent="0.25">
      <c r="A20" s="151" t="s">
        <v>556</v>
      </c>
      <c r="B20" s="222" t="s">
        <v>1790</v>
      </c>
      <c r="C20" s="223">
        <v>152</v>
      </c>
      <c r="F20" s="165">
        <f t="shared" si="0"/>
        <v>3.8930038622696212E-4</v>
      </c>
    </row>
    <row r="21" spans="1:7" outlineLevel="1" x14ac:dyDescent="0.25">
      <c r="A21" s="151" t="s">
        <v>557</v>
      </c>
      <c r="B21" s="222" t="s">
        <v>1791</v>
      </c>
      <c r="C21" s="223">
        <v>19893</v>
      </c>
      <c r="F21" s="165">
        <f t="shared" si="0"/>
        <v>5.0949688047453666E-2</v>
      </c>
    </row>
    <row r="22" spans="1:7" outlineLevel="1" x14ac:dyDescent="0.25">
      <c r="A22" s="151" t="s">
        <v>558</v>
      </c>
      <c r="B22" s="222" t="s">
        <v>1792</v>
      </c>
      <c r="C22" s="223">
        <v>10223</v>
      </c>
      <c r="F22" s="165">
        <f t="shared" si="0"/>
        <v>2.6183012160514697E-2</v>
      </c>
    </row>
    <row r="23" spans="1:7" outlineLevel="1" x14ac:dyDescent="0.25">
      <c r="A23" s="151" t="s">
        <v>559</v>
      </c>
      <c r="B23" s="222" t="s">
        <v>1793</v>
      </c>
      <c r="C23" s="223">
        <v>33092</v>
      </c>
      <c r="F23" s="165">
        <f t="shared" si="0"/>
        <v>8.4754791980412039E-2</v>
      </c>
    </row>
    <row r="24" spans="1:7" outlineLevel="1" x14ac:dyDescent="0.25">
      <c r="A24" s="151" t="s">
        <v>560</v>
      </c>
      <c r="B24" s="222" t="s">
        <v>1794</v>
      </c>
      <c r="C24" s="223">
        <v>1779</v>
      </c>
      <c r="F24" s="165">
        <f t="shared" si="0"/>
        <v>4.5563512309063523E-3</v>
      </c>
    </row>
    <row r="25" spans="1:7" outlineLevel="1" x14ac:dyDescent="0.25">
      <c r="A25" s="151" t="s">
        <v>561</v>
      </c>
      <c r="B25" s="222" t="s">
        <v>1795</v>
      </c>
      <c r="C25" s="223">
        <v>632</v>
      </c>
      <c r="F25" s="165">
        <f t="shared" si="0"/>
        <v>1.6186700269436847E-3</v>
      </c>
    </row>
    <row r="26" spans="1:7" outlineLevel="1" x14ac:dyDescent="0.25">
      <c r="A26" s="151" t="s">
        <v>562</v>
      </c>
      <c r="B26" s="168" t="s">
        <v>162</v>
      </c>
      <c r="C26" s="147"/>
      <c r="D26" s="147"/>
      <c r="E26" s="147"/>
      <c r="F26" s="165">
        <f t="shared" si="0"/>
        <v>0</v>
      </c>
    </row>
    <row r="27" spans="1:7" ht="15" customHeight="1" x14ac:dyDescent="0.25">
      <c r="A27" s="162"/>
      <c r="B27" s="163" t="s">
        <v>563</v>
      </c>
      <c r="C27" s="162" t="s">
        <v>564</v>
      </c>
      <c r="D27" s="162" t="s">
        <v>565</v>
      </c>
      <c r="E27" s="169"/>
      <c r="F27" s="162" t="s">
        <v>566</v>
      </c>
      <c r="G27" s="164"/>
    </row>
    <row r="28" spans="1:7" x14ac:dyDescent="0.25">
      <c r="A28" s="151" t="s">
        <v>567</v>
      </c>
      <c r="B28" s="151" t="s">
        <v>568</v>
      </c>
      <c r="C28" s="221">
        <v>220507</v>
      </c>
      <c r="D28" s="221">
        <v>19329</v>
      </c>
      <c r="F28" s="221">
        <f>C28+D28</f>
        <v>239836</v>
      </c>
    </row>
    <row r="29" spans="1:7" outlineLevel="1" x14ac:dyDescent="0.25">
      <c r="A29" s="151" t="s">
        <v>569</v>
      </c>
      <c r="B29" s="170" t="s">
        <v>570</v>
      </c>
    </row>
    <row r="30" spans="1:7" outlineLevel="1" x14ac:dyDescent="0.25">
      <c r="A30" s="151" t="s">
        <v>571</v>
      </c>
      <c r="B30" s="170" t="s">
        <v>572</v>
      </c>
    </row>
    <row r="31" spans="1:7" outlineLevel="1" x14ac:dyDescent="0.25">
      <c r="A31" s="151" t="s">
        <v>573</v>
      </c>
      <c r="B31" s="170"/>
    </row>
    <row r="32" spans="1:7" outlineLevel="1" x14ac:dyDescent="0.25">
      <c r="A32" s="151" t="s">
        <v>574</v>
      </c>
      <c r="B32" s="170"/>
    </row>
    <row r="33" spans="1:7" outlineLevel="1" x14ac:dyDescent="0.25">
      <c r="A33" s="151" t="s">
        <v>575</v>
      </c>
      <c r="B33" s="170"/>
    </row>
    <row r="34" spans="1:7" outlineLevel="1" x14ac:dyDescent="0.25">
      <c r="A34" s="151" t="s">
        <v>576</v>
      </c>
      <c r="B34" s="170"/>
    </row>
    <row r="35" spans="1:7" ht="15" customHeight="1" x14ac:dyDescent="0.25">
      <c r="A35" s="162"/>
      <c r="B35" s="163" t="s">
        <v>577</v>
      </c>
      <c r="C35" s="162" t="s">
        <v>578</v>
      </c>
      <c r="D35" s="162" t="s">
        <v>579</v>
      </c>
      <c r="E35" s="169"/>
      <c r="F35" s="164" t="s">
        <v>544</v>
      </c>
      <c r="G35" s="164"/>
    </row>
    <row r="36" spans="1:7" x14ac:dyDescent="0.25">
      <c r="A36" s="151" t="s">
        <v>580</v>
      </c>
      <c r="B36" s="151" t="s">
        <v>581</v>
      </c>
      <c r="C36" s="221">
        <v>0.79</v>
      </c>
      <c r="D36" s="221">
        <v>6.06</v>
      </c>
      <c r="F36" s="221">
        <v>2.0099999999999998</v>
      </c>
    </row>
    <row r="37" spans="1:7" outlineLevel="1" x14ac:dyDescent="0.25">
      <c r="A37" s="151" t="s">
        <v>582</v>
      </c>
      <c r="C37" s="186"/>
      <c r="D37" s="186"/>
      <c r="F37" s="186"/>
    </row>
    <row r="38" spans="1:7" outlineLevel="1" x14ac:dyDescent="0.25">
      <c r="A38" s="151" t="s">
        <v>583</v>
      </c>
      <c r="C38" s="186"/>
      <c r="D38" s="186"/>
      <c r="F38" s="186"/>
    </row>
    <row r="39" spans="1:7" outlineLevel="1" x14ac:dyDescent="0.25">
      <c r="A39" s="151" t="s">
        <v>584</v>
      </c>
      <c r="C39" s="186"/>
      <c r="D39" s="186"/>
      <c r="F39" s="186"/>
    </row>
    <row r="40" spans="1:7" outlineLevel="1" x14ac:dyDescent="0.25">
      <c r="A40" s="151" t="s">
        <v>585</v>
      </c>
      <c r="C40" s="186"/>
      <c r="D40" s="186"/>
      <c r="F40" s="186"/>
    </row>
    <row r="41" spans="1:7" outlineLevel="1" x14ac:dyDescent="0.25">
      <c r="A41" s="151" t="s">
        <v>586</v>
      </c>
      <c r="C41" s="186"/>
      <c r="D41" s="186"/>
      <c r="F41" s="186"/>
    </row>
    <row r="42" spans="1:7" outlineLevel="1" x14ac:dyDescent="0.25">
      <c r="A42" s="151" t="s">
        <v>587</v>
      </c>
      <c r="C42" s="186"/>
      <c r="D42" s="186"/>
      <c r="F42" s="186"/>
    </row>
    <row r="43" spans="1:7" ht="15" customHeight="1" x14ac:dyDescent="0.25">
      <c r="A43" s="162"/>
      <c r="B43" s="163" t="s">
        <v>588</v>
      </c>
      <c r="C43" s="162" t="s">
        <v>578</v>
      </c>
      <c r="D43" s="162" t="s">
        <v>579</v>
      </c>
      <c r="E43" s="169"/>
      <c r="F43" s="164" t="s">
        <v>544</v>
      </c>
      <c r="G43" s="164"/>
    </row>
    <row r="44" spans="1:7" x14ac:dyDescent="0.25">
      <c r="A44" s="151" t="s">
        <v>589</v>
      </c>
      <c r="B44" s="171" t="s">
        <v>590</v>
      </c>
      <c r="C44" s="185">
        <f>SUM(C45:C72)</f>
        <v>1</v>
      </c>
      <c r="D44" s="185">
        <f>SUM(D45:D72)</f>
        <v>1</v>
      </c>
      <c r="E44" s="186"/>
      <c r="F44" s="185">
        <f>SUM(F45:F72)</f>
        <v>1</v>
      </c>
      <c r="G44" s="151"/>
    </row>
    <row r="45" spans="1:7" x14ac:dyDescent="0.25">
      <c r="A45" s="151" t="s">
        <v>591</v>
      </c>
      <c r="B45" s="151" t="s">
        <v>592</v>
      </c>
      <c r="C45" s="186"/>
      <c r="D45" s="186"/>
      <c r="E45" s="186"/>
      <c r="F45" s="186"/>
      <c r="G45" s="151"/>
    </row>
    <row r="46" spans="1:7" x14ac:dyDescent="0.25">
      <c r="A46" s="151" t="s">
        <v>593</v>
      </c>
      <c r="B46" s="151" t="s">
        <v>594</v>
      </c>
      <c r="C46" s="186"/>
      <c r="D46" s="186"/>
      <c r="E46" s="186"/>
      <c r="F46" s="186"/>
      <c r="G46" s="151"/>
    </row>
    <row r="47" spans="1:7" x14ac:dyDescent="0.25">
      <c r="A47" s="151" t="s">
        <v>595</v>
      </c>
      <c r="B47" s="151" t="s">
        <v>596</v>
      </c>
      <c r="C47" s="186"/>
      <c r="D47" s="186"/>
      <c r="E47" s="186"/>
      <c r="F47" s="186"/>
      <c r="G47" s="151"/>
    </row>
    <row r="48" spans="1:7" x14ac:dyDescent="0.25">
      <c r="A48" s="151" t="s">
        <v>597</v>
      </c>
      <c r="B48" s="151" t="s">
        <v>598</v>
      </c>
      <c r="C48" s="186"/>
      <c r="D48" s="186"/>
      <c r="E48" s="186"/>
      <c r="F48" s="186"/>
      <c r="G48" s="151"/>
    </row>
    <row r="49" spans="1:7" x14ac:dyDescent="0.25">
      <c r="A49" s="151" t="s">
        <v>599</v>
      </c>
      <c r="B49" s="151" t="s">
        <v>600</v>
      </c>
      <c r="C49" s="186"/>
      <c r="D49" s="186"/>
      <c r="E49" s="186"/>
      <c r="F49" s="186"/>
      <c r="G49" s="151"/>
    </row>
    <row r="50" spans="1:7" x14ac:dyDescent="0.25">
      <c r="A50" s="151" t="s">
        <v>601</v>
      </c>
      <c r="B50" s="151" t="s">
        <v>602</v>
      </c>
      <c r="C50" s="186"/>
      <c r="D50" s="186"/>
      <c r="E50" s="186"/>
      <c r="F50" s="186"/>
      <c r="G50" s="151"/>
    </row>
    <row r="51" spans="1:7" x14ac:dyDescent="0.25">
      <c r="A51" s="151" t="s">
        <v>603</v>
      </c>
      <c r="B51" s="151" t="s">
        <v>604</v>
      </c>
      <c r="C51" s="186">
        <v>1</v>
      </c>
      <c r="D51" s="186">
        <v>1</v>
      </c>
      <c r="E51" s="186"/>
      <c r="F51" s="186">
        <v>1</v>
      </c>
      <c r="G51" s="151"/>
    </row>
    <row r="52" spans="1:7" x14ac:dyDescent="0.25">
      <c r="A52" s="151" t="s">
        <v>605</v>
      </c>
      <c r="B52" s="151" t="s">
        <v>606</v>
      </c>
      <c r="C52" s="186"/>
      <c r="D52" s="186"/>
      <c r="E52" s="186"/>
      <c r="F52" s="186"/>
      <c r="G52" s="151"/>
    </row>
    <row r="53" spans="1:7" x14ac:dyDescent="0.25">
      <c r="A53" s="151" t="s">
        <v>607</v>
      </c>
      <c r="B53" s="151" t="s">
        <v>608</v>
      </c>
      <c r="C53" s="186"/>
      <c r="D53" s="186"/>
      <c r="E53" s="186"/>
      <c r="F53" s="186"/>
      <c r="G53" s="151"/>
    </row>
    <row r="54" spans="1:7" x14ac:dyDescent="0.25">
      <c r="A54" s="151" t="s">
        <v>609</v>
      </c>
      <c r="B54" s="151" t="s">
        <v>610</v>
      </c>
      <c r="C54" s="186"/>
      <c r="D54" s="186"/>
      <c r="E54" s="186"/>
      <c r="F54" s="186"/>
      <c r="G54" s="151"/>
    </row>
    <row r="55" spans="1:7" x14ac:dyDescent="0.25">
      <c r="A55" s="151" t="s">
        <v>611</v>
      </c>
      <c r="B55" s="151" t="s">
        <v>612</v>
      </c>
      <c r="C55" s="186"/>
      <c r="D55" s="186"/>
      <c r="E55" s="186"/>
      <c r="F55" s="186"/>
      <c r="G55" s="151"/>
    </row>
    <row r="56" spans="1:7" x14ac:dyDescent="0.25">
      <c r="A56" s="151" t="s">
        <v>613</v>
      </c>
      <c r="B56" s="151" t="s">
        <v>614</v>
      </c>
      <c r="C56" s="186"/>
      <c r="D56" s="186"/>
      <c r="E56" s="186"/>
      <c r="F56" s="186"/>
      <c r="G56" s="151"/>
    </row>
    <row r="57" spans="1:7" x14ac:dyDescent="0.25">
      <c r="A57" s="151" t="s">
        <v>615</v>
      </c>
      <c r="B57" s="151" t="s">
        <v>616</v>
      </c>
      <c r="C57" s="186"/>
      <c r="D57" s="186"/>
      <c r="E57" s="186"/>
      <c r="F57" s="186"/>
      <c r="G57" s="151"/>
    </row>
    <row r="58" spans="1:7" x14ac:dyDescent="0.25">
      <c r="A58" s="151" t="s">
        <v>617</v>
      </c>
      <c r="B58" s="151" t="s">
        <v>618</v>
      </c>
      <c r="C58" s="186"/>
      <c r="D58" s="186"/>
      <c r="E58" s="186"/>
      <c r="F58" s="186"/>
      <c r="G58" s="151"/>
    </row>
    <row r="59" spans="1:7" x14ac:dyDescent="0.25">
      <c r="A59" s="151" t="s">
        <v>619</v>
      </c>
      <c r="B59" s="151" t="s">
        <v>620</v>
      </c>
      <c r="C59" s="186"/>
      <c r="D59" s="186"/>
      <c r="E59" s="186"/>
      <c r="F59" s="186"/>
      <c r="G59" s="151"/>
    </row>
    <row r="60" spans="1:7" x14ac:dyDescent="0.25">
      <c r="A60" s="151" t="s">
        <v>621</v>
      </c>
      <c r="B60" s="151" t="s">
        <v>3</v>
      </c>
      <c r="C60" s="186"/>
      <c r="D60" s="186"/>
      <c r="E60" s="186"/>
      <c r="F60" s="186"/>
      <c r="G60" s="151"/>
    </row>
    <row r="61" spans="1:7" x14ac:dyDescent="0.25">
      <c r="A61" s="151" t="s">
        <v>622</v>
      </c>
      <c r="B61" s="151" t="s">
        <v>623</v>
      </c>
      <c r="C61" s="186"/>
      <c r="D61" s="186"/>
      <c r="E61" s="186"/>
      <c r="F61" s="186"/>
      <c r="G61" s="151"/>
    </row>
    <row r="62" spans="1:7" x14ac:dyDescent="0.25">
      <c r="A62" s="151" t="s">
        <v>624</v>
      </c>
      <c r="B62" s="151" t="s">
        <v>625</v>
      </c>
      <c r="C62" s="186"/>
      <c r="D62" s="186"/>
      <c r="E62" s="186"/>
      <c r="F62" s="186"/>
      <c r="G62" s="151"/>
    </row>
    <row r="63" spans="1:7" x14ac:dyDescent="0.25">
      <c r="A63" s="151" t="s">
        <v>626</v>
      </c>
      <c r="B63" s="151" t="s">
        <v>627</v>
      </c>
      <c r="C63" s="186"/>
      <c r="D63" s="186"/>
      <c r="E63" s="186"/>
      <c r="F63" s="186"/>
      <c r="G63" s="151"/>
    </row>
    <row r="64" spans="1:7" x14ac:dyDescent="0.25">
      <c r="A64" s="151" t="s">
        <v>628</v>
      </c>
      <c r="B64" s="151" t="s">
        <v>629</v>
      </c>
      <c r="C64" s="186"/>
      <c r="D64" s="186"/>
      <c r="E64" s="186"/>
      <c r="F64" s="186"/>
      <c r="G64" s="151"/>
    </row>
    <row r="65" spans="1:7" x14ac:dyDescent="0.25">
      <c r="A65" s="151" t="s">
        <v>630</v>
      </c>
      <c r="B65" s="151" t="s">
        <v>631</v>
      </c>
      <c r="C65" s="186"/>
      <c r="D65" s="186"/>
      <c r="E65" s="186"/>
      <c r="F65" s="186"/>
      <c r="G65" s="151"/>
    </row>
    <row r="66" spans="1:7" x14ac:dyDescent="0.25">
      <c r="A66" s="151" t="s">
        <v>632</v>
      </c>
      <c r="B66" s="151" t="s">
        <v>633</v>
      </c>
      <c r="C66" s="186"/>
      <c r="D66" s="186"/>
      <c r="E66" s="186"/>
      <c r="F66" s="186"/>
      <c r="G66" s="151"/>
    </row>
    <row r="67" spans="1:7" x14ac:dyDescent="0.25">
      <c r="A67" s="151" t="s">
        <v>634</v>
      </c>
      <c r="B67" s="151" t="s">
        <v>635</v>
      </c>
      <c r="C67" s="186"/>
      <c r="D67" s="186"/>
      <c r="E67" s="186"/>
      <c r="F67" s="186"/>
      <c r="G67" s="151"/>
    </row>
    <row r="68" spans="1:7" x14ac:dyDescent="0.25">
      <c r="A68" s="151" t="s">
        <v>636</v>
      </c>
      <c r="B68" s="151" t="s">
        <v>637</v>
      </c>
      <c r="C68" s="186"/>
      <c r="D68" s="186"/>
      <c r="E68" s="186"/>
      <c r="F68" s="186"/>
      <c r="G68" s="151"/>
    </row>
    <row r="69" spans="1:7" x14ac:dyDescent="0.25">
      <c r="A69" s="151" t="s">
        <v>638</v>
      </c>
      <c r="B69" s="151" t="s">
        <v>639</v>
      </c>
      <c r="C69" s="186"/>
      <c r="D69" s="186"/>
      <c r="E69" s="186"/>
      <c r="F69" s="186"/>
      <c r="G69" s="151"/>
    </row>
    <row r="70" spans="1:7" x14ac:dyDescent="0.25">
      <c r="A70" s="151" t="s">
        <v>640</v>
      </c>
      <c r="B70" s="151" t="s">
        <v>641</v>
      </c>
      <c r="C70" s="186"/>
      <c r="D70" s="186"/>
      <c r="E70" s="186"/>
      <c r="F70" s="186"/>
      <c r="G70" s="151"/>
    </row>
    <row r="71" spans="1:7" x14ac:dyDescent="0.25">
      <c r="A71" s="151" t="s">
        <v>642</v>
      </c>
      <c r="B71" s="151" t="s">
        <v>6</v>
      </c>
      <c r="C71" s="186"/>
      <c r="D71" s="186"/>
      <c r="E71" s="186"/>
      <c r="F71" s="186"/>
      <c r="G71" s="151"/>
    </row>
    <row r="72" spans="1:7" x14ac:dyDescent="0.25">
      <c r="A72" s="151" t="s">
        <v>643</v>
      </c>
      <c r="B72" s="151" t="s">
        <v>644</v>
      </c>
      <c r="C72" s="186"/>
      <c r="D72" s="186"/>
      <c r="E72" s="186"/>
      <c r="F72" s="186"/>
      <c r="G72" s="151"/>
    </row>
    <row r="73" spans="1:7" x14ac:dyDescent="0.25">
      <c r="A73" s="151" t="s">
        <v>645</v>
      </c>
      <c r="B73" s="171" t="s">
        <v>331</v>
      </c>
      <c r="C73" s="185">
        <f>SUM(C74:C76)</f>
        <v>0</v>
      </c>
      <c r="D73" s="185">
        <f>SUM(D74:D76)</f>
        <v>0</v>
      </c>
      <c r="E73" s="186"/>
      <c r="F73" s="185">
        <f>SUM(F74:F76)</f>
        <v>0</v>
      </c>
      <c r="G73" s="151"/>
    </row>
    <row r="74" spans="1:7" x14ac:dyDescent="0.25">
      <c r="A74" s="151" t="s">
        <v>646</v>
      </c>
      <c r="B74" s="151" t="s">
        <v>647</v>
      </c>
      <c r="C74" s="186"/>
      <c r="D74" s="186"/>
      <c r="E74" s="186"/>
      <c r="F74" s="186"/>
      <c r="G74" s="151"/>
    </row>
    <row r="75" spans="1:7" x14ac:dyDescent="0.25">
      <c r="A75" s="151" t="s">
        <v>648</v>
      </c>
      <c r="B75" s="151" t="s">
        <v>649</v>
      </c>
      <c r="C75" s="186"/>
      <c r="D75" s="186"/>
      <c r="E75" s="186"/>
      <c r="F75" s="186"/>
      <c r="G75" s="151"/>
    </row>
    <row r="76" spans="1:7" x14ac:dyDescent="0.25">
      <c r="A76" s="151" t="s">
        <v>1765</v>
      </c>
      <c r="B76" s="151" t="s">
        <v>2</v>
      </c>
      <c r="C76" s="186"/>
      <c r="D76" s="186"/>
      <c r="E76" s="186"/>
      <c r="F76" s="186"/>
      <c r="G76" s="151"/>
    </row>
    <row r="77" spans="1:7" x14ac:dyDescent="0.25">
      <c r="A77" s="151" t="s">
        <v>650</v>
      </c>
      <c r="B77" s="171" t="s">
        <v>158</v>
      </c>
      <c r="C77" s="185">
        <f>SUM(C78:C87)</f>
        <v>0</v>
      </c>
      <c r="D77" s="185">
        <f>SUM(D78:D87)</f>
        <v>0</v>
      </c>
      <c r="E77" s="186"/>
      <c r="F77" s="185">
        <f>SUM(F78:F87)</f>
        <v>0</v>
      </c>
      <c r="G77" s="151"/>
    </row>
    <row r="78" spans="1:7" x14ac:dyDescent="0.25">
      <c r="A78" s="151" t="s">
        <v>651</v>
      </c>
      <c r="B78" s="172" t="s">
        <v>333</v>
      </c>
      <c r="C78" s="186"/>
      <c r="D78" s="186"/>
      <c r="E78" s="186"/>
      <c r="F78" s="186"/>
      <c r="G78" s="151"/>
    </row>
    <row r="79" spans="1:7" x14ac:dyDescent="0.25">
      <c r="A79" s="151" t="s">
        <v>652</v>
      </c>
      <c r="B79" s="172" t="s">
        <v>335</v>
      </c>
      <c r="C79" s="186"/>
      <c r="D79" s="186"/>
      <c r="E79" s="186"/>
      <c r="F79" s="186"/>
      <c r="G79" s="151"/>
    </row>
    <row r="80" spans="1:7" x14ac:dyDescent="0.25">
      <c r="A80" s="151" t="s">
        <v>653</v>
      </c>
      <c r="B80" s="172" t="s">
        <v>337</v>
      </c>
      <c r="C80" s="186"/>
      <c r="D80" s="186"/>
      <c r="E80" s="186"/>
      <c r="F80" s="186"/>
      <c r="G80" s="151"/>
    </row>
    <row r="81" spans="1:7" x14ac:dyDescent="0.25">
      <c r="A81" s="151" t="s">
        <v>654</v>
      </c>
      <c r="B81" s="172" t="s">
        <v>12</v>
      </c>
      <c r="C81" s="186"/>
      <c r="D81" s="186"/>
      <c r="E81" s="186"/>
      <c r="F81" s="186"/>
      <c r="G81" s="151"/>
    </row>
    <row r="82" spans="1:7" x14ac:dyDescent="0.25">
      <c r="A82" s="151" t="s">
        <v>655</v>
      </c>
      <c r="B82" s="172" t="s">
        <v>340</v>
      </c>
      <c r="C82" s="186"/>
      <c r="D82" s="186"/>
      <c r="E82" s="186"/>
      <c r="F82" s="186"/>
      <c r="G82" s="151"/>
    </row>
    <row r="83" spans="1:7" x14ac:dyDescent="0.25">
      <c r="A83" s="151" t="s">
        <v>656</v>
      </c>
      <c r="B83" s="172" t="s">
        <v>342</v>
      </c>
      <c r="C83" s="186"/>
      <c r="D83" s="186"/>
      <c r="E83" s="186"/>
      <c r="F83" s="186"/>
      <c r="G83" s="151"/>
    </row>
    <row r="84" spans="1:7" x14ac:dyDescent="0.25">
      <c r="A84" s="151" t="s">
        <v>657</v>
      </c>
      <c r="B84" s="172" t="s">
        <v>344</v>
      </c>
      <c r="C84" s="186"/>
      <c r="D84" s="186"/>
      <c r="E84" s="186"/>
      <c r="F84" s="186"/>
      <c r="G84" s="151"/>
    </row>
    <row r="85" spans="1:7" x14ac:dyDescent="0.25">
      <c r="A85" s="151" t="s">
        <v>658</v>
      </c>
      <c r="B85" s="172" t="s">
        <v>346</v>
      </c>
      <c r="C85" s="186"/>
      <c r="D85" s="186"/>
      <c r="E85" s="186"/>
      <c r="F85" s="186"/>
      <c r="G85" s="151"/>
    </row>
    <row r="86" spans="1:7" x14ac:dyDescent="0.25">
      <c r="A86" s="151" t="s">
        <v>659</v>
      </c>
      <c r="B86" s="172" t="s">
        <v>348</v>
      </c>
      <c r="C86" s="186"/>
      <c r="D86" s="186"/>
      <c r="E86" s="186"/>
      <c r="F86" s="186"/>
      <c r="G86" s="151"/>
    </row>
    <row r="87" spans="1:7" x14ac:dyDescent="0.25">
      <c r="A87" s="151" t="s">
        <v>660</v>
      </c>
      <c r="B87" s="172" t="s">
        <v>158</v>
      </c>
      <c r="C87" s="186"/>
      <c r="D87" s="186"/>
      <c r="E87" s="186"/>
      <c r="F87" s="186"/>
      <c r="G87" s="151"/>
    </row>
    <row r="88" spans="1:7" outlineLevel="1" x14ac:dyDescent="0.25">
      <c r="A88" s="151" t="s">
        <v>661</v>
      </c>
      <c r="B88" s="168" t="s">
        <v>162</v>
      </c>
      <c r="C88" s="186"/>
      <c r="D88" s="186"/>
      <c r="E88" s="186"/>
      <c r="F88" s="186"/>
      <c r="G88" s="151"/>
    </row>
    <row r="89" spans="1:7" outlineLevel="1" x14ac:dyDescent="0.25">
      <c r="A89" s="151" t="s">
        <v>662</v>
      </c>
      <c r="B89" s="168" t="s">
        <v>162</v>
      </c>
      <c r="C89" s="186"/>
      <c r="D89" s="186"/>
      <c r="E89" s="186"/>
      <c r="F89" s="186"/>
      <c r="G89" s="151"/>
    </row>
    <row r="90" spans="1:7" outlineLevel="1" x14ac:dyDescent="0.25">
      <c r="A90" s="151" t="s">
        <v>663</v>
      </c>
      <c r="B90" s="168" t="s">
        <v>162</v>
      </c>
      <c r="C90" s="186"/>
      <c r="D90" s="186"/>
      <c r="E90" s="186"/>
      <c r="F90" s="186"/>
      <c r="G90" s="151"/>
    </row>
    <row r="91" spans="1:7" outlineLevel="1" x14ac:dyDescent="0.25">
      <c r="A91" s="151" t="s">
        <v>664</v>
      </c>
      <c r="B91" s="168" t="s">
        <v>162</v>
      </c>
      <c r="C91" s="186"/>
      <c r="D91" s="186"/>
      <c r="E91" s="186"/>
      <c r="F91" s="186"/>
      <c r="G91" s="151"/>
    </row>
    <row r="92" spans="1:7" outlineLevel="1" x14ac:dyDescent="0.25">
      <c r="A92" s="151" t="s">
        <v>665</v>
      </c>
      <c r="B92" s="168" t="s">
        <v>162</v>
      </c>
      <c r="C92" s="186"/>
      <c r="D92" s="186"/>
      <c r="E92" s="186"/>
      <c r="F92" s="186"/>
      <c r="G92" s="151"/>
    </row>
    <row r="93" spans="1:7" outlineLevel="1" x14ac:dyDescent="0.25">
      <c r="A93" s="151" t="s">
        <v>666</v>
      </c>
      <c r="B93" s="168" t="s">
        <v>162</v>
      </c>
      <c r="C93" s="186"/>
      <c r="D93" s="186"/>
      <c r="E93" s="186"/>
      <c r="F93" s="186"/>
      <c r="G93" s="151"/>
    </row>
    <row r="94" spans="1:7" outlineLevel="1" x14ac:dyDescent="0.25">
      <c r="A94" s="151" t="s">
        <v>667</v>
      </c>
      <c r="B94" s="168" t="s">
        <v>162</v>
      </c>
      <c r="C94" s="186"/>
      <c r="D94" s="186"/>
      <c r="E94" s="186"/>
      <c r="F94" s="186"/>
      <c r="G94" s="151"/>
    </row>
    <row r="95" spans="1:7" outlineLevel="1" x14ac:dyDescent="0.25">
      <c r="A95" s="151" t="s">
        <v>668</v>
      </c>
      <c r="B95" s="168" t="s">
        <v>162</v>
      </c>
      <c r="C95" s="186"/>
      <c r="D95" s="186"/>
      <c r="E95" s="186"/>
      <c r="F95" s="186"/>
      <c r="G95" s="151"/>
    </row>
    <row r="96" spans="1:7" outlineLevel="1" x14ac:dyDescent="0.25">
      <c r="A96" s="151" t="s">
        <v>669</v>
      </c>
      <c r="B96" s="168" t="s">
        <v>162</v>
      </c>
      <c r="C96" s="186"/>
      <c r="D96" s="186"/>
      <c r="E96" s="186"/>
      <c r="F96" s="186"/>
      <c r="G96" s="151"/>
    </row>
    <row r="97" spans="1:7" outlineLevel="1" x14ac:dyDescent="0.25">
      <c r="A97" s="151" t="s">
        <v>670</v>
      </c>
      <c r="B97" s="168" t="s">
        <v>162</v>
      </c>
      <c r="C97" s="186"/>
      <c r="D97" s="186"/>
      <c r="E97" s="186"/>
      <c r="F97" s="186"/>
      <c r="G97" s="151"/>
    </row>
    <row r="98" spans="1:7" ht="15" customHeight="1" x14ac:dyDescent="0.25">
      <c r="A98" s="162"/>
      <c r="B98" s="201" t="s">
        <v>1777</v>
      </c>
      <c r="C98" s="162" t="s">
        <v>578</v>
      </c>
      <c r="D98" s="162" t="s">
        <v>579</v>
      </c>
      <c r="E98" s="169"/>
      <c r="F98" s="164" t="s">
        <v>544</v>
      </c>
      <c r="G98" s="164"/>
    </row>
    <row r="99" spans="1:7" x14ac:dyDescent="0.25">
      <c r="A99" s="151" t="s">
        <v>671</v>
      </c>
      <c r="B99" s="224" t="s">
        <v>1796</v>
      </c>
      <c r="C99" s="226">
        <v>44.58</v>
      </c>
      <c r="D99" s="226">
        <v>25.96</v>
      </c>
      <c r="E99" s="186"/>
      <c r="F99" s="226">
        <v>40.25</v>
      </c>
      <c r="G99" s="151"/>
    </row>
    <row r="100" spans="1:7" x14ac:dyDescent="0.25">
      <c r="A100" s="151" t="s">
        <v>673</v>
      </c>
      <c r="B100" s="224" t="s">
        <v>1797</v>
      </c>
      <c r="C100" s="226">
        <v>17.649999999999999</v>
      </c>
      <c r="D100" s="226">
        <v>19.600000000000001</v>
      </c>
      <c r="E100" s="186"/>
      <c r="F100" s="226">
        <v>18.11</v>
      </c>
      <c r="G100" s="151"/>
    </row>
    <row r="101" spans="1:7" x14ac:dyDescent="0.25">
      <c r="A101" s="151" t="s">
        <v>674</v>
      </c>
      <c r="B101" s="224" t="s">
        <v>1798</v>
      </c>
      <c r="C101" s="226">
        <v>3.64</v>
      </c>
      <c r="D101" s="226">
        <v>5.8</v>
      </c>
      <c r="E101" s="186"/>
      <c r="F101" s="226">
        <v>4.1399999999999997</v>
      </c>
      <c r="G101" s="151"/>
    </row>
    <row r="102" spans="1:7" x14ac:dyDescent="0.25">
      <c r="A102" s="151" t="s">
        <v>675</v>
      </c>
      <c r="B102" s="224" t="s">
        <v>1799</v>
      </c>
      <c r="C102" s="226">
        <v>21.03</v>
      </c>
      <c r="D102" s="226">
        <v>25.41</v>
      </c>
      <c r="E102" s="186"/>
      <c r="F102" s="226">
        <v>22.05</v>
      </c>
      <c r="G102" s="151"/>
    </row>
    <row r="103" spans="1:7" x14ac:dyDescent="0.25">
      <c r="A103" s="151" t="s">
        <v>676</v>
      </c>
      <c r="B103" s="224" t="s">
        <v>1800</v>
      </c>
      <c r="C103" s="226">
        <v>13.1</v>
      </c>
      <c r="D103" s="226">
        <v>23.22</v>
      </c>
      <c r="E103" s="186"/>
      <c r="F103" s="226">
        <v>15.45</v>
      </c>
      <c r="G103" s="151"/>
    </row>
    <row r="104" spans="1:7" x14ac:dyDescent="0.25">
      <c r="A104" s="151" t="s">
        <v>677</v>
      </c>
      <c r="B104" s="172" t="s">
        <v>672</v>
      </c>
      <c r="C104" s="186" t="s">
        <v>94</v>
      </c>
      <c r="D104" s="186" t="s">
        <v>94</v>
      </c>
      <c r="E104" s="186"/>
      <c r="F104" s="186" t="s">
        <v>94</v>
      </c>
      <c r="G104" s="151"/>
    </row>
    <row r="105" spans="1:7" x14ac:dyDescent="0.25">
      <c r="A105" s="151" t="s">
        <v>678</v>
      </c>
      <c r="B105" s="172" t="s">
        <v>672</v>
      </c>
      <c r="C105" s="186" t="s">
        <v>94</v>
      </c>
      <c r="D105" s="186" t="s">
        <v>94</v>
      </c>
      <c r="E105" s="186"/>
      <c r="F105" s="186" t="s">
        <v>94</v>
      </c>
      <c r="G105" s="151"/>
    </row>
    <row r="106" spans="1:7" x14ac:dyDescent="0.25">
      <c r="A106" s="151" t="s">
        <v>679</v>
      </c>
      <c r="B106" s="172" t="s">
        <v>672</v>
      </c>
      <c r="C106" s="186" t="s">
        <v>94</v>
      </c>
      <c r="D106" s="186" t="s">
        <v>94</v>
      </c>
      <c r="E106" s="186"/>
      <c r="F106" s="186" t="s">
        <v>94</v>
      </c>
      <c r="G106" s="151"/>
    </row>
    <row r="107" spans="1:7" x14ac:dyDescent="0.25">
      <c r="A107" s="151" t="s">
        <v>680</v>
      </c>
      <c r="B107" s="172" t="s">
        <v>672</v>
      </c>
      <c r="C107" s="186" t="s">
        <v>94</v>
      </c>
      <c r="D107" s="186" t="s">
        <v>94</v>
      </c>
      <c r="E107" s="186"/>
      <c r="F107" s="186" t="s">
        <v>94</v>
      </c>
      <c r="G107" s="151"/>
    </row>
    <row r="108" spans="1:7" x14ac:dyDescent="0.25">
      <c r="A108" s="151" t="s">
        <v>681</v>
      </c>
      <c r="B108" s="172" t="s">
        <v>672</v>
      </c>
      <c r="C108" s="186" t="s">
        <v>94</v>
      </c>
      <c r="D108" s="186" t="s">
        <v>94</v>
      </c>
      <c r="E108" s="186"/>
      <c r="F108" s="186" t="s">
        <v>94</v>
      </c>
      <c r="G108" s="151"/>
    </row>
    <row r="109" spans="1:7" x14ac:dyDescent="0.25">
      <c r="A109" s="151" t="s">
        <v>682</v>
      </c>
      <c r="B109" s="172" t="s">
        <v>672</v>
      </c>
      <c r="C109" s="186" t="s">
        <v>94</v>
      </c>
      <c r="D109" s="186" t="s">
        <v>94</v>
      </c>
      <c r="E109" s="186"/>
      <c r="F109" s="186" t="s">
        <v>94</v>
      </c>
      <c r="G109" s="151"/>
    </row>
    <row r="110" spans="1:7" x14ac:dyDescent="0.25">
      <c r="A110" s="151" t="s">
        <v>683</v>
      </c>
      <c r="B110" s="172" t="s">
        <v>672</v>
      </c>
      <c r="C110" s="186" t="s">
        <v>94</v>
      </c>
      <c r="D110" s="186" t="s">
        <v>94</v>
      </c>
      <c r="E110" s="186"/>
      <c r="F110" s="186" t="s">
        <v>94</v>
      </c>
      <c r="G110" s="151"/>
    </row>
    <row r="111" spans="1:7" x14ac:dyDescent="0.25">
      <c r="A111" s="151" t="s">
        <v>684</v>
      </c>
      <c r="B111" s="172" t="s">
        <v>672</v>
      </c>
      <c r="C111" s="186" t="s">
        <v>94</v>
      </c>
      <c r="D111" s="186" t="s">
        <v>94</v>
      </c>
      <c r="E111" s="186"/>
      <c r="F111" s="186" t="s">
        <v>94</v>
      </c>
      <c r="G111" s="151"/>
    </row>
    <row r="112" spans="1:7" x14ac:dyDescent="0.25">
      <c r="A112" s="151" t="s">
        <v>685</v>
      </c>
      <c r="B112" s="172" t="s">
        <v>672</v>
      </c>
      <c r="C112" s="186" t="s">
        <v>94</v>
      </c>
      <c r="D112" s="186" t="s">
        <v>94</v>
      </c>
      <c r="E112" s="186"/>
      <c r="F112" s="186" t="s">
        <v>94</v>
      </c>
      <c r="G112" s="151"/>
    </row>
    <row r="113" spans="1:7" x14ac:dyDescent="0.25">
      <c r="A113" s="151" t="s">
        <v>686</v>
      </c>
      <c r="B113" s="172" t="s">
        <v>672</v>
      </c>
      <c r="C113" s="186" t="s">
        <v>94</v>
      </c>
      <c r="D113" s="186" t="s">
        <v>94</v>
      </c>
      <c r="E113" s="186"/>
      <c r="F113" s="186" t="s">
        <v>94</v>
      </c>
      <c r="G113" s="151"/>
    </row>
    <row r="114" spans="1:7" x14ac:dyDescent="0.25">
      <c r="A114" s="151" t="s">
        <v>687</v>
      </c>
      <c r="B114" s="172" t="s">
        <v>672</v>
      </c>
      <c r="C114" s="186" t="s">
        <v>94</v>
      </c>
      <c r="D114" s="186" t="s">
        <v>94</v>
      </c>
      <c r="E114" s="186"/>
      <c r="F114" s="186" t="s">
        <v>94</v>
      </c>
      <c r="G114" s="151"/>
    </row>
    <row r="115" spans="1:7" x14ac:dyDescent="0.25">
      <c r="A115" s="151" t="s">
        <v>688</v>
      </c>
      <c r="B115" s="172" t="s">
        <v>672</v>
      </c>
      <c r="C115" s="186" t="s">
        <v>94</v>
      </c>
      <c r="D115" s="186" t="s">
        <v>94</v>
      </c>
      <c r="E115" s="186"/>
      <c r="F115" s="186" t="s">
        <v>94</v>
      </c>
      <c r="G115" s="151"/>
    </row>
    <row r="116" spans="1:7" x14ac:dyDescent="0.25">
      <c r="A116" s="151" t="s">
        <v>689</v>
      </c>
      <c r="B116" s="172" t="s">
        <v>672</v>
      </c>
      <c r="C116" s="186" t="s">
        <v>94</v>
      </c>
      <c r="D116" s="186" t="s">
        <v>94</v>
      </c>
      <c r="E116" s="186"/>
      <c r="F116" s="186" t="s">
        <v>94</v>
      </c>
      <c r="G116" s="151"/>
    </row>
    <row r="117" spans="1:7" x14ac:dyDescent="0.25">
      <c r="A117" s="151" t="s">
        <v>690</v>
      </c>
      <c r="B117" s="172" t="s">
        <v>672</v>
      </c>
      <c r="C117" s="186" t="s">
        <v>94</v>
      </c>
      <c r="D117" s="186" t="s">
        <v>94</v>
      </c>
      <c r="E117" s="186"/>
      <c r="F117" s="186" t="s">
        <v>94</v>
      </c>
      <c r="G117" s="151"/>
    </row>
    <row r="118" spans="1:7" x14ac:dyDescent="0.25">
      <c r="A118" s="151" t="s">
        <v>691</v>
      </c>
      <c r="B118" s="172" t="s">
        <v>672</v>
      </c>
      <c r="C118" s="186" t="s">
        <v>94</v>
      </c>
      <c r="D118" s="186" t="s">
        <v>94</v>
      </c>
      <c r="E118" s="186"/>
      <c r="F118" s="186" t="s">
        <v>94</v>
      </c>
      <c r="G118" s="151"/>
    </row>
    <row r="119" spans="1:7" x14ac:dyDescent="0.25">
      <c r="A119" s="151" t="s">
        <v>692</v>
      </c>
      <c r="B119" s="172" t="s">
        <v>672</v>
      </c>
      <c r="C119" s="186" t="s">
        <v>94</v>
      </c>
      <c r="D119" s="186" t="s">
        <v>94</v>
      </c>
      <c r="E119" s="186"/>
      <c r="F119" s="186" t="s">
        <v>94</v>
      </c>
      <c r="G119" s="151"/>
    </row>
    <row r="120" spans="1:7" x14ac:dyDescent="0.25">
      <c r="A120" s="151" t="s">
        <v>693</v>
      </c>
      <c r="B120" s="172" t="s">
        <v>672</v>
      </c>
      <c r="C120" s="186" t="s">
        <v>94</v>
      </c>
      <c r="D120" s="186" t="s">
        <v>94</v>
      </c>
      <c r="E120" s="186"/>
      <c r="F120" s="186" t="s">
        <v>94</v>
      </c>
      <c r="G120" s="151"/>
    </row>
    <row r="121" spans="1:7" x14ac:dyDescent="0.25">
      <c r="A121" s="151" t="s">
        <v>694</v>
      </c>
      <c r="B121" s="172" t="s">
        <v>672</v>
      </c>
      <c r="C121" s="186" t="s">
        <v>94</v>
      </c>
      <c r="D121" s="186" t="s">
        <v>94</v>
      </c>
      <c r="E121" s="186"/>
      <c r="F121" s="186" t="s">
        <v>94</v>
      </c>
      <c r="G121" s="151"/>
    </row>
    <row r="122" spans="1:7" x14ac:dyDescent="0.25">
      <c r="A122" s="151" t="s">
        <v>695</v>
      </c>
      <c r="B122" s="172" t="s">
        <v>672</v>
      </c>
      <c r="C122" s="186" t="s">
        <v>94</v>
      </c>
      <c r="D122" s="186" t="s">
        <v>94</v>
      </c>
      <c r="E122" s="186"/>
      <c r="F122" s="186" t="s">
        <v>94</v>
      </c>
      <c r="G122" s="151"/>
    </row>
    <row r="123" spans="1:7" x14ac:dyDescent="0.25">
      <c r="A123" s="151" t="s">
        <v>696</v>
      </c>
      <c r="B123" s="172" t="s">
        <v>672</v>
      </c>
      <c r="C123" s="186" t="s">
        <v>94</v>
      </c>
      <c r="D123" s="186" t="s">
        <v>94</v>
      </c>
      <c r="E123" s="186"/>
      <c r="F123" s="186" t="s">
        <v>94</v>
      </c>
      <c r="G123" s="151"/>
    </row>
    <row r="124" spans="1:7" x14ac:dyDescent="0.25">
      <c r="A124" s="151" t="s">
        <v>697</v>
      </c>
      <c r="B124" s="172" t="s">
        <v>672</v>
      </c>
      <c r="C124" s="186" t="s">
        <v>94</v>
      </c>
      <c r="D124" s="186" t="s">
        <v>94</v>
      </c>
      <c r="E124" s="186"/>
      <c r="F124" s="186" t="s">
        <v>94</v>
      </c>
      <c r="G124" s="151"/>
    </row>
    <row r="125" spans="1:7" x14ac:dyDescent="0.25">
      <c r="A125" s="151" t="s">
        <v>698</v>
      </c>
      <c r="B125" s="172" t="s">
        <v>672</v>
      </c>
      <c r="C125" s="186" t="s">
        <v>94</v>
      </c>
      <c r="D125" s="186" t="s">
        <v>94</v>
      </c>
      <c r="E125" s="186"/>
      <c r="F125" s="186" t="s">
        <v>94</v>
      </c>
      <c r="G125" s="151"/>
    </row>
    <row r="126" spans="1:7" x14ac:dyDescent="0.25">
      <c r="A126" s="151" t="s">
        <v>699</v>
      </c>
      <c r="B126" s="172" t="s">
        <v>672</v>
      </c>
      <c r="C126" s="186" t="s">
        <v>94</v>
      </c>
      <c r="D126" s="186" t="s">
        <v>94</v>
      </c>
      <c r="E126" s="186"/>
      <c r="F126" s="186" t="s">
        <v>94</v>
      </c>
      <c r="G126" s="151"/>
    </row>
    <row r="127" spans="1:7" x14ac:dyDescent="0.25">
      <c r="A127" s="151" t="s">
        <v>700</v>
      </c>
      <c r="B127" s="172" t="s">
        <v>672</v>
      </c>
      <c r="C127" s="186" t="s">
        <v>94</v>
      </c>
      <c r="D127" s="186" t="s">
        <v>94</v>
      </c>
      <c r="E127" s="186"/>
      <c r="F127" s="186" t="s">
        <v>94</v>
      </c>
      <c r="G127" s="151"/>
    </row>
    <row r="128" spans="1:7" x14ac:dyDescent="0.25">
      <c r="A128" s="151" t="s">
        <v>701</v>
      </c>
      <c r="B128" s="172" t="s">
        <v>672</v>
      </c>
      <c r="C128" s="186" t="s">
        <v>94</v>
      </c>
      <c r="D128" s="186" t="s">
        <v>94</v>
      </c>
      <c r="E128" s="186"/>
      <c r="F128" s="186" t="s">
        <v>94</v>
      </c>
      <c r="G128" s="151"/>
    </row>
    <row r="129" spans="1:7" x14ac:dyDescent="0.25">
      <c r="A129" s="151" t="s">
        <v>702</v>
      </c>
      <c r="B129" s="172" t="s">
        <v>672</v>
      </c>
      <c r="C129" s="186" t="s">
        <v>94</v>
      </c>
      <c r="D129" s="186" t="s">
        <v>94</v>
      </c>
      <c r="E129" s="186"/>
      <c r="F129" s="186" t="s">
        <v>94</v>
      </c>
      <c r="G129" s="151"/>
    </row>
    <row r="130" spans="1:7" x14ac:dyDescent="0.25">
      <c r="A130" s="151" t="s">
        <v>1739</v>
      </c>
      <c r="B130" s="172" t="s">
        <v>672</v>
      </c>
      <c r="C130" s="186" t="s">
        <v>94</v>
      </c>
      <c r="D130" s="186" t="s">
        <v>94</v>
      </c>
      <c r="E130" s="186"/>
      <c r="F130" s="186" t="s">
        <v>94</v>
      </c>
      <c r="G130" s="151"/>
    </row>
    <row r="131" spans="1:7" x14ac:dyDescent="0.25">
      <c r="A131" s="151" t="s">
        <v>1740</v>
      </c>
      <c r="B131" s="172" t="s">
        <v>672</v>
      </c>
      <c r="C131" s="186" t="s">
        <v>94</v>
      </c>
      <c r="D131" s="186" t="s">
        <v>94</v>
      </c>
      <c r="E131" s="186"/>
      <c r="F131" s="186" t="s">
        <v>94</v>
      </c>
      <c r="G131" s="151"/>
    </row>
    <row r="132" spans="1:7" x14ac:dyDescent="0.25">
      <c r="A132" s="151" t="s">
        <v>1741</v>
      </c>
      <c r="B132" s="172" t="s">
        <v>672</v>
      </c>
      <c r="C132" s="186" t="s">
        <v>94</v>
      </c>
      <c r="D132" s="186" t="s">
        <v>94</v>
      </c>
      <c r="E132" s="186"/>
      <c r="F132" s="186" t="s">
        <v>94</v>
      </c>
      <c r="G132" s="151"/>
    </row>
    <row r="133" spans="1:7" x14ac:dyDescent="0.25">
      <c r="A133" s="151" t="s">
        <v>1742</v>
      </c>
      <c r="B133" s="172" t="s">
        <v>672</v>
      </c>
      <c r="C133" s="186" t="s">
        <v>94</v>
      </c>
      <c r="D133" s="186" t="s">
        <v>94</v>
      </c>
      <c r="E133" s="186"/>
      <c r="F133" s="186" t="s">
        <v>94</v>
      </c>
      <c r="G133" s="151"/>
    </row>
    <row r="134" spans="1:7" x14ac:dyDescent="0.25">
      <c r="A134" s="151" t="s">
        <v>1743</v>
      </c>
      <c r="B134" s="172" t="s">
        <v>672</v>
      </c>
      <c r="C134" s="186" t="s">
        <v>94</v>
      </c>
      <c r="D134" s="186" t="s">
        <v>94</v>
      </c>
      <c r="E134" s="186"/>
      <c r="F134" s="186" t="s">
        <v>94</v>
      </c>
      <c r="G134" s="151"/>
    </row>
    <row r="135" spans="1:7" x14ac:dyDescent="0.25">
      <c r="A135" s="151" t="s">
        <v>1744</v>
      </c>
      <c r="B135" s="172" t="s">
        <v>672</v>
      </c>
      <c r="C135" s="186" t="s">
        <v>94</v>
      </c>
      <c r="D135" s="186" t="s">
        <v>94</v>
      </c>
      <c r="E135" s="186"/>
      <c r="F135" s="186" t="s">
        <v>94</v>
      </c>
      <c r="G135" s="151"/>
    </row>
    <row r="136" spans="1:7" x14ac:dyDescent="0.25">
      <c r="A136" s="151" t="s">
        <v>1745</v>
      </c>
      <c r="B136" s="172" t="s">
        <v>672</v>
      </c>
      <c r="C136" s="186" t="s">
        <v>94</v>
      </c>
      <c r="D136" s="186" t="s">
        <v>94</v>
      </c>
      <c r="E136" s="186"/>
      <c r="F136" s="186" t="s">
        <v>94</v>
      </c>
      <c r="G136" s="151"/>
    </row>
    <row r="137" spans="1:7" x14ac:dyDescent="0.25">
      <c r="A137" s="151" t="s">
        <v>1746</v>
      </c>
      <c r="B137" s="172" t="s">
        <v>672</v>
      </c>
      <c r="C137" s="186" t="s">
        <v>94</v>
      </c>
      <c r="D137" s="186" t="s">
        <v>94</v>
      </c>
      <c r="E137" s="186"/>
      <c r="F137" s="186" t="s">
        <v>94</v>
      </c>
      <c r="G137" s="151"/>
    </row>
    <row r="138" spans="1:7" x14ac:dyDescent="0.25">
      <c r="A138" s="151" t="s">
        <v>1747</v>
      </c>
      <c r="B138" s="172" t="s">
        <v>672</v>
      </c>
      <c r="C138" s="186" t="s">
        <v>94</v>
      </c>
      <c r="D138" s="186" t="s">
        <v>94</v>
      </c>
      <c r="E138" s="186"/>
      <c r="F138" s="186" t="s">
        <v>94</v>
      </c>
      <c r="G138" s="151"/>
    </row>
    <row r="139" spans="1:7" x14ac:dyDescent="0.25">
      <c r="A139" s="151" t="s">
        <v>1748</v>
      </c>
      <c r="B139" s="172" t="s">
        <v>672</v>
      </c>
      <c r="C139" s="186" t="s">
        <v>94</v>
      </c>
      <c r="D139" s="186" t="s">
        <v>94</v>
      </c>
      <c r="E139" s="186"/>
      <c r="F139" s="186" t="s">
        <v>94</v>
      </c>
      <c r="G139" s="151"/>
    </row>
    <row r="140" spans="1:7" x14ac:dyDescent="0.25">
      <c r="A140" s="151" t="s">
        <v>1749</v>
      </c>
      <c r="B140" s="172" t="s">
        <v>672</v>
      </c>
      <c r="C140" s="186" t="s">
        <v>94</v>
      </c>
      <c r="D140" s="186" t="s">
        <v>94</v>
      </c>
      <c r="E140" s="186"/>
      <c r="F140" s="186" t="s">
        <v>94</v>
      </c>
      <c r="G140" s="151"/>
    </row>
    <row r="141" spans="1:7" x14ac:dyDescent="0.25">
      <c r="A141" s="151" t="s">
        <v>1750</v>
      </c>
      <c r="B141" s="172" t="s">
        <v>672</v>
      </c>
      <c r="C141" s="186" t="s">
        <v>94</v>
      </c>
      <c r="D141" s="186" t="s">
        <v>94</v>
      </c>
      <c r="E141" s="186"/>
      <c r="F141" s="186" t="s">
        <v>94</v>
      </c>
      <c r="G141" s="151"/>
    </row>
    <row r="142" spans="1:7" x14ac:dyDescent="0.25">
      <c r="A142" s="151" t="s">
        <v>1751</v>
      </c>
      <c r="B142" s="172" t="s">
        <v>672</v>
      </c>
      <c r="C142" s="186" t="s">
        <v>94</v>
      </c>
      <c r="D142" s="186" t="s">
        <v>94</v>
      </c>
      <c r="E142" s="186"/>
      <c r="F142" s="186" t="s">
        <v>94</v>
      </c>
      <c r="G142" s="151"/>
    </row>
    <row r="143" spans="1:7" x14ac:dyDescent="0.25">
      <c r="A143" s="151" t="s">
        <v>1752</v>
      </c>
      <c r="B143" s="172" t="s">
        <v>672</v>
      </c>
      <c r="C143" s="186" t="s">
        <v>94</v>
      </c>
      <c r="D143" s="186" t="s">
        <v>94</v>
      </c>
      <c r="E143" s="186"/>
      <c r="F143" s="186" t="s">
        <v>94</v>
      </c>
      <c r="G143" s="151"/>
    </row>
    <row r="144" spans="1:7" x14ac:dyDescent="0.25">
      <c r="A144" s="151" t="s">
        <v>1753</v>
      </c>
      <c r="B144" s="172" t="s">
        <v>672</v>
      </c>
      <c r="C144" s="186" t="s">
        <v>94</v>
      </c>
      <c r="D144" s="186" t="s">
        <v>94</v>
      </c>
      <c r="E144" s="186"/>
      <c r="F144" s="186" t="s">
        <v>94</v>
      </c>
      <c r="G144" s="151"/>
    </row>
    <row r="145" spans="1:7" x14ac:dyDescent="0.25">
      <c r="A145" s="151" t="s">
        <v>1754</v>
      </c>
      <c r="B145" s="172" t="s">
        <v>672</v>
      </c>
      <c r="C145" s="186" t="s">
        <v>94</v>
      </c>
      <c r="D145" s="186" t="s">
        <v>94</v>
      </c>
      <c r="E145" s="186"/>
      <c r="F145" s="186" t="s">
        <v>94</v>
      </c>
      <c r="G145" s="151"/>
    </row>
    <row r="146" spans="1:7" x14ac:dyDescent="0.25">
      <c r="A146" s="151" t="s">
        <v>1755</v>
      </c>
      <c r="B146" s="172" t="s">
        <v>672</v>
      </c>
      <c r="C146" s="186" t="s">
        <v>94</v>
      </c>
      <c r="D146" s="186" t="s">
        <v>94</v>
      </c>
      <c r="E146" s="186"/>
      <c r="F146" s="186" t="s">
        <v>94</v>
      </c>
      <c r="G146" s="151"/>
    </row>
    <row r="147" spans="1:7" x14ac:dyDescent="0.25">
      <c r="A147" s="151" t="s">
        <v>1756</v>
      </c>
      <c r="B147" s="172" t="s">
        <v>672</v>
      </c>
      <c r="C147" s="186" t="s">
        <v>94</v>
      </c>
      <c r="D147" s="186" t="s">
        <v>94</v>
      </c>
      <c r="E147" s="186"/>
      <c r="F147" s="186" t="s">
        <v>94</v>
      </c>
      <c r="G147" s="151"/>
    </row>
    <row r="148" spans="1:7" x14ac:dyDescent="0.25">
      <c r="A148" s="151" t="s">
        <v>1757</v>
      </c>
      <c r="B148" s="172" t="s">
        <v>672</v>
      </c>
      <c r="C148" s="186" t="s">
        <v>94</v>
      </c>
      <c r="D148" s="186" t="s">
        <v>94</v>
      </c>
      <c r="E148" s="186"/>
      <c r="F148" s="186" t="s">
        <v>94</v>
      </c>
      <c r="G148" s="151"/>
    </row>
    <row r="149" spans="1:7" ht="15" customHeight="1" x14ac:dyDescent="0.25">
      <c r="A149" s="162"/>
      <c r="B149" s="163" t="s">
        <v>703</v>
      </c>
      <c r="C149" s="162" t="s">
        <v>578</v>
      </c>
      <c r="D149" s="162" t="s">
        <v>579</v>
      </c>
      <c r="E149" s="169"/>
      <c r="F149" s="164" t="s">
        <v>544</v>
      </c>
      <c r="G149" s="164"/>
    </row>
    <row r="150" spans="1:7" x14ac:dyDescent="0.25">
      <c r="A150" s="151" t="s">
        <v>704</v>
      </c>
      <c r="B150" s="151" t="s">
        <v>705</v>
      </c>
      <c r="C150" s="235">
        <v>48.38</v>
      </c>
      <c r="D150" s="235">
        <v>17.670000000000002</v>
      </c>
      <c r="E150" s="187"/>
      <c r="F150" s="235">
        <v>41.24</v>
      </c>
    </row>
    <row r="151" spans="1:7" x14ac:dyDescent="0.25">
      <c r="A151" s="151" t="s">
        <v>706</v>
      </c>
      <c r="B151" s="151" t="s">
        <v>707</v>
      </c>
      <c r="C151" s="235">
        <v>51.62</v>
      </c>
      <c r="D151" s="235">
        <v>82.33</v>
      </c>
      <c r="E151" s="187"/>
      <c r="F151" s="235">
        <v>58.76</v>
      </c>
    </row>
    <row r="152" spans="1:7" x14ac:dyDescent="0.25">
      <c r="A152" s="151" t="s">
        <v>708</v>
      </c>
      <c r="B152" s="151" t="s">
        <v>158</v>
      </c>
      <c r="C152" s="186" t="s">
        <v>1787</v>
      </c>
      <c r="D152" s="225" t="s">
        <v>1787</v>
      </c>
      <c r="E152" s="187"/>
      <c r="F152" s="225" t="s">
        <v>1787</v>
      </c>
    </row>
    <row r="153" spans="1:7" outlineLevel="1" x14ac:dyDescent="0.25">
      <c r="A153" s="151" t="s">
        <v>709</v>
      </c>
      <c r="C153" s="186"/>
      <c r="D153" s="186"/>
      <c r="E153" s="187"/>
      <c r="F153" s="186"/>
    </row>
    <row r="154" spans="1:7" outlineLevel="1" x14ac:dyDescent="0.25">
      <c r="A154" s="151" t="s">
        <v>710</v>
      </c>
      <c r="C154" s="186"/>
      <c r="D154" s="186"/>
      <c r="E154" s="187"/>
      <c r="F154" s="186"/>
    </row>
    <row r="155" spans="1:7" outlineLevel="1" x14ac:dyDescent="0.25">
      <c r="A155" s="151" t="s">
        <v>711</v>
      </c>
      <c r="C155" s="186"/>
      <c r="D155" s="186"/>
      <c r="E155" s="187"/>
      <c r="F155" s="186"/>
    </row>
    <row r="156" spans="1:7" outlineLevel="1" x14ac:dyDescent="0.25">
      <c r="A156" s="151" t="s">
        <v>712</v>
      </c>
      <c r="C156" s="186"/>
      <c r="D156" s="186"/>
      <c r="E156" s="187"/>
      <c r="F156" s="186"/>
    </row>
    <row r="157" spans="1:7" outlineLevel="1" x14ac:dyDescent="0.25">
      <c r="A157" s="151" t="s">
        <v>713</v>
      </c>
      <c r="C157" s="186"/>
      <c r="D157" s="186"/>
      <c r="E157" s="187"/>
      <c r="F157" s="186"/>
    </row>
    <row r="158" spans="1:7" outlineLevel="1" x14ac:dyDescent="0.25">
      <c r="A158" s="151" t="s">
        <v>714</v>
      </c>
      <c r="C158" s="186"/>
      <c r="D158" s="186"/>
      <c r="E158" s="187"/>
      <c r="F158" s="186"/>
    </row>
    <row r="159" spans="1:7" ht="15" customHeight="1" x14ac:dyDescent="0.25">
      <c r="A159" s="162"/>
      <c r="B159" s="163" t="s">
        <v>715</v>
      </c>
      <c r="C159" s="162" t="s">
        <v>578</v>
      </c>
      <c r="D159" s="162" t="s">
        <v>579</v>
      </c>
      <c r="E159" s="169"/>
      <c r="F159" s="164" t="s">
        <v>544</v>
      </c>
      <c r="G159" s="164"/>
    </row>
    <row r="160" spans="1:7" x14ac:dyDescent="0.25">
      <c r="A160" s="151" t="s">
        <v>716</v>
      </c>
      <c r="B160" s="151" t="s">
        <v>717</v>
      </c>
      <c r="C160" s="235">
        <v>46.86</v>
      </c>
      <c r="D160" s="226">
        <v>42.25</v>
      </c>
      <c r="E160" s="187"/>
      <c r="F160" s="237">
        <v>45.79</v>
      </c>
    </row>
    <row r="161" spans="1:7" x14ac:dyDescent="0.25">
      <c r="A161" s="151" t="s">
        <v>718</v>
      </c>
      <c r="B161" s="151" t="s">
        <v>719</v>
      </c>
      <c r="C161" s="226">
        <v>53.14</v>
      </c>
      <c r="D161" s="226">
        <v>57.75</v>
      </c>
      <c r="E161" s="187"/>
      <c r="F161" s="237">
        <v>54.21</v>
      </c>
    </row>
    <row r="162" spans="1:7" x14ac:dyDescent="0.25">
      <c r="A162" s="151" t="s">
        <v>720</v>
      </c>
      <c r="B162" s="151" t="s">
        <v>158</v>
      </c>
      <c r="C162" s="225" t="s">
        <v>1787</v>
      </c>
      <c r="D162" s="225" t="s">
        <v>1787</v>
      </c>
      <c r="E162" s="187"/>
      <c r="F162" s="225" t="s">
        <v>1787</v>
      </c>
    </row>
    <row r="163" spans="1:7" outlineLevel="1" x14ac:dyDescent="0.25">
      <c r="A163" s="151" t="s">
        <v>721</v>
      </c>
      <c r="E163" s="146"/>
    </row>
    <row r="164" spans="1:7" outlineLevel="1" x14ac:dyDescent="0.25">
      <c r="A164" s="151" t="s">
        <v>722</v>
      </c>
      <c r="E164" s="146"/>
    </row>
    <row r="165" spans="1:7" outlineLevel="1" x14ac:dyDescent="0.25">
      <c r="A165" s="151" t="s">
        <v>723</v>
      </c>
      <c r="E165" s="146"/>
    </row>
    <row r="166" spans="1:7" outlineLevel="1" x14ac:dyDescent="0.25">
      <c r="A166" s="151" t="s">
        <v>724</v>
      </c>
      <c r="E166" s="146"/>
    </row>
    <row r="167" spans="1:7" outlineLevel="1" x14ac:dyDescent="0.25">
      <c r="A167" s="151" t="s">
        <v>725</v>
      </c>
      <c r="E167" s="146"/>
    </row>
    <row r="168" spans="1:7" outlineLevel="1" x14ac:dyDescent="0.25">
      <c r="A168" s="151" t="s">
        <v>726</v>
      </c>
      <c r="E168" s="146"/>
    </row>
    <row r="169" spans="1:7" ht="15" customHeight="1" x14ac:dyDescent="0.25">
      <c r="A169" s="162"/>
      <c r="B169" s="163" t="s">
        <v>727</v>
      </c>
      <c r="C169" s="162" t="s">
        <v>578</v>
      </c>
      <c r="D169" s="162" t="s">
        <v>579</v>
      </c>
      <c r="E169" s="169"/>
      <c r="F169" s="164" t="s">
        <v>544</v>
      </c>
      <c r="G169" s="164"/>
    </row>
    <row r="170" spans="1:7" x14ac:dyDescent="0.25">
      <c r="A170" s="151" t="s">
        <v>728</v>
      </c>
      <c r="B170" s="173" t="s">
        <v>729</v>
      </c>
      <c r="C170" s="226">
        <v>5.73</v>
      </c>
      <c r="D170" s="226">
        <v>6.4</v>
      </c>
      <c r="E170" s="187"/>
      <c r="F170" s="226">
        <v>5.89</v>
      </c>
    </row>
    <row r="171" spans="1:7" x14ac:dyDescent="0.25">
      <c r="A171" s="151" t="s">
        <v>730</v>
      </c>
      <c r="B171" s="173" t="s">
        <v>731</v>
      </c>
      <c r="C171" s="226">
        <v>5.38</v>
      </c>
      <c r="D171" s="226">
        <v>3.35</v>
      </c>
      <c r="E171" s="187"/>
      <c r="F171" s="226">
        <v>4.91</v>
      </c>
    </row>
    <row r="172" spans="1:7" x14ac:dyDescent="0.25">
      <c r="A172" s="151" t="s">
        <v>732</v>
      </c>
      <c r="B172" s="173" t="s">
        <v>733</v>
      </c>
      <c r="C172" s="226">
        <v>4.47</v>
      </c>
      <c r="D172" s="226">
        <v>2.69</v>
      </c>
      <c r="E172" s="186"/>
      <c r="F172" s="226">
        <v>4.0599999999999996</v>
      </c>
    </row>
    <row r="173" spans="1:7" x14ac:dyDescent="0.25">
      <c r="A173" s="151" t="s">
        <v>734</v>
      </c>
      <c r="B173" s="173" t="s">
        <v>735</v>
      </c>
      <c r="C173" s="226">
        <v>9.67</v>
      </c>
      <c r="D173" s="226">
        <v>8.94</v>
      </c>
      <c r="E173" s="186"/>
      <c r="F173" s="226">
        <v>9.5</v>
      </c>
    </row>
    <row r="174" spans="1:7" x14ac:dyDescent="0.25">
      <c r="A174" s="151" t="s">
        <v>736</v>
      </c>
      <c r="B174" s="173" t="s">
        <v>737</v>
      </c>
      <c r="C174" s="226">
        <v>74.739999999999995</v>
      </c>
      <c r="D174" s="226">
        <v>78.63</v>
      </c>
      <c r="E174" s="186"/>
      <c r="F174" s="226">
        <v>75.64</v>
      </c>
    </row>
    <row r="175" spans="1:7" outlineLevel="1" x14ac:dyDescent="0.25">
      <c r="A175" s="151" t="s">
        <v>738</v>
      </c>
      <c r="B175" s="170"/>
      <c r="C175" s="186"/>
      <c r="D175" s="186"/>
      <c r="E175" s="186"/>
      <c r="F175" s="186"/>
    </row>
    <row r="176" spans="1:7" outlineLevel="1" x14ac:dyDescent="0.25">
      <c r="A176" s="151" t="s">
        <v>739</v>
      </c>
      <c r="B176" s="170"/>
      <c r="C176" s="186"/>
      <c r="D176" s="186"/>
      <c r="E176" s="186"/>
      <c r="F176" s="186"/>
    </row>
    <row r="177" spans="1:7" outlineLevel="1" x14ac:dyDescent="0.25">
      <c r="A177" s="151" t="s">
        <v>740</v>
      </c>
      <c r="B177" s="173"/>
      <c r="C177" s="186"/>
      <c r="D177" s="186"/>
      <c r="E177" s="186"/>
      <c r="F177" s="186"/>
    </row>
    <row r="178" spans="1:7" outlineLevel="1" x14ac:dyDescent="0.25">
      <c r="A178" s="151" t="s">
        <v>741</v>
      </c>
      <c r="B178" s="173"/>
      <c r="C178" s="186"/>
      <c r="D178" s="186"/>
      <c r="E178" s="186"/>
      <c r="F178" s="186"/>
    </row>
    <row r="179" spans="1:7" ht="15" customHeight="1" x14ac:dyDescent="0.25">
      <c r="A179" s="162"/>
      <c r="B179" s="163" t="s">
        <v>742</v>
      </c>
      <c r="C179" s="162" t="s">
        <v>578</v>
      </c>
      <c r="D179" s="162" t="s">
        <v>579</v>
      </c>
      <c r="E179" s="169"/>
      <c r="F179" s="164" t="s">
        <v>544</v>
      </c>
      <c r="G179" s="164"/>
    </row>
    <row r="180" spans="1:7" x14ac:dyDescent="0.25">
      <c r="A180" s="151" t="s">
        <v>743</v>
      </c>
      <c r="B180" s="151" t="s">
        <v>744</v>
      </c>
      <c r="C180" s="226">
        <v>0.15</v>
      </c>
      <c r="D180" s="226">
        <v>0.35</v>
      </c>
      <c r="E180" s="187"/>
      <c r="F180" s="226">
        <v>0.19</v>
      </c>
    </row>
    <row r="181" spans="1:7" outlineLevel="1" x14ac:dyDescent="0.25">
      <c r="A181" s="151" t="s">
        <v>745</v>
      </c>
      <c r="B181" s="174"/>
      <c r="C181" s="186"/>
      <c r="D181" s="186"/>
      <c r="E181" s="187"/>
      <c r="F181" s="186"/>
    </row>
    <row r="182" spans="1:7" outlineLevel="1" x14ac:dyDescent="0.25">
      <c r="A182" s="151" t="s">
        <v>746</v>
      </c>
      <c r="B182" s="174"/>
      <c r="C182" s="186"/>
      <c r="D182" s="186"/>
      <c r="E182" s="187"/>
      <c r="F182" s="186"/>
    </row>
    <row r="183" spans="1:7" outlineLevel="1" x14ac:dyDescent="0.25">
      <c r="A183" s="151" t="s">
        <v>747</v>
      </c>
      <c r="B183" s="174"/>
      <c r="C183" s="186"/>
      <c r="D183" s="186"/>
      <c r="E183" s="187"/>
      <c r="F183" s="186"/>
    </row>
    <row r="184" spans="1:7" outlineLevel="1" x14ac:dyDescent="0.25">
      <c r="A184" s="151" t="s">
        <v>748</v>
      </c>
      <c r="B184" s="174"/>
      <c r="C184" s="186"/>
      <c r="D184" s="186"/>
      <c r="E184" s="187"/>
      <c r="F184" s="186"/>
    </row>
    <row r="185" spans="1:7" ht="18.75" x14ac:dyDescent="0.25">
      <c r="A185" s="175"/>
      <c r="B185" s="176" t="s">
        <v>541</v>
      </c>
      <c r="C185" s="175"/>
      <c r="D185" s="175"/>
      <c r="E185" s="175"/>
      <c r="F185" s="177"/>
      <c r="G185" s="177"/>
    </row>
    <row r="186" spans="1:7" ht="15" customHeight="1" x14ac:dyDescent="0.25">
      <c r="A186" s="162"/>
      <c r="B186" s="163" t="s">
        <v>749</v>
      </c>
      <c r="C186" s="162" t="s">
        <v>750</v>
      </c>
      <c r="D186" s="162" t="s">
        <v>751</v>
      </c>
      <c r="E186" s="169"/>
      <c r="F186" s="162" t="s">
        <v>578</v>
      </c>
      <c r="G186" s="162" t="s">
        <v>752</v>
      </c>
    </row>
    <row r="187" spans="1:7" x14ac:dyDescent="0.25">
      <c r="A187" s="151" t="s">
        <v>753</v>
      </c>
      <c r="B187" s="172" t="s">
        <v>754</v>
      </c>
      <c r="C187" s="229">
        <v>1359</v>
      </c>
      <c r="E187" s="178"/>
      <c r="F187" s="179"/>
      <c r="G187" s="179"/>
    </row>
    <row r="188" spans="1:7" x14ac:dyDescent="0.25">
      <c r="A188" s="178"/>
      <c r="B188" s="180"/>
      <c r="C188" s="178"/>
      <c r="D188" s="178"/>
      <c r="E188" s="178"/>
      <c r="F188" s="179"/>
      <c r="G188" s="179"/>
    </row>
    <row r="189" spans="1:7" x14ac:dyDescent="0.25">
      <c r="B189" s="172" t="s">
        <v>755</v>
      </c>
      <c r="C189" s="178"/>
      <c r="D189" s="178"/>
      <c r="E189" s="178"/>
      <c r="F189" s="179"/>
      <c r="G189" s="179"/>
    </row>
    <row r="190" spans="1:7" x14ac:dyDescent="0.25">
      <c r="A190" s="151" t="s">
        <v>756</v>
      </c>
      <c r="B190" s="227" t="s">
        <v>1801</v>
      </c>
      <c r="C190" s="229">
        <v>175520</v>
      </c>
      <c r="D190" s="229">
        <v>184728</v>
      </c>
      <c r="E190" s="178"/>
      <c r="F190" s="165">
        <f>IF($C$214=0,"",IF(C190="[for completion]","",IF(C190="","",C190/$C$214)))</f>
        <v>0.58573831326587822</v>
      </c>
      <c r="G190" s="165">
        <f>IF($D$214=0,"",IF(D190="[for completion]","",IF(D190="","",D190/$D$214)))</f>
        <v>0.83774211249529495</v>
      </c>
    </row>
    <row r="191" spans="1:7" x14ac:dyDescent="0.25">
      <c r="A191" s="151" t="s">
        <v>757</v>
      </c>
      <c r="B191" s="227" t="s">
        <v>1802</v>
      </c>
      <c r="C191" s="229">
        <v>89375</v>
      </c>
      <c r="D191" s="229">
        <v>32937</v>
      </c>
      <c r="E191" s="178"/>
      <c r="F191" s="165">
        <f t="shared" ref="F191:F213" si="1">IF($C$214=0,"",IF(C191="[for completion]","",IF(C191="","",C191/$C$214)))</f>
        <v>0.29825866994153294</v>
      </c>
      <c r="G191" s="165">
        <f t="shared" ref="G191:G213" si="2">IF($D$214=0,"",IF(D191="[for completion]","",IF(D191="","",D191/$D$214)))</f>
        <v>0.14936940777390287</v>
      </c>
    </row>
    <row r="192" spans="1:7" x14ac:dyDescent="0.25">
      <c r="A192" s="151" t="s">
        <v>758</v>
      </c>
      <c r="B192" s="227" t="s">
        <v>1803</v>
      </c>
      <c r="C192" s="229">
        <v>20631</v>
      </c>
      <c r="D192" s="229">
        <v>2539</v>
      </c>
      <c r="E192" s="178"/>
      <c r="F192" s="165">
        <f t="shared" si="1"/>
        <v>6.8848946792321869E-2</v>
      </c>
      <c r="G192" s="165">
        <f t="shared" si="2"/>
        <v>1.1514373693352139E-2</v>
      </c>
    </row>
    <row r="193" spans="1:7" x14ac:dyDescent="0.25">
      <c r="A193" s="151" t="s">
        <v>759</v>
      </c>
      <c r="B193" s="227" t="s">
        <v>1804</v>
      </c>
      <c r="C193" s="229">
        <v>6892</v>
      </c>
      <c r="D193" s="229">
        <v>235</v>
      </c>
      <c r="E193" s="178"/>
      <c r="F193" s="165">
        <f t="shared" si="1"/>
        <v>2.2999706329924981E-2</v>
      </c>
      <c r="G193" s="165">
        <f t="shared" si="2"/>
        <v>1.0657258046229824E-3</v>
      </c>
    </row>
    <row r="194" spans="1:7" x14ac:dyDescent="0.25">
      <c r="A194" s="151" t="s">
        <v>760</v>
      </c>
      <c r="B194" s="227" t="s">
        <v>1805</v>
      </c>
      <c r="C194" s="229">
        <v>3173</v>
      </c>
      <c r="D194" s="229">
        <v>47</v>
      </c>
      <c r="E194" s="178"/>
      <c r="F194" s="165">
        <f t="shared" si="1"/>
        <v>1.0588808500413808E-2</v>
      </c>
      <c r="G194" s="165">
        <f t="shared" si="2"/>
        <v>2.1314516092459649E-4</v>
      </c>
    </row>
    <row r="195" spans="1:7" x14ac:dyDescent="0.25">
      <c r="A195" s="151" t="s">
        <v>761</v>
      </c>
      <c r="B195" s="227" t="s">
        <v>1806</v>
      </c>
      <c r="C195" s="229">
        <v>4065</v>
      </c>
      <c r="D195" s="229">
        <v>21</v>
      </c>
      <c r="E195" s="178"/>
      <c r="F195" s="165">
        <f t="shared" si="1"/>
        <v>1.3565555169928184E-2</v>
      </c>
      <c r="G195" s="165">
        <f t="shared" si="2"/>
        <v>9.5235071902479283E-5</v>
      </c>
    </row>
    <row r="196" spans="1:7" x14ac:dyDescent="0.25">
      <c r="A196" s="151" t="s">
        <v>762</v>
      </c>
      <c r="B196" s="172" t="s">
        <v>672</v>
      </c>
      <c r="C196" s="151" t="s">
        <v>94</v>
      </c>
      <c r="D196" s="151" t="s">
        <v>94</v>
      </c>
      <c r="E196" s="178"/>
      <c r="F196" s="165" t="str">
        <f t="shared" si="1"/>
        <v/>
      </c>
      <c r="G196" s="165" t="str">
        <f t="shared" si="2"/>
        <v/>
      </c>
    </row>
    <row r="197" spans="1:7" x14ac:dyDescent="0.25">
      <c r="A197" s="151" t="s">
        <v>763</v>
      </c>
      <c r="B197" s="172" t="s">
        <v>672</v>
      </c>
      <c r="C197" s="151" t="s">
        <v>94</v>
      </c>
      <c r="D197" s="151" t="s">
        <v>94</v>
      </c>
      <c r="E197" s="178"/>
      <c r="F197" s="165" t="str">
        <f t="shared" si="1"/>
        <v/>
      </c>
      <c r="G197" s="165" t="str">
        <f t="shared" si="2"/>
        <v/>
      </c>
    </row>
    <row r="198" spans="1:7" x14ac:dyDescent="0.25">
      <c r="A198" s="151" t="s">
        <v>764</v>
      </c>
      <c r="B198" s="172" t="s">
        <v>672</v>
      </c>
      <c r="C198" s="151" t="s">
        <v>94</v>
      </c>
      <c r="D198" s="151" t="s">
        <v>94</v>
      </c>
      <c r="E198" s="178"/>
      <c r="F198" s="165" t="str">
        <f t="shared" si="1"/>
        <v/>
      </c>
      <c r="G198" s="165" t="str">
        <f t="shared" si="2"/>
        <v/>
      </c>
    </row>
    <row r="199" spans="1:7" x14ac:dyDescent="0.25">
      <c r="A199" s="151" t="s">
        <v>765</v>
      </c>
      <c r="B199" s="172" t="s">
        <v>672</v>
      </c>
      <c r="C199" s="151" t="s">
        <v>94</v>
      </c>
      <c r="D199" s="151" t="s">
        <v>94</v>
      </c>
      <c r="E199" s="172"/>
      <c r="F199" s="165" t="str">
        <f t="shared" si="1"/>
        <v/>
      </c>
      <c r="G199" s="165" t="str">
        <f t="shared" si="2"/>
        <v/>
      </c>
    </row>
    <row r="200" spans="1:7" x14ac:dyDescent="0.25">
      <c r="A200" s="151" t="s">
        <v>766</v>
      </c>
      <c r="B200" s="172" t="s">
        <v>672</v>
      </c>
      <c r="C200" s="151" t="s">
        <v>94</v>
      </c>
      <c r="D200" s="151" t="s">
        <v>94</v>
      </c>
      <c r="E200" s="172"/>
      <c r="F200" s="165" t="str">
        <f t="shared" si="1"/>
        <v/>
      </c>
      <c r="G200" s="165" t="str">
        <f t="shared" si="2"/>
        <v/>
      </c>
    </row>
    <row r="201" spans="1:7" x14ac:dyDescent="0.25">
      <c r="A201" s="151" t="s">
        <v>767</v>
      </c>
      <c r="B201" s="172" t="s">
        <v>672</v>
      </c>
      <c r="C201" s="151" t="s">
        <v>94</v>
      </c>
      <c r="D201" s="151" t="s">
        <v>94</v>
      </c>
      <c r="E201" s="172"/>
      <c r="F201" s="165" t="str">
        <f t="shared" si="1"/>
        <v/>
      </c>
      <c r="G201" s="165" t="str">
        <f t="shared" si="2"/>
        <v/>
      </c>
    </row>
    <row r="202" spans="1:7" x14ac:dyDescent="0.25">
      <c r="A202" s="151" t="s">
        <v>768</v>
      </c>
      <c r="B202" s="172" t="s">
        <v>672</v>
      </c>
      <c r="C202" s="151" t="s">
        <v>94</v>
      </c>
      <c r="D202" s="151" t="s">
        <v>94</v>
      </c>
      <c r="E202" s="172"/>
      <c r="F202" s="165" t="str">
        <f t="shared" si="1"/>
        <v/>
      </c>
      <c r="G202" s="165" t="str">
        <f t="shared" si="2"/>
        <v/>
      </c>
    </row>
    <row r="203" spans="1:7" x14ac:dyDescent="0.25">
      <c r="A203" s="151" t="s">
        <v>769</v>
      </c>
      <c r="B203" s="172" t="s">
        <v>672</v>
      </c>
      <c r="C203" s="151" t="s">
        <v>94</v>
      </c>
      <c r="D203" s="151" t="s">
        <v>94</v>
      </c>
      <c r="E203" s="172"/>
      <c r="F203" s="165" t="str">
        <f t="shared" si="1"/>
        <v/>
      </c>
      <c r="G203" s="165" t="str">
        <f t="shared" si="2"/>
        <v/>
      </c>
    </row>
    <row r="204" spans="1:7" x14ac:dyDescent="0.25">
      <c r="A204" s="151" t="s">
        <v>770</v>
      </c>
      <c r="B204" s="172" t="s">
        <v>672</v>
      </c>
      <c r="C204" s="151" t="s">
        <v>94</v>
      </c>
      <c r="D204" s="151" t="s">
        <v>94</v>
      </c>
      <c r="E204" s="172"/>
      <c r="F204" s="165" t="str">
        <f t="shared" si="1"/>
        <v/>
      </c>
      <c r="G204" s="165" t="str">
        <f t="shared" si="2"/>
        <v/>
      </c>
    </row>
    <row r="205" spans="1:7" x14ac:dyDescent="0.25">
      <c r="A205" s="151" t="s">
        <v>771</v>
      </c>
      <c r="B205" s="172" t="s">
        <v>672</v>
      </c>
      <c r="C205" s="151" t="s">
        <v>94</v>
      </c>
      <c r="D205" s="151" t="s">
        <v>94</v>
      </c>
      <c r="F205" s="165" t="str">
        <f t="shared" si="1"/>
        <v/>
      </c>
      <c r="G205" s="165" t="str">
        <f t="shared" si="2"/>
        <v/>
      </c>
    </row>
    <row r="206" spans="1:7" x14ac:dyDescent="0.25">
      <c r="A206" s="151" t="s">
        <v>772</v>
      </c>
      <c r="B206" s="172" t="s">
        <v>672</v>
      </c>
      <c r="C206" s="151" t="s">
        <v>94</v>
      </c>
      <c r="D206" s="151" t="s">
        <v>94</v>
      </c>
      <c r="E206" s="167"/>
      <c r="F206" s="165" t="str">
        <f t="shared" si="1"/>
        <v/>
      </c>
      <c r="G206" s="165" t="str">
        <f t="shared" si="2"/>
        <v/>
      </c>
    </row>
    <row r="207" spans="1:7" x14ac:dyDescent="0.25">
      <c r="A207" s="151" t="s">
        <v>773</v>
      </c>
      <c r="B207" s="172" t="s">
        <v>672</v>
      </c>
      <c r="C207" s="151" t="s">
        <v>94</v>
      </c>
      <c r="D207" s="151" t="s">
        <v>94</v>
      </c>
      <c r="E207" s="167"/>
      <c r="F207" s="165" t="str">
        <f t="shared" si="1"/>
        <v/>
      </c>
      <c r="G207" s="165" t="str">
        <f t="shared" si="2"/>
        <v/>
      </c>
    </row>
    <row r="208" spans="1:7" x14ac:dyDescent="0.25">
      <c r="A208" s="151" t="s">
        <v>774</v>
      </c>
      <c r="B208" s="172" t="s">
        <v>672</v>
      </c>
      <c r="C208" s="151" t="s">
        <v>94</v>
      </c>
      <c r="D208" s="151" t="s">
        <v>94</v>
      </c>
      <c r="E208" s="167"/>
      <c r="F208" s="165" t="str">
        <f t="shared" si="1"/>
        <v/>
      </c>
      <c r="G208" s="165" t="str">
        <f t="shared" si="2"/>
        <v/>
      </c>
    </row>
    <row r="209" spans="1:7" x14ac:dyDescent="0.25">
      <c r="A209" s="151" t="s">
        <v>775</v>
      </c>
      <c r="B209" s="172" t="s">
        <v>672</v>
      </c>
      <c r="C209" s="151" t="s">
        <v>94</v>
      </c>
      <c r="D209" s="151" t="s">
        <v>94</v>
      </c>
      <c r="E209" s="167"/>
      <c r="F209" s="165" t="str">
        <f t="shared" si="1"/>
        <v/>
      </c>
      <c r="G209" s="165" t="str">
        <f t="shared" si="2"/>
        <v/>
      </c>
    </row>
    <row r="210" spans="1:7" x14ac:dyDescent="0.25">
      <c r="A210" s="151" t="s">
        <v>776</v>
      </c>
      <c r="B210" s="172" t="s">
        <v>672</v>
      </c>
      <c r="C210" s="151" t="s">
        <v>94</v>
      </c>
      <c r="D210" s="151" t="s">
        <v>94</v>
      </c>
      <c r="E210" s="167"/>
      <c r="F210" s="165" t="str">
        <f t="shared" si="1"/>
        <v/>
      </c>
      <c r="G210" s="165" t="str">
        <f t="shared" si="2"/>
        <v/>
      </c>
    </row>
    <row r="211" spans="1:7" x14ac:dyDescent="0.25">
      <c r="A211" s="151" t="s">
        <v>777</v>
      </c>
      <c r="B211" s="172" t="s">
        <v>672</v>
      </c>
      <c r="C211" s="151" t="s">
        <v>94</v>
      </c>
      <c r="D211" s="151" t="s">
        <v>94</v>
      </c>
      <c r="E211" s="167"/>
      <c r="F211" s="165" t="str">
        <f t="shared" si="1"/>
        <v/>
      </c>
      <c r="G211" s="165" t="str">
        <f t="shared" si="2"/>
        <v/>
      </c>
    </row>
    <row r="212" spans="1:7" x14ac:dyDescent="0.25">
      <c r="A212" s="151" t="s">
        <v>778</v>
      </c>
      <c r="B212" s="172" t="s">
        <v>672</v>
      </c>
      <c r="C212" s="151" t="s">
        <v>94</v>
      </c>
      <c r="D212" s="151" t="s">
        <v>94</v>
      </c>
      <c r="E212" s="167"/>
      <c r="F212" s="165" t="str">
        <f t="shared" si="1"/>
        <v/>
      </c>
      <c r="G212" s="165" t="str">
        <f t="shared" si="2"/>
        <v/>
      </c>
    </row>
    <row r="213" spans="1:7" x14ac:dyDescent="0.25">
      <c r="A213" s="151" t="s">
        <v>779</v>
      </c>
      <c r="B213" s="172" t="s">
        <v>672</v>
      </c>
      <c r="C213" s="151" t="s">
        <v>94</v>
      </c>
      <c r="D213" s="151" t="s">
        <v>94</v>
      </c>
      <c r="E213" s="167"/>
      <c r="F213" s="165" t="str">
        <f t="shared" si="1"/>
        <v/>
      </c>
      <c r="G213" s="165" t="str">
        <f t="shared" si="2"/>
        <v/>
      </c>
    </row>
    <row r="214" spans="1:7" x14ac:dyDescent="0.25">
      <c r="A214" s="151" t="s">
        <v>780</v>
      </c>
      <c r="B214" s="181" t="s">
        <v>160</v>
      </c>
      <c r="C214" s="172">
        <f>SUM(C190:C213)</f>
        <v>299656</v>
      </c>
      <c r="D214" s="172">
        <f>SUM(D190:D213)</f>
        <v>220507</v>
      </c>
      <c r="E214" s="167"/>
      <c r="F214" s="182">
        <f>SUM(F190:F213)</f>
        <v>1</v>
      </c>
      <c r="G214" s="182">
        <f>SUM(G190:G213)</f>
        <v>1</v>
      </c>
    </row>
    <row r="215" spans="1:7" ht="15" customHeight="1" x14ac:dyDescent="0.25">
      <c r="A215" s="162"/>
      <c r="B215" s="163" t="s">
        <v>781</v>
      </c>
      <c r="C215" s="162" t="s">
        <v>750</v>
      </c>
      <c r="D215" s="162" t="s">
        <v>751</v>
      </c>
      <c r="E215" s="169"/>
      <c r="F215" s="162" t="s">
        <v>578</v>
      </c>
      <c r="G215" s="162" t="s">
        <v>752</v>
      </c>
    </row>
    <row r="216" spans="1:7" x14ac:dyDescent="0.25">
      <c r="A216" s="151" t="s">
        <v>782</v>
      </c>
      <c r="B216" s="151" t="s">
        <v>783</v>
      </c>
      <c r="C216" s="186" t="s">
        <v>1405</v>
      </c>
      <c r="G216" s="151"/>
    </row>
    <row r="217" spans="1:7" x14ac:dyDescent="0.25">
      <c r="G217" s="151"/>
    </row>
    <row r="218" spans="1:7" x14ac:dyDescent="0.25">
      <c r="B218" s="172" t="s">
        <v>784</v>
      </c>
      <c r="G218" s="151"/>
    </row>
    <row r="219" spans="1:7" x14ac:dyDescent="0.25">
      <c r="A219" s="151" t="s">
        <v>785</v>
      </c>
      <c r="B219" s="151" t="s">
        <v>786</v>
      </c>
      <c r="C219" s="228" t="s">
        <v>1405</v>
      </c>
      <c r="D219" s="228" t="s">
        <v>1405</v>
      </c>
      <c r="F219" s="165" t="str">
        <f t="shared" ref="F219:F233" si="3">IF($C$227=0,"",IF(C219="[for completion]","",C219/$C$227))</f>
        <v/>
      </c>
      <c r="G219" s="165" t="str">
        <f t="shared" ref="G219:G233" si="4">IF($D$227=0,"",IF(D219="[for completion]","",D219/$D$227))</f>
        <v/>
      </c>
    </row>
    <row r="220" spans="1:7" x14ac:dyDescent="0.25">
      <c r="A220" s="151" t="s">
        <v>787</v>
      </c>
      <c r="B220" s="151" t="s">
        <v>788</v>
      </c>
      <c r="C220" s="228" t="s">
        <v>1405</v>
      </c>
      <c r="D220" s="228" t="s">
        <v>1405</v>
      </c>
      <c r="F220" s="165" t="str">
        <f t="shared" si="3"/>
        <v/>
      </c>
      <c r="G220" s="165" t="str">
        <f t="shared" si="4"/>
        <v/>
      </c>
    </row>
    <row r="221" spans="1:7" x14ac:dyDescent="0.25">
      <c r="A221" s="151" t="s">
        <v>789</v>
      </c>
      <c r="B221" s="151" t="s">
        <v>790</v>
      </c>
      <c r="C221" s="228" t="s">
        <v>1405</v>
      </c>
      <c r="D221" s="228" t="s">
        <v>1405</v>
      </c>
      <c r="F221" s="165" t="str">
        <f t="shared" si="3"/>
        <v/>
      </c>
      <c r="G221" s="165" t="str">
        <f t="shared" si="4"/>
        <v/>
      </c>
    </row>
    <row r="222" spans="1:7" x14ac:dyDescent="0.25">
      <c r="A222" s="151" t="s">
        <v>791</v>
      </c>
      <c r="B222" s="151" t="s">
        <v>792</v>
      </c>
      <c r="C222" s="228" t="s">
        <v>1405</v>
      </c>
      <c r="D222" s="228" t="s">
        <v>1405</v>
      </c>
      <c r="F222" s="165" t="str">
        <f t="shared" si="3"/>
        <v/>
      </c>
      <c r="G222" s="165" t="str">
        <f t="shared" si="4"/>
        <v/>
      </c>
    </row>
    <row r="223" spans="1:7" x14ac:dyDescent="0.25">
      <c r="A223" s="151" t="s">
        <v>793</v>
      </c>
      <c r="B223" s="151" t="s">
        <v>794</v>
      </c>
      <c r="C223" s="228" t="s">
        <v>1405</v>
      </c>
      <c r="D223" s="228" t="s">
        <v>1405</v>
      </c>
      <c r="F223" s="165" t="str">
        <f t="shared" si="3"/>
        <v/>
      </c>
      <c r="G223" s="165" t="str">
        <f t="shared" si="4"/>
        <v/>
      </c>
    </row>
    <row r="224" spans="1:7" x14ac:dyDescent="0.25">
      <c r="A224" s="151" t="s">
        <v>795</v>
      </c>
      <c r="B224" s="151" t="s">
        <v>796</v>
      </c>
      <c r="C224" s="228" t="s">
        <v>1405</v>
      </c>
      <c r="D224" s="228" t="s">
        <v>1405</v>
      </c>
      <c r="F224" s="165" t="str">
        <f t="shared" si="3"/>
        <v/>
      </c>
      <c r="G224" s="165" t="str">
        <f t="shared" si="4"/>
        <v/>
      </c>
    </row>
    <row r="225" spans="1:7" x14ac:dyDescent="0.25">
      <c r="A225" s="151" t="s">
        <v>797</v>
      </c>
      <c r="B225" s="151" t="s">
        <v>798</v>
      </c>
      <c r="C225" s="228" t="s">
        <v>1405</v>
      </c>
      <c r="D225" s="228" t="s">
        <v>1405</v>
      </c>
      <c r="F225" s="165" t="str">
        <f t="shared" si="3"/>
        <v/>
      </c>
      <c r="G225" s="165" t="str">
        <f t="shared" si="4"/>
        <v/>
      </c>
    </row>
    <row r="226" spans="1:7" x14ac:dyDescent="0.25">
      <c r="A226" s="151" t="s">
        <v>799</v>
      </c>
      <c r="B226" s="151" t="s">
        <v>800</v>
      </c>
      <c r="C226" s="228" t="s">
        <v>1405</v>
      </c>
      <c r="D226" s="228" t="s">
        <v>1405</v>
      </c>
      <c r="F226" s="165" t="str">
        <f t="shared" si="3"/>
        <v/>
      </c>
      <c r="G226" s="165" t="str">
        <f t="shared" si="4"/>
        <v/>
      </c>
    </row>
    <row r="227" spans="1:7" x14ac:dyDescent="0.25">
      <c r="A227" s="151" t="s">
        <v>801</v>
      </c>
      <c r="B227" s="181" t="s">
        <v>160</v>
      </c>
      <c r="C227" s="151">
        <f>SUM(C219:C226)</f>
        <v>0</v>
      </c>
      <c r="D227" s="151">
        <f>SUM(D219:D226)</f>
        <v>0</v>
      </c>
      <c r="F227" s="167">
        <f>SUM(F219:F226)</f>
        <v>0</v>
      </c>
      <c r="G227" s="167">
        <f>SUM(G219:G226)</f>
        <v>0</v>
      </c>
    </row>
    <row r="228" spans="1:7" outlineLevel="1" x14ac:dyDescent="0.25">
      <c r="A228" s="151" t="s">
        <v>802</v>
      </c>
      <c r="B228" s="168" t="s">
        <v>803</v>
      </c>
      <c r="F228" s="165" t="str">
        <f t="shared" si="3"/>
        <v/>
      </c>
      <c r="G228" s="165" t="str">
        <f t="shared" si="4"/>
        <v/>
      </c>
    </row>
    <row r="229" spans="1:7" outlineLevel="1" x14ac:dyDescent="0.25">
      <c r="A229" s="151" t="s">
        <v>804</v>
      </c>
      <c r="B229" s="168" t="s">
        <v>805</v>
      </c>
      <c r="F229" s="165" t="str">
        <f t="shared" si="3"/>
        <v/>
      </c>
      <c r="G229" s="165" t="str">
        <f t="shared" si="4"/>
        <v/>
      </c>
    </row>
    <row r="230" spans="1:7" outlineLevel="1" x14ac:dyDescent="0.25">
      <c r="A230" s="151" t="s">
        <v>806</v>
      </c>
      <c r="B230" s="168" t="s">
        <v>807</v>
      </c>
      <c r="F230" s="165" t="str">
        <f t="shared" si="3"/>
        <v/>
      </c>
      <c r="G230" s="165" t="str">
        <f t="shared" si="4"/>
        <v/>
      </c>
    </row>
    <row r="231" spans="1:7" outlineLevel="1" x14ac:dyDescent="0.25">
      <c r="A231" s="151" t="s">
        <v>808</v>
      </c>
      <c r="B231" s="168" t="s">
        <v>809</v>
      </c>
      <c r="F231" s="165" t="str">
        <f t="shared" si="3"/>
        <v/>
      </c>
      <c r="G231" s="165" t="str">
        <f t="shared" si="4"/>
        <v/>
      </c>
    </row>
    <row r="232" spans="1:7" outlineLevel="1" x14ac:dyDescent="0.25">
      <c r="A232" s="151" t="s">
        <v>810</v>
      </c>
      <c r="B232" s="168" t="s">
        <v>811</v>
      </c>
      <c r="F232" s="165" t="str">
        <f t="shared" si="3"/>
        <v/>
      </c>
      <c r="G232" s="165" t="str">
        <f t="shared" si="4"/>
        <v/>
      </c>
    </row>
    <row r="233" spans="1:7" outlineLevel="1" x14ac:dyDescent="0.25">
      <c r="A233" s="151" t="s">
        <v>812</v>
      </c>
      <c r="B233" s="168" t="s">
        <v>813</v>
      </c>
      <c r="F233" s="165" t="str">
        <f t="shared" si="3"/>
        <v/>
      </c>
      <c r="G233" s="165" t="str">
        <f t="shared" si="4"/>
        <v/>
      </c>
    </row>
    <row r="234" spans="1:7" outlineLevel="1" x14ac:dyDescent="0.25">
      <c r="A234" s="151" t="s">
        <v>814</v>
      </c>
      <c r="B234" s="168"/>
      <c r="F234" s="165"/>
      <c r="G234" s="165"/>
    </row>
    <row r="235" spans="1:7" outlineLevel="1" x14ac:dyDescent="0.25">
      <c r="A235" s="151" t="s">
        <v>815</v>
      </c>
      <c r="B235" s="168"/>
      <c r="F235" s="165"/>
      <c r="G235" s="165"/>
    </row>
    <row r="236" spans="1:7" outlineLevel="1" x14ac:dyDescent="0.25">
      <c r="A236" s="151" t="s">
        <v>816</v>
      </c>
      <c r="B236" s="168"/>
      <c r="F236" s="165"/>
      <c r="G236" s="165"/>
    </row>
    <row r="237" spans="1:7" ht="15" customHeight="1" x14ac:dyDescent="0.25">
      <c r="A237" s="162"/>
      <c r="B237" s="163" t="s">
        <v>817</v>
      </c>
      <c r="C237" s="162" t="s">
        <v>750</v>
      </c>
      <c r="D237" s="162" t="s">
        <v>751</v>
      </c>
      <c r="E237" s="169"/>
      <c r="F237" s="162" t="s">
        <v>578</v>
      </c>
      <c r="G237" s="162" t="s">
        <v>752</v>
      </c>
    </row>
    <row r="238" spans="1:7" x14ac:dyDescent="0.25">
      <c r="A238" s="151" t="s">
        <v>818</v>
      </c>
      <c r="B238" s="151" t="s">
        <v>783</v>
      </c>
      <c r="C238" s="229">
        <v>62.23</v>
      </c>
      <c r="G238" s="151"/>
    </row>
    <row r="239" spans="1:7" x14ac:dyDescent="0.25">
      <c r="G239" s="151"/>
    </row>
    <row r="240" spans="1:7" x14ac:dyDescent="0.25">
      <c r="B240" s="172" t="s">
        <v>784</v>
      </c>
      <c r="G240" s="151"/>
    </row>
    <row r="241" spans="1:7" x14ac:dyDescent="0.25">
      <c r="A241" s="151" t="s">
        <v>819</v>
      </c>
      <c r="B241" s="151" t="s">
        <v>786</v>
      </c>
      <c r="C241" s="229">
        <v>191771</v>
      </c>
      <c r="D241" s="228" t="s">
        <v>1405</v>
      </c>
      <c r="F241" s="165">
        <f>IF($C$249=0,"",IF(C241="[Mark as ND1 if not relevant]","",C241/$C$249))</f>
        <v>0.6399704995061003</v>
      </c>
      <c r="G241" s="165" t="str">
        <f>IF($D$249=0,"",IF(D241="[Mark as ND1 if not relevant]","",D241/$D$249))</f>
        <v/>
      </c>
    </row>
    <row r="242" spans="1:7" x14ac:dyDescent="0.25">
      <c r="A242" s="151" t="s">
        <v>820</v>
      </c>
      <c r="B242" s="151" t="s">
        <v>788</v>
      </c>
      <c r="C242" s="229">
        <v>39055</v>
      </c>
      <c r="D242" s="228" t="s">
        <v>1405</v>
      </c>
      <c r="F242" s="165">
        <f t="shared" ref="F242:F248" si="5">IF($C$249=0,"",IF(C242="[Mark as ND1 if not relevant]","",C242/$C$249))</f>
        <v>0.13033278158955602</v>
      </c>
      <c r="G242" s="165" t="str">
        <f t="shared" ref="G242:G248" si="6">IF($D$249=0,"",IF(D242="[Mark as ND1 if not relevant]","",D242/$D$249))</f>
        <v/>
      </c>
    </row>
    <row r="243" spans="1:7" x14ac:dyDescent="0.25">
      <c r="A243" s="151" t="s">
        <v>821</v>
      </c>
      <c r="B243" s="151" t="s">
        <v>790</v>
      </c>
      <c r="C243" s="229">
        <v>31055</v>
      </c>
      <c r="D243" s="228" t="s">
        <v>1405</v>
      </c>
      <c r="F243" s="165">
        <f t="shared" si="5"/>
        <v>0.10363550204234188</v>
      </c>
      <c r="G243" s="165" t="str">
        <f t="shared" si="6"/>
        <v/>
      </c>
    </row>
    <row r="244" spans="1:7" x14ac:dyDescent="0.25">
      <c r="A244" s="151" t="s">
        <v>822</v>
      </c>
      <c r="B244" s="151" t="s">
        <v>792</v>
      </c>
      <c r="C244" s="229">
        <v>21620</v>
      </c>
      <c r="D244" s="228" t="s">
        <v>1405</v>
      </c>
      <c r="F244" s="165">
        <f t="shared" si="5"/>
        <v>7.2149397976346216E-2</v>
      </c>
      <c r="G244" s="165" t="str">
        <f t="shared" si="6"/>
        <v/>
      </c>
    </row>
    <row r="245" spans="1:7" x14ac:dyDescent="0.25">
      <c r="A245" s="151" t="s">
        <v>823</v>
      </c>
      <c r="B245" s="151" t="s">
        <v>794</v>
      </c>
      <c r="C245" s="229">
        <v>11108</v>
      </c>
      <c r="D245" s="228" t="s">
        <v>1405</v>
      </c>
      <c r="F245" s="165">
        <f t="shared" si="5"/>
        <v>3.7069172651306832E-2</v>
      </c>
      <c r="G245" s="165" t="str">
        <f t="shared" si="6"/>
        <v/>
      </c>
    </row>
    <row r="246" spans="1:7" x14ac:dyDescent="0.25">
      <c r="A246" s="151" t="s">
        <v>824</v>
      </c>
      <c r="B246" s="151" t="s">
        <v>796</v>
      </c>
      <c r="C246" s="229">
        <v>2790</v>
      </c>
      <c r="D246" s="228" t="s">
        <v>1405</v>
      </c>
      <c r="F246" s="165">
        <f t="shared" si="5"/>
        <v>9.310676242090931E-3</v>
      </c>
      <c r="G246" s="165" t="str">
        <f t="shared" si="6"/>
        <v/>
      </c>
    </row>
    <row r="247" spans="1:7" x14ac:dyDescent="0.25">
      <c r="A247" s="151" t="s">
        <v>825</v>
      </c>
      <c r="B247" s="151" t="s">
        <v>798</v>
      </c>
      <c r="C247" s="229">
        <v>1110</v>
      </c>
      <c r="D247" s="228" t="s">
        <v>1405</v>
      </c>
      <c r="F247" s="165">
        <f t="shared" si="5"/>
        <v>3.7042475371759616E-3</v>
      </c>
      <c r="G247" s="165" t="str">
        <f t="shared" si="6"/>
        <v/>
      </c>
    </row>
    <row r="248" spans="1:7" x14ac:dyDescent="0.25">
      <c r="A248" s="151" t="s">
        <v>826</v>
      </c>
      <c r="B248" s="151" t="s">
        <v>800</v>
      </c>
      <c r="C248" s="229">
        <v>1147</v>
      </c>
      <c r="D248" s="228" t="s">
        <v>1405</v>
      </c>
      <c r="F248" s="165">
        <f t="shared" si="5"/>
        <v>3.8277224550818272E-3</v>
      </c>
      <c r="G248" s="165" t="str">
        <f t="shared" si="6"/>
        <v/>
      </c>
    </row>
    <row r="249" spans="1:7" x14ac:dyDescent="0.25">
      <c r="A249" s="151" t="s">
        <v>827</v>
      </c>
      <c r="B249" s="181" t="s">
        <v>160</v>
      </c>
      <c r="C249" s="151">
        <f>SUM(C241:C248)</f>
        <v>299656</v>
      </c>
      <c r="D249" s="151">
        <f>SUM(D241:D248)</f>
        <v>0</v>
      </c>
      <c r="F249" s="167">
        <f>SUM(F241:F248)</f>
        <v>0.99999999999999978</v>
      </c>
      <c r="G249" s="167">
        <f>SUM(G241:G248)</f>
        <v>0</v>
      </c>
    </row>
    <row r="250" spans="1:7" outlineLevel="1" x14ac:dyDescent="0.25">
      <c r="A250" s="151" t="s">
        <v>828</v>
      </c>
      <c r="B250" s="168" t="s">
        <v>803</v>
      </c>
      <c r="C250" s="229">
        <v>520</v>
      </c>
      <c r="D250" s="228" t="s">
        <v>1405</v>
      </c>
      <c r="F250" s="165">
        <f t="shared" ref="F250:F255" si="7">IF($C$249=0,"",IF(C250="[for completion]","",C250/$C$249))</f>
        <v>1.735323170568919E-3</v>
      </c>
      <c r="G250" s="165" t="str">
        <f t="shared" ref="G250:G255" si="8">IF($D$249=0,"",IF(D250="[for completion]","",D250/$D$249))</f>
        <v/>
      </c>
    </row>
    <row r="251" spans="1:7" outlineLevel="1" x14ac:dyDescent="0.25">
      <c r="A251" s="151" t="s">
        <v>829</v>
      </c>
      <c r="B251" s="168" t="s">
        <v>805</v>
      </c>
      <c r="C251" s="229">
        <v>259</v>
      </c>
      <c r="D251" s="228" t="s">
        <v>1405</v>
      </c>
      <c r="F251" s="165">
        <f t="shared" si="7"/>
        <v>8.643244253410577E-4</v>
      </c>
      <c r="G251" s="165" t="str">
        <f t="shared" si="8"/>
        <v/>
      </c>
    </row>
    <row r="252" spans="1:7" outlineLevel="1" x14ac:dyDescent="0.25">
      <c r="A252" s="151" t="s">
        <v>830</v>
      </c>
      <c r="B252" s="168" t="s">
        <v>807</v>
      </c>
      <c r="C252" s="229">
        <v>130</v>
      </c>
      <c r="D252" s="228" t="s">
        <v>1405</v>
      </c>
      <c r="F252" s="165">
        <f t="shared" si="7"/>
        <v>4.3383079264222975E-4</v>
      </c>
      <c r="G252" s="165" t="str">
        <f t="shared" si="8"/>
        <v/>
      </c>
    </row>
    <row r="253" spans="1:7" outlineLevel="1" x14ac:dyDescent="0.25">
      <c r="A253" s="151" t="s">
        <v>831</v>
      </c>
      <c r="B253" s="168" t="s">
        <v>809</v>
      </c>
      <c r="C253" s="229">
        <v>67</v>
      </c>
      <c r="D253" s="228" t="s">
        <v>1405</v>
      </c>
      <c r="F253" s="165">
        <f t="shared" si="7"/>
        <v>2.2358971620791841E-4</v>
      </c>
      <c r="G253" s="165" t="str">
        <f t="shared" si="8"/>
        <v/>
      </c>
    </row>
    <row r="254" spans="1:7" outlineLevel="1" x14ac:dyDescent="0.25">
      <c r="A254" s="151" t="s">
        <v>832</v>
      </c>
      <c r="B254" s="168" t="s">
        <v>811</v>
      </c>
      <c r="C254" s="229">
        <v>40</v>
      </c>
      <c r="D254" s="228" t="s">
        <v>1405</v>
      </c>
      <c r="F254" s="165">
        <f t="shared" si="7"/>
        <v>1.3348639773607068E-4</v>
      </c>
      <c r="G254" s="165" t="str">
        <f t="shared" si="8"/>
        <v/>
      </c>
    </row>
    <row r="255" spans="1:7" outlineLevel="1" x14ac:dyDescent="0.25">
      <c r="A255" s="151" t="s">
        <v>833</v>
      </c>
      <c r="B255" s="168" t="s">
        <v>813</v>
      </c>
      <c r="C255" s="229">
        <v>131</v>
      </c>
      <c r="D255" s="228" t="s">
        <v>1405</v>
      </c>
      <c r="F255" s="165">
        <f t="shared" si="7"/>
        <v>4.3716795258563155E-4</v>
      </c>
      <c r="G255" s="165" t="str">
        <f t="shared" si="8"/>
        <v/>
      </c>
    </row>
    <row r="256" spans="1:7" outlineLevel="1" x14ac:dyDescent="0.25">
      <c r="A256" s="151" t="s">
        <v>834</v>
      </c>
      <c r="B256" s="168"/>
      <c r="F256" s="165"/>
      <c r="G256" s="165"/>
    </row>
    <row r="257" spans="1:14" outlineLevel="1" x14ac:dyDescent="0.25">
      <c r="A257" s="151" t="s">
        <v>835</v>
      </c>
      <c r="B257" s="168"/>
      <c r="F257" s="165"/>
      <c r="G257" s="165"/>
    </row>
    <row r="258" spans="1:14" outlineLevel="1" x14ac:dyDescent="0.25">
      <c r="A258" s="151" t="s">
        <v>836</v>
      </c>
      <c r="B258" s="168"/>
      <c r="F258" s="165"/>
      <c r="G258" s="165"/>
    </row>
    <row r="259" spans="1:14" ht="15" customHeight="1" x14ac:dyDescent="0.25">
      <c r="A259" s="162"/>
      <c r="B259" s="163" t="s">
        <v>837</v>
      </c>
      <c r="C259" s="162" t="s">
        <v>578</v>
      </c>
      <c r="D259" s="162"/>
      <c r="E259" s="169"/>
      <c r="F259" s="162"/>
      <c r="G259" s="162"/>
    </row>
    <row r="260" spans="1:14" x14ac:dyDescent="0.25">
      <c r="A260" s="151" t="s">
        <v>838</v>
      </c>
      <c r="B260" s="151" t="s">
        <v>839</v>
      </c>
      <c r="C260" s="229">
        <v>83.311530555036441</v>
      </c>
      <c r="E260" s="167"/>
      <c r="F260" s="167"/>
      <c r="G260" s="167"/>
    </row>
    <row r="261" spans="1:14" x14ac:dyDescent="0.25">
      <c r="A261" s="151" t="s">
        <v>840</v>
      </c>
      <c r="B261" s="151" t="s">
        <v>841</v>
      </c>
      <c r="C261" s="229">
        <v>4.4120591611714763</v>
      </c>
      <c r="E261" s="167"/>
      <c r="F261" s="167"/>
    </row>
    <row r="262" spans="1:14" x14ac:dyDescent="0.25">
      <c r="A262" s="151" t="s">
        <v>842</v>
      </c>
      <c r="B262" s="151" t="s">
        <v>843</v>
      </c>
      <c r="C262" s="167" t="s">
        <v>1787</v>
      </c>
      <c r="E262" s="167"/>
      <c r="F262" s="167"/>
    </row>
    <row r="263" spans="1:14" x14ac:dyDescent="0.25">
      <c r="A263" s="151" t="s">
        <v>844</v>
      </c>
      <c r="B263" s="172" t="s">
        <v>1584</v>
      </c>
      <c r="C263" s="167" t="s">
        <v>1787</v>
      </c>
      <c r="D263" s="178"/>
      <c r="E263" s="178"/>
      <c r="F263" s="179"/>
      <c r="G263" s="179"/>
      <c r="H263" s="146"/>
      <c r="I263" s="151"/>
      <c r="J263" s="151"/>
      <c r="K263" s="151"/>
      <c r="L263" s="146"/>
      <c r="M263" s="146"/>
      <c r="N263" s="146"/>
    </row>
    <row r="264" spans="1:14" x14ac:dyDescent="0.25">
      <c r="A264" s="151" t="s">
        <v>1592</v>
      </c>
      <c r="B264" s="151" t="s">
        <v>158</v>
      </c>
      <c r="C264" s="229">
        <v>12.276410283792082</v>
      </c>
      <c r="E264" s="167"/>
      <c r="F264" s="167"/>
    </row>
    <row r="265" spans="1:14" outlineLevel="1" x14ac:dyDescent="0.25">
      <c r="A265" s="151" t="s">
        <v>845</v>
      </c>
      <c r="B265" s="168" t="s">
        <v>846</v>
      </c>
      <c r="C265" s="229">
        <v>5.0724831139706862E-2</v>
      </c>
      <c r="E265" s="167"/>
      <c r="F265" s="167"/>
    </row>
    <row r="266" spans="1:14" outlineLevel="1" x14ac:dyDescent="0.25">
      <c r="A266" s="151" t="s">
        <v>847</v>
      </c>
      <c r="B266" s="168" t="s">
        <v>848</v>
      </c>
      <c r="C266" s="229">
        <v>6.6386122754091357</v>
      </c>
      <c r="E266" s="167"/>
      <c r="F266" s="167"/>
    </row>
    <row r="267" spans="1:14" outlineLevel="1" x14ac:dyDescent="0.25">
      <c r="A267" s="151" t="s">
        <v>849</v>
      </c>
      <c r="B267" s="168" t="s">
        <v>850</v>
      </c>
      <c r="C267" s="229">
        <v>5.5870731772432389</v>
      </c>
      <c r="E267" s="167"/>
      <c r="F267" s="167"/>
    </row>
    <row r="268" spans="1:14" outlineLevel="1" x14ac:dyDescent="0.25">
      <c r="A268" s="151" t="s">
        <v>851</v>
      </c>
      <c r="B268" s="168" t="s">
        <v>852</v>
      </c>
      <c r="C268" s="167" t="s">
        <v>1787</v>
      </c>
      <c r="E268" s="167"/>
      <c r="F268" s="167"/>
    </row>
    <row r="269" spans="1:14" outlineLevel="1" x14ac:dyDescent="0.25">
      <c r="A269" s="151" t="s">
        <v>853</v>
      </c>
      <c r="B269" s="168" t="s">
        <v>854</v>
      </c>
      <c r="C269" s="167" t="s">
        <v>1787</v>
      </c>
      <c r="E269" s="167"/>
      <c r="F269" s="167"/>
    </row>
    <row r="270" spans="1:14" outlineLevel="1" x14ac:dyDescent="0.25">
      <c r="A270" s="151" t="s">
        <v>855</v>
      </c>
      <c r="B270" s="168" t="s">
        <v>162</v>
      </c>
      <c r="C270" s="167"/>
      <c r="E270" s="167"/>
      <c r="F270" s="167"/>
    </row>
    <row r="271" spans="1:14" outlineLevel="1" x14ac:dyDescent="0.25">
      <c r="A271" s="151" t="s">
        <v>856</v>
      </c>
      <c r="B271" s="168" t="s">
        <v>162</v>
      </c>
      <c r="C271" s="167"/>
      <c r="E271" s="167"/>
      <c r="F271" s="167"/>
    </row>
    <row r="272" spans="1:14" outlineLevel="1" x14ac:dyDescent="0.25">
      <c r="A272" s="151" t="s">
        <v>857</v>
      </c>
      <c r="B272" s="168" t="s">
        <v>162</v>
      </c>
      <c r="C272" s="167"/>
      <c r="E272" s="167"/>
      <c r="F272" s="167"/>
    </row>
    <row r="273" spans="1:7" outlineLevel="1" x14ac:dyDescent="0.25">
      <c r="A273" s="151" t="s">
        <v>858</v>
      </c>
      <c r="B273" s="168" t="s">
        <v>162</v>
      </c>
      <c r="C273" s="167"/>
      <c r="E273" s="167"/>
      <c r="F273" s="167"/>
    </row>
    <row r="274" spans="1:7" outlineLevel="1" x14ac:dyDescent="0.25">
      <c r="A274" s="151" t="s">
        <v>859</v>
      </c>
      <c r="B274" s="168" t="s">
        <v>162</v>
      </c>
      <c r="C274" s="167"/>
      <c r="E274" s="167"/>
      <c r="F274" s="167"/>
    </row>
    <row r="275" spans="1:7" outlineLevel="1" x14ac:dyDescent="0.25">
      <c r="A275" s="151" t="s">
        <v>860</v>
      </c>
      <c r="B275" s="168" t="s">
        <v>162</v>
      </c>
      <c r="C275" s="167"/>
      <c r="E275" s="167"/>
      <c r="F275" s="167"/>
    </row>
    <row r="276" spans="1:7" ht="15" customHeight="1" x14ac:dyDescent="0.25">
      <c r="A276" s="162"/>
      <c r="B276" s="163" t="s">
        <v>861</v>
      </c>
      <c r="C276" s="162" t="s">
        <v>578</v>
      </c>
      <c r="D276" s="162"/>
      <c r="E276" s="169"/>
      <c r="F276" s="162"/>
      <c r="G276" s="164"/>
    </row>
    <row r="277" spans="1:7" x14ac:dyDescent="0.25">
      <c r="A277" s="151" t="s">
        <v>7</v>
      </c>
      <c r="B277" s="151" t="s">
        <v>1585</v>
      </c>
      <c r="C277" s="186">
        <v>1</v>
      </c>
      <c r="E277" s="146"/>
      <c r="F277" s="146"/>
    </row>
    <row r="278" spans="1:7" x14ac:dyDescent="0.25">
      <c r="A278" s="151" t="s">
        <v>862</v>
      </c>
      <c r="B278" s="151" t="s">
        <v>863</v>
      </c>
      <c r="C278" s="186" t="s">
        <v>1787</v>
      </c>
      <c r="E278" s="146"/>
      <c r="F278" s="146"/>
    </row>
    <row r="279" spans="1:7" x14ac:dyDescent="0.25">
      <c r="A279" s="151" t="s">
        <v>864</v>
      </c>
      <c r="B279" s="151" t="s">
        <v>158</v>
      </c>
      <c r="C279" s="186" t="s">
        <v>1787</v>
      </c>
      <c r="E279" s="146"/>
      <c r="F279" s="146"/>
    </row>
    <row r="280" spans="1:7" outlineLevel="1" x14ac:dyDescent="0.25">
      <c r="A280" s="151" t="s">
        <v>865</v>
      </c>
      <c r="C280" s="186"/>
      <c r="E280" s="146"/>
      <c r="F280" s="146"/>
    </row>
    <row r="281" spans="1:7" outlineLevel="1" x14ac:dyDescent="0.25">
      <c r="A281" s="151" t="s">
        <v>866</v>
      </c>
      <c r="C281" s="186"/>
      <c r="E281" s="146"/>
      <c r="F281" s="146"/>
    </row>
    <row r="282" spans="1:7" outlineLevel="1" x14ac:dyDescent="0.25">
      <c r="A282" s="151" t="s">
        <v>867</v>
      </c>
      <c r="C282" s="186"/>
      <c r="E282" s="146"/>
      <c r="F282" s="146"/>
    </row>
    <row r="283" spans="1:7" outlineLevel="1" x14ac:dyDescent="0.25">
      <c r="A283" s="151" t="s">
        <v>868</v>
      </c>
      <c r="C283" s="186"/>
      <c r="E283" s="146"/>
      <c r="F283" s="146"/>
    </row>
    <row r="284" spans="1:7" outlineLevel="1" x14ac:dyDescent="0.25">
      <c r="A284" s="151" t="s">
        <v>869</v>
      </c>
      <c r="C284" s="186"/>
      <c r="E284" s="146"/>
      <c r="F284" s="146"/>
    </row>
    <row r="285" spans="1:7" outlineLevel="1" x14ac:dyDescent="0.25">
      <c r="A285" s="151" t="s">
        <v>870</v>
      </c>
      <c r="C285" s="186"/>
      <c r="E285" s="146"/>
      <c r="F285" s="146"/>
    </row>
    <row r="286" spans="1:7" ht="18.75" x14ac:dyDescent="0.25">
      <c r="A286" s="175"/>
      <c r="B286" s="176" t="s">
        <v>871</v>
      </c>
      <c r="C286" s="175"/>
      <c r="D286" s="175"/>
      <c r="E286" s="175"/>
      <c r="F286" s="177"/>
      <c r="G286" s="177"/>
    </row>
    <row r="287" spans="1:7" ht="15" customHeight="1" x14ac:dyDescent="0.25">
      <c r="A287" s="162"/>
      <c r="B287" s="163" t="s">
        <v>872</v>
      </c>
      <c r="C287" s="162" t="s">
        <v>750</v>
      </c>
      <c r="D287" s="162" t="s">
        <v>751</v>
      </c>
      <c r="E287" s="162"/>
      <c r="F287" s="162" t="s">
        <v>579</v>
      </c>
      <c r="G287" s="162" t="s">
        <v>752</v>
      </c>
    </row>
    <row r="288" spans="1:7" x14ac:dyDescent="0.25">
      <c r="A288" s="151" t="s">
        <v>873</v>
      </c>
      <c r="B288" s="151" t="s">
        <v>754</v>
      </c>
      <c r="C288" s="229">
        <v>4697</v>
      </c>
      <c r="D288" s="178"/>
      <c r="E288" s="178"/>
      <c r="F288" s="179"/>
      <c r="G288" s="179"/>
    </row>
    <row r="289" spans="1:7" x14ac:dyDescent="0.25">
      <c r="A289" s="178"/>
      <c r="D289" s="178"/>
      <c r="E289" s="178"/>
      <c r="F289" s="179"/>
      <c r="G289" s="179"/>
    </row>
    <row r="290" spans="1:7" x14ac:dyDescent="0.25">
      <c r="B290" s="151" t="s">
        <v>755</v>
      </c>
      <c r="D290" s="178"/>
      <c r="E290" s="178"/>
      <c r="F290" s="179"/>
      <c r="G290" s="179"/>
    </row>
    <row r="291" spans="1:7" x14ac:dyDescent="0.25">
      <c r="A291" s="151" t="s">
        <v>874</v>
      </c>
      <c r="B291" s="230" t="s">
        <v>1801</v>
      </c>
      <c r="C291" s="232">
        <v>11057</v>
      </c>
      <c r="D291" s="232">
        <v>9807</v>
      </c>
      <c r="E291" s="178"/>
      <c r="F291" s="165">
        <f t="shared" ref="F291:F314" si="9">IF($C$315=0,"",IF(C291="[for completion]","",C291/$C$315))</f>
        <v>0.12178922324536283</v>
      </c>
      <c r="G291" s="165">
        <f t="shared" ref="G291:G314" si="10">IF($D$315=0,"",IF(D291="[for completion]","",D291/$D$315))</f>
        <v>0.50737234207667237</v>
      </c>
    </row>
    <row r="292" spans="1:7" x14ac:dyDescent="0.25">
      <c r="A292" s="151" t="s">
        <v>875</v>
      </c>
      <c r="B292" s="230" t="s">
        <v>1802</v>
      </c>
      <c r="C292" s="232">
        <v>18496</v>
      </c>
      <c r="D292" s="232">
        <v>5814</v>
      </c>
      <c r="E292" s="178"/>
      <c r="F292" s="165">
        <f t="shared" si="9"/>
        <v>0.20372736484998016</v>
      </c>
      <c r="G292" s="165">
        <f t="shared" si="10"/>
        <v>0.30079155672823221</v>
      </c>
    </row>
    <row r="293" spans="1:7" x14ac:dyDescent="0.25">
      <c r="A293" s="151" t="s">
        <v>876</v>
      </c>
      <c r="B293" s="230" t="s">
        <v>1803</v>
      </c>
      <c r="C293" s="232">
        <v>28701</v>
      </c>
      <c r="D293" s="232">
        <v>3235</v>
      </c>
      <c r="E293" s="178"/>
      <c r="F293" s="165">
        <f t="shared" si="9"/>
        <v>0.31613208794113762</v>
      </c>
      <c r="G293" s="165">
        <f t="shared" si="10"/>
        <v>0.16736509907393035</v>
      </c>
    </row>
    <row r="294" spans="1:7" x14ac:dyDescent="0.25">
      <c r="A294" s="151" t="s">
        <v>877</v>
      </c>
      <c r="B294" s="230" t="s">
        <v>1804</v>
      </c>
      <c r="C294" s="232">
        <v>9360</v>
      </c>
      <c r="D294" s="232">
        <v>315</v>
      </c>
      <c r="E294" s="178"/>
      <c r="F294" s="165">
        <f t="shared" si="9"/>
        <v>0.10309732563774948</v>
      </c>
      <c r="G294" s="165">
        <f t="shared" si="10"/>
        <v>1.6296756169486264E-2</v>
      </c>
    </row>
    <row r="295" spans="1:7" x14ac:dyDescent="0.25">
      <c r="A295" s="151" t="s">
        <v>878</v>
      </c>
      <c r="B295" s="230" t="s">
        <v>1805</v>
      </c>
      <c r="C295" s="232">
        <v>5378</v>
      </c>
      <c r="D295" s="232">
        <v>81</v>
      </c>
      <c r="E295" s="178"/>
      <c r="F295" s="165">
        <f t="shared" si="9"/>
        <v>5.9236903555535972E-2</v>
      </c>
      <c r="G295" s="165">
        <f t="shared" si="10"/>
        <v>4.190594443582182E-3</v>
      </c>
    </row>
    <row r="296" spans="1:7" x14ac:dyDescent="0.25">
      <c r="A296" s="151" t="s">
        <v>879</v>
      </c>
      <c r="B296" s="230" t="s">
        <v>1806</v>
      </c>
      <c r="C296" s="232">
        <v>17796</v>
      </c>
      <c r="D296" s="232">
        <v>77</v>
      </c>
      <c r="E296" s="178"/>
      <c r="F296" s="165">
        <f t="shared" si="9"/>
        <v>0.19601709477023396</v>
      </c>
      <c r="G296" s="165">
        <f t="shared" si="10"/>
        <v>3.9836515080966424E-3</v>
      </c>
    </row>
    <row r="297" spans="1:7" x14ac:dyDescent="0.25">
      <c r="A297" s="151" t="s">
        <v>880</v>
      </c>
      <c r="B297" s="172" t="s">
        <v>672</v>
      </c>
      <c r="C297" s="151" t="s">
        <v>94</v>
      </c>
      <c r="D297" s="151" t="s">
        <v>94</v>
      </c>
      <c r="E297" s="178"/>
      <c r="F297" s="165" t="str">
        <f t="shared" si="9"/>
        <v/>
      </c>
      <c r="G297" s="165" t="str">
        <f t="shared" si="10"/>
        <v/>
      </c>
    </row>
    <row r="298" spans="1:7" x14ac:dyDescent="0.25">
      <c r="A298" s="151" t="s">
        <v>881</v>
      </c>
      <c r="B298" s="172" t="s">
        <v>672</v>
      </c>
      <c r="C298" s="151" t="s">
        <v>94</v>
      </c>
      <c r="D298" s="151" t="s">
        <v>94</v>
      </c>
      <c r="E298" s="178"/>
      <c r="F298" s="165" t="str">
        <f t="shared" si="9"/>
        <v/>
      </c>
      <c r="G298" s="165" t="str">
        <f t="shared" si="10"/>
        <v/>
      </c>
    </row>
    <row r="299" spans="1:7" x14ac:dyDescent="0.25">
      <c r="A299" s="151" t="s">
        <v>882</v>
      </c>
      <c r="B299" s="172" t="s">
        <v>672</v>
      </c>
      <c r="C299" s="151" t="s">
        <v>94</v>
      </c>
      <c r="D299" s="151" t="s">
        <v>94</v>
      </c>
      <c r="E299" s="178"/>
      <c r="F299" s="165" t="str">
        <f t="shared" si="9"/>
        <v/>
      </c>
      <c r="G299" s="165" t="str">
        <f t="shared" si="10"/>
        <v/>
      </c>
    </row>
    <row r="300" spans="1:7" x14ac:dyDescent="0.25">
      <c r="A300" s="151" t="s">
        <v>883</v>
      </c>
      <c r="B300" s="172" t="s">
        <v>672</v>
      </c>
      <c r="C300" s="151" t="s">
        <v>94</v>
      </c>
      <c r="D300" s="151" t="s">
        <v>94</v>
      </c>
      <c r="E300" s="172"/>
      <c r="F300" s="165" t="str">
        <f t="shared" si="9"/>
        <v/>
      </c>
      <c r="G300" s="165" t="str">
        <f t="shared" si="10"/>
        <v/>
      </c>
    </row>
    <row r="301" spans="1:7" x14ac:dyDescent="0.25">
      <c r="A301" s="151" t="s">
        <v>884</v>
      </c>
      <c r="B301" s="172" t="s">
        <v>672</v>
      </c>
      <c r="C301" s="151" t="s">
        <v>94</v>
      </c>
      <c r="D301" s="151" t="s">
        <v>94</v>
      </c>
      <c r="E301" s="172"/>
      <c r="F301" s="165" t="str">
        <f t="shared" si="9"/>
        <v/>
      </c>
      <c r="G301" s="165" t="str">
        <f t="shared" si="10"/>
        <v/>
      </c>
    </row>
    <row r="302" spans="1:7" x14ac:dyDescent="0.25">
      <c r="A302" s="151" t="s">
        <v>885</v>
      </c>
      <c r="B302" s="172" t="s">
        <v>672</v>
      </c>
      <c r="C302" s="151" t="s">
        <v>94</v>
      </c>
      <c r="D302" s="151" t="s">
        <v>94</v>
      </c>
      <c r="E302" s="172"/>
      <c r="F302" s="165" t="str">
        <f t="shared" si="9"/>
        <v/>
      </c>
      <c r="G302" s="165" t="str">
        <f t="shared" si="10"/>
        <v/>
      </c>
    </row>
    <row r="303" spans="1:7" x14ac:dyDescent="0.25">
      <c r="A303" s="151" t="s">
        <v>886</v>
      </c>
      <c r="B303" s="172" t="s">
        <v>672</v>
      </c>
      <c r="C303" s="151" t="s">
        <v>94</v>
      </c>
      <c r="D303" s="151" t="s">
        <v>94</v>
      </c>
      <c r="E303" s="172"/>
      <c r="F303" s="165" t="str">
        <f t="shared" si="9"/>
        <v/>
      </c>
      <c r="G303" s="165" t="str">
        <f t="shared" si="10"/>
        <v/>
      </c>
    </row>
    <row r="304" spans="1:7" x14ac:dyDescent="0.25">
      <c r="A304" s="151" t="s">
        <v>887</v>
      </c>
      <c r="B304" s="172" t="s">
        <v>672</v>
      </c>
      <c r="C304" s="151" t="s">
        <v>94</v>
      </c>
      <c r="D304" s="151" t="s">
        <v>94</v>
      </c>
      <c r="E304" s="172"/>
      <c r="F304" s="165" t="str">
        <f t="shared" si="9"/>
        <v/>
      </c>
      <c r="G304" s="165" t="str">
        <f t="shared" si="10"/>
        <v/>
      </c>
    </row>
    <row r="305" spans="1:7" x14ac:dyDescent="0.25">
      <c r="A305" s="151" t="s">
        <v>888</v>
      </c>
      <c r="B305" s="172" t="s">
        <v>672</v>
      </c>
      <c r="C305" s="151" t="s">
        <v>94</v>
      </c>
      <c r="D305" s="151" t="s">
        <v>94</v>
      </c>
      <c r="E305" s="172"/>
      <c r="F305" s="165" t="str">
        <f t="shared" si="9"/>
        <v/>
      </c>
      <c r="G305" s="165" t="str">
        <f t="shared" si="10"/>
        <v/>
      </c>
    </row>
    <row r="306" spans="1:7" x14ac:dyDescent="0.25">
      <c r="A306" s="151" t="s">
        <v>889</v>
      </c>
      <c r="B306" s="172" t="s">
        <v>672</v>
      </c>
      <c r="C306" s="151" t="s">
        <v>94</v>
      </c>
      <c r="D306" s="151" t="s">
        <v>94</v>
      </c>
      <c r="F306" s="165" t="str">
        <f t="shared" si="9"/>
        <v/>
      </c>
      <c r="G306" s="165" t="str">
        <f t="shared" si="10"/>
        <v/>
      </c>
    </row>
    <row r="307" spans="1:7" x14ac:dyDescent="0.25">
      <c r="A307" s="151" t="s">
        <v>890</v>
      </c>
      <c r="B307" s="172" t="s">
        <v>672</v>
      </c>
      <c r="C307" s="151" t="s">
        <v>94</v>
      </c>
      <c r="D307" s="151" t="s">
        <v>94</v>
      </c>
      <c r="E307" s="167"/>
      <c r="F307" s="165" t="str">
        <f t="shared" si="9"/>
        <v/>
      </c>
      <c r="G307" s="165" t="str">
        <f t="shared" si="10"/>
        <v/>
      </c>
    </row>
    <row r="308" spans="1:7" x14ac:dyDescent="0.25">
      <c r="A308" s="151" t="s">
        <v>891</v>
      </c>
      <c r="B308" s="172" t="s">
        <v>672</v>
      </c>
      <c r="C308" s="151" t="s">
        <v>94</v>
      </c>
      <c r="D308" s="151" t="s">
        <v>94</v>
      </c>
      <c r="E308" s="167"/>
      <c r="F308" s="165" t="str">
        <f t="shared" si="9"/>
        <v/>
      </c>
      <c r="G308" s="165" t="str">
        <f t="shared" si="10"/>
        <v/>
      </c>
    </row>
    <row r="309" spans="1:7" x14ac:dyDescent="0.25">
      <c r="A309" s="151" t="s">
        <v>892</v>
      </c>
      <c r="B309" s="172" t="s">
        <v>672</v>
      </c>
      <c r="C309" s="151" t="s">
        <v>94</v>
      </c>
      <c r="D309" s="151" t="s">
        <v>94</v>
      </c>
      <c r="E309" s="167"/>
      <c r="F309" s="165" t="str">
        <f t="shared" si="9"/>
        <v/>
      </c>
      <c r="G309" s="165" t="str">
        <f t="shared" si="10"/>
        <v/>
      </c>
    </row>
    <row r="310" spans="1:7" x14ac:dyDescent="0.25">
      <c r="A310" s="151" t="s">
        <v>893</v>
      </c>
      <c r="B310" s="172" t="s">
        <v>672</v>
      </c>
      <c r="C310" s="151" t="s">
        <v>94</v>
      </c>
      <c r="D310" s="151" t="s">
        <v>94</v>
      </c>
      <c r="E310" s="167"/>
      <c r="F310" s="165" t="str">
        <f t="shared" si="9"/>
        <v/>
      </c>
      <c r="G310" s="165" t="str">
        <f t="shared" si="10"/>
        <v/>
      </c>
    </row>
    <row r="311" spans="1:7" x14ac:dyDescent="0.25">
      <c r="A311" s="151" t="s">
        <v>894</v>
      </c>
      <c r="B311" s="172" t="s">
        <v>672</v>
      </c>
      <c r="C311" s="151" t="s">
        <v>94</v>
      </c>
      <c r="D311" s="151" t="s">
        <v>94</v>
      </c>
      <c r="E311" s="167"/>
      <c r="F311" s="165" t="str">
        <f t="shared" si="9"/>
        <v/>
      </c>
      <c r="G311" s="165" t="str">
        <f t="shared" si="10"/>
        <v/>
      </c>
    </row>
    <row r="312" spans="1:7" x14ac:dyDescent="0.25">
      <c r="A312" s="151" t="s">
        <v>895</v>
      </c>
      <c r="B312" s="172" t="s">
        <v>672</v>
      </c>
      <c r="C312" s="151" t="s">
        <v>94</v>
      </c>
      <c r="D312" s="151" t="s">
        <v>94</v>
      </c>
      <c r="E312" s="167"/>
      <c r="F312" s="165" t="str">
        <f t="shared" si="9"/>
        <v/>
      </c>
      <c r="G312" s="165" t="str">
        <f t="shared" si="10"/>
        <v/>
      </c>
    </row>
    <row r="313" spans="1:7" x14ac:dyDescent="0.25">
      <c r="A313" s="151" t="s">
        <v>896</v>
      </c>
      <c r="B313" s="172" t="s">
        <v>672</v>
      </c>
      <c r="C313" s="151" t="s">
        <v>94</v>
      </c>
      <c r="D313" s="151" t="s">
        <v>94</v>
      </c>
      <c r="E313" s="167"/>
      <c r="F313" s="165" t="str">
        <f t="shared" si="9"/>
        <v/>
      </c>
      <c r="G313" s="165" t="str">
        <f t="shared" si="10"/>
        <v/>
      </c>
    </row>
    <row r="314" spans="1:7" x14ac:dyDescent="0.25">
      <c r="A314" s="151" t="s">
        <v>897</v>
      </c>
      <c r="B314" s="172" t="s">
        <v>672</v>
      </c>
      <c r="C314" s="151" t="s">
        <v>94</v>
      </c>
      <c r="D314" s="151" t="s">
        <v>94</v>
      </c>
      <c r="E314" s="167"/>
      <c r="F314" s="165" t="str">
        <f t="shared" si="9"/>
        <v/>
      </c>
      <c r="G314" s="165" t="str">
        <f t="shared" si="10"/>
        <v/>
      </c>
    </row>
    <row r="315" spans="1:7" x14ac:dyDescent="0.25">
      <c r="A315" s="151" t="s">
        <v>898</v>
      </c>
      <c r="B315" s="181" t="s">
        <v>160</v>
      </c>
      <c r="C315" s="172">
        <f>SUM(C291:C314)</f>
        <v>90788</v>
      </c>
      <c r="D315" s="172">
        <f>SUM(D291:D314)</f>
        <v>19329</v>
      </c>
      <c r="E315" s="167"/>
      <c r="F315" s="182">
        <f>SUM(F291:F314)</f>
        <v>1</v>
      </c>
      <c r="G315" s="182">
        <f>SUM(G291:G314)</f>
        <v>1</v>
      </c>
    </row>
    <row r="316" spans="1:7" ht="15" customHeight="1" x14ac:dyDescent="0.25">
      <c r="A316" s="162"/>
      <c r="B316" s="163" t="s">
        <v>899</v>
      </c>
      <c r="C316" s="162" t="s">
        <v>750</v>
      </c>
      <c r="D316" s="162" t="s">
        <v>751</v>
      </c>
      <c r="E316" s="162"/>
      <c r="F316" s="162" t="s">
        <v>579</v>
      </c>
      <c r="G316" s="162" t="s">
        <v>752</v>
      </c>
    </row>
    <row r="317" spans="1:7" x14ac:dyDescent="0.25">
      <c r="A317" s="151" t="s">
        <v>900</v>
      </c>
      <c r="B317" s="151" t="s">
        <v>783</v>
      </c>
      <c r="C317" s="186" t="s">
        <v>1405</v>
      </c>
      <c r="G317" s="151"/>
    </row>
    <row r="318" spans="1:7" x14ac:dyDescent="0.25">
      <c r="G318" s="151"/>
    </row>
    <row r="319" spans="1:7" x14ac:dyDescent="0.25">
      <c r="B319" s="172" t="s">
        <v>784</v>
      </c>
      <c r="G319" s="151"/>
    </row>
    <row r="320" spans="1:7" x14ac:dyDescent="0.25">
      <c r="A320" s="151" t="s">
        <v>901</v>
      </c>
      <c r="B320" s="151" t="s">
        <v>786</v>
      </c>
      <c r="C320" s="231" t="s">
        <v>1405</v>
      </c>
      <c r="D320" s="231" t="s">
        <v>1405</v>
      </c>
      <c r="F320" s="165" t="str">
        <f>IF($C$328=0,"",IF(C320="[for completion]","",C320/$C$328))</f>
        <v/>
      </c>
      <c r="G320" s="165" t="str">
        <f>IF($D$328=0,"",IF(D320="[for completion]","",D320/$D$328))</f>
        <v/>
      </c>
    </row>
    <row r="321" spans="1:7" x14ac:dyDescent="0.25">
      <c r="A321" s="151" t="s">
        <v>902</v>
      </c>
      <c r="B321" s="151" t="s">
        <v>788</v>
      </c>
      <c r="C321" s="231" t="s">
        <v>1405</v>
      </c>
      <c r="D321" s="231" t="s">
        <v>1405</v>
      </c>
      <c r="F321" s="165" t="str">
        <f t="shared" ref="F321:F334" si="11">IF($C$328=0,"",IF(C321="[for completion]","",C321/$C$328))</f>
        <v/>
      </c>
      <c r="G321" s="165" t="str">
        <f t="shared" ref="G321:G334" si="12">IF($D$328=0,"",IF(D321="[for completion]","",D321/$D$328))</f>
        <v/>
      </c>
    </row>
    <row r="322" spans="1:7" x14ac:dyDescent="0.25">
      <c r="A322" s="151" t="s">
        <v>903</v>
      </c>
      <c r="B322" s="151" t="s">
        <v>790</v>
      </c>
      <c r="C322" s="231" t="s">
        <v>1405</v>
      </c>
      <c r="D322" s="231" t="s">
        <v>1405</v>
      </c>
      <c r="F322" s="165" t="str">
        <f t="shared" si="11"/>
        <v/>
      </c>
      <c r="G322" s="165" t="str">
        <f t="shared" si="12"/>
        <v/>
      </c>
    </row>
    <row r="323" spans="1:7" x14ac:dyDescent="0.25">
      <c r="A323" s="151" t="s">
        <v>904</v>
      </c>
      <c r="B323" s="151" t="s">
        <v>792</v>
      </c>
      <c r="C323" s="231" t="s">
        <v>1405</v>
      </c>
      <c r="D323" s="231" t="s">
        <v>1405</v>
      </c>
      <c r="F323" s="165" t="str">
        <f t="shared" si="11"/>
        <v/>
      </c>
      <c r="G323" s="165" t="str">
        <f t="shared" si="12"/>
        <v/>
      </c>
    </row>
    <row r="324" spans="1:7" x14ac:dyDescent="0.25">
      <c r="A324" s="151" t="s">
        <v>905</v>
      </c>
      <c r="B324" s="151" t="s">
        <v>794</v>
      </c>
      <c r="C324" s="231" t="s">
        <v>1405</v>
      </c>
      <c r="D324" s="231" t="s">
        <v>1405</v>
      </c>
      <c r="F324" s="165" t="str">
        <f t="shared" si="11"/>
        <v/>
      </c>
      <c r="G324" s="165" t="str">
        <f t="shared" si="12"/>
        <v/>
      </c>
    </row>
    <row r="325" spans="1:7" x14ac:dyDescent="0.25">
      <c r="A325" s="151" t="s">
        <v>906</v>
      </c>
      <c r="B325" s="151" t="s">
        <v>796</v>
      </c>
      <c r="C325" s="231" t="s">
        <v>1405</v>
      </c>
      <c r="D325" s="231" t="s">
        <v>1405</v>
      </c>
      <c r="F325" s="165" t="str">
        <f t="shared" si="11"/>
        <v/>
      </c>
      <c r="G325" s="165" t="str">
        <f t="shared" si="12"/>
        <v/>
      </c>
    </row>
    <row r="326" spans="1:7" x14ac:dyDescent="0.25">
      <c r="A326" s="151" t="s">
        <v>907</v>
      </c>
      <c r="B326" s="151" t="s">
        <v>798</v>
      </c>
      <c r="C326" s="231" t="s">
        <v>1405</v>
      </c>
      <c r="D326" s="231" t="s">
        <v>1405</v>
      </c>
      <c r="F326" s="165" t="str">
        <f t="shared" si="11"/>
        <v/>
      </c>
      <c r="G326" s="165" t="str">
        <f t="shared" si="12"/>
        <v/>
      </c>
    </row>
    <row r="327" spans="1:7" x14ac:dyDescent="0.25">
      <c r="A327" s="151" t="s">
        <v>908</v>
      </c>
      <c r="B327" s="151" t="s">
        <v>800</v>
      </c>
      <c r="C327" s="231" t="s">
        <v>1405</v>
      </c>
      <c r="D327" s="231" t="s">
        <v>1405</v>
      </c>
      <c r="F327" s="165" t="str">
        <f t="shared" si="11"/>
        <v/>
      </c>
      <c r="G327" s="165" t="str">
        <f t="shared" si="12"/>
        <v/>
      </c>
    </row>
    <row r="328" spans="1:7" x14ac:dyDescent="0.25">
      <c r="A328" s="151" t="s">
        <v>909</v>
      </c>
      <c r="B328" s="181" t="s">
        <v>160</v>
      </c>
      <c r="C328" s="151">
        <f>SUM(C320:C327)</f>
        <v>0</v>
      </c>
      <c r="D328" s="151">
        <f>SUM(D320:D327)</f>
        <v>0</v>
      </c>
      <c r="F328" s="167">
        <f>SUM(F320:F327)</f>
        <v>0</v>
      </c>
      <c r="G328" s="167">
        <f>SUM(G320:G327)</f>
        <v>0</v>
      </c>
    </row>
    <row r="329" spans="1:7" outlineLevel="1" x14ac:dyDescent="0.25">
      <c r="A329" s="151" t="s">
        <v>910</v>
      </c>
      <c r="B329" s="168" t="s">
        <v>803</v>
      </c>
      <c r="F329" s="165" t="str">
        <f t="shared" si="11"/>
        <v/>
      </c>
      <c r="G329" s="165" t="str">
        <f t="shared" si="12"/>
        <v/>
      </c>
    </row>
    <row r="330" spans="1:7" outlineLevel="1" x14ac:dyDescent="0.25">
      <c r="A330" s="151" t="s">
        <v>911</v>
      </c>
      <c r="B330" s="168" t="s">
        <v>805</v>
      </c>
      <c r="F330" s="165" t="str">
        <f t="shared" si="11"/>
        <v/>
      </c>
      <c r="G330" s="165" t="str">
        <f t="shared" si="12"/>
        <v/>
      </c>
    </row>
    <row r="331" spans="1:7" outlineLevel="1" x14ac:dyDescent="0.25">
      <c r="A331" s="151" t="s">
        <v>912</v>
      </c>
      <c r="B331" s="168" t="s">
        <v>807</v>
      </c>
      <c r="F331" s="165" t="str">
        <f t="shared" si="11"/>
        <v/>
      </c>
      <c r="G331" s="165" t="str">
        <f t="shared" si="12"/>
        <v/>
      </c>
    </row>
    <row r="332" spans="1:7" outlineLevel="1" x14ac:dyDescent="0.25">
      <c r="A332" s="151" t="s">
        <v>913</v>
      </c>
      <c r="B332" s="168" t="s">
        <v>809</v>
      </c>
      <c r="F332" s="165" t="str">
        <f t="shared" si="11"/>
        <v/>
      </c>
      <c r="G332" s="165" t="str">
        <f t="shared" si="12"/>
        <v/>
      </c>
    </row>
    <row r="333" spans="1:7" outlineLevel="1" x14ac:dyDescent="0.25">
      <c r="A333" s="151" t="s">
        <v>914</v>
      </c>
      <c r="B333" s="168" t="s">
        <v>811</v>
      </c>
      <c r="F333" s="165" t="str">
        <f t="shared" si="11"/>
        <v/>
      </c>
      <c r="G333" s="165" t="str">
        <f t="shared" si="12"/>
        <v/>
      </c>
    </row>
    <row r="334" spans="1:7" outlineLevel="1" x14ac:dyDescent="0.25">
      <c r="A334" s="151" t="s">
        <v>915</v>
      </c>
      <c r="B334" s="168" t="s">
        <v>813</v>
      </c>
      <c r="F334" s="165" t="str">
        <f t="shared" si="11"/>
        <v/>
      </c>
      <c r="G334" s="165" t="str">
        <f t="shared" si="12"/>
        <v/>
      </c>
    </row>
    <row r="335" spans="1:7" outlineLevel="1" x14ac:dyDescent="0.25">
      <c r="A335" s="151" t="s">
        <v>916</v>
      </c>
      <c r="B335" s="168"/>
      <c r="F335" s="165"/>
      <c r="G335" s="165"/>
    </row>
    <row r="336" spans="1:7" outlineLevel="1" x14ac:dyDescent="0.25">
      <c r="A336" s="151" t="s">
        <v>917</v>
      </c>
      <c r="B336" s="168"/>
      <c r="F336" s="165"/>
      <c r="G336" s="165"/>
    </row>
    <row r="337" spans="1:7" outlineLevel="1" x14ac:dyDescent="0.25">
      <c r="A337" s="151" t="s">
        <v>918</v>
      </c>
      <c r="B337" s="168"/>
      <c r="F337" s="167"/>
      <c r="G337" s="167"/>
    </row>
    <row r="338" spans="1:7" ht="15" customHeight="1" x14ac:dyDescent="0.25">
      <c r="A338" s="162"/>
      <c r="B338" s="163" t="s">
        <v>919</v>
      </c>
      <c r="C338" s="162" t="s">
        <v>750</v>
      </c>
      <c r="D338" s="162" t="s">
        <v>751</v>
      </c>
      <c r="E338" s="162"/>
      <c r="F338" s="162" t="s">
        <v>579</v>
      </c>
      <c r="G338" s="162" t="s">
        <v>752</v>
      </c>
    </row>
    <row r="339" spans="1:7" x14ac:dyDescent="0.25">
      <c r="A339" s="151" t="s">
        <v>920</v>
      </c>
      <c r="B339" s="151" t="s">
        <v>783</v>
      </c>
      <c r="C339" s="232">
        <v>47.2</v>
      </c>
      <c r="G339" s="151"/>
    </row>
    <row r="340" spans="1:7" x14ac:dyDescent="0.25">
      <c r="G340" s="151"/>
    </row>
    <row r="341" spans="1:7" x14ac:dyDescent="0.25">
      <c r="B341" s="172" t="s">
        <v>784</v>
      </c>
      <c r="G341" s="151"/>
    </row>
    <row r="342" spans="1:7" x14ac:dyDescent="0.25">
      <c r="A342" s="151" t="s">
        <v>921</v>
      </c>
      <c r="B342" s="151" t="s">
        <v>786</v>
      </c>
      <c r="C342" s="232">
        <v>65473</v>
      </c>
      <c r="D342" s="231" t="s">
        <v>1405</v>
      </c>
      <c r="F342" s="165">
        <f>IF($C$350=0,"",IF(C342="[Mark as ND1 if not relevant]","",C342/$C$350))</f>
        <v>0.72116358990174911</v>
      </c>
      <c r="G342" s="165" t="str">
        <f>IF($D$350=0,"",IF(D342="[Mark as ND1 if not relevant]","",D342/$D$350))</f>
        <v/>
      </c>
    </row>
    <row r="343" spans="1:7" x14ac:dyDescent="0.25">
      <c r="A343" s="151" t="s">
        <v>922</v>
      </c>
      <c r="B343" s="151" t="s">
        <v>788</v>
      </c>
      <c r="C343" s="232">
        <v>12308</v>
      </c>
      <c r="D343" s="231" t="s">
        <v>1405</v>
      </c>
      <c r="F343" s="165">
        <f t="shared" ref="F343:F349" si="13">IF($C$350=0,"",IF(C343="[Mark as ND1 if not relevant]","",C343/$C$350))</f>
        <v>0.13556857734502356</v>
      </c>
      <c r="G343" s="165" t="str">
        <f t="shared" ref="G343:G349" si="14">IF($D$350=0,"",IF(D343="[Mark as ND1 if not relevant]","",D343/$D$350))</f>
        <v/>
      </c>
    </row>
    <row r="344" spans="1:7" x14ac:dyDescent="0.25">
      <c r="A344" s="151" t="s">
        <v>923</v>
      </c>
      <c r="B344" s="151" t="s">
        <v>790</v>
      </c>
      <c r="C344" s="232">
        <v>7952</v>
      </c>
      <c r="D344" s="231" t="s">
        <v>1405</v>
      </c>
      <c r="F344" s="165">
        <f t="shared" si="13"/>
        <v>8.7588668105917075E-2</v>
      </c>
      <c r="G344" s="165" t="str">
        <f t="shared" si="14"/>
        <v/>
      </c>
    </row>
    <row r="345" spans="1:7" x14ac:dyDescent="0.25">
      <c r="A345" s="151" t="s">
        <v>924</v>
      </c>
      <c r="B345" s="151" t="s">
        <v>792</v>
      </c>
      <c r="C345" s="232">
        <v>2807</v>
      </c>
      <c r="D345" s="231" t="s">
        <v>1405</v>
      </c>
      <c r="F345" s="165">
        <f t="shared" si="13"/>
        <v>3.0918183019782351E-2</v>
      </c>
      <c r="G345" s="165" t="str">
        <f t="shared" si="14"/>
        <v/>
      </c>
    </row>
    <row r="346" spans="1:7" x14ac:dyDescent="0.25">
      <c r="A346" s="151" t="s">
        <v>925</v>
      </c>
      <c r="B346" s="151" t="s">
        <v>794</v>
      </c>
      <c r="C346" s="232">
        <v>1094</v>
      </c>
      <c r="D346" s="231" t="s">
        <v>1405</v>
      </c>
      <c r="F346" s="165">
        <f t="shared" si="13"/>
        <v>1.2050050667489095E-2</v>
      </c>
      <c r="G346" s="165" t="str">
        <f t="shared" si="14"/>
        <v/>
      </c>
    </row>
    <row r="347" spans="1:7" x14ac:dyDescent="0.25">
      <c r="A347" s="151" t="s">
        <v>926</v>
      </c>
      <c r="B347" s="151" t="s">
        <v>796</v>
      </c>
      <c r="C347" s="232">
        <v>504</v>
      </c>
      <c r="D347" s="231" t="s">
        <v>1405</v>
      </c>
      <c r="F347" s="165">
        <f t="shared" si="13"/>
        <v>5.5513944574172797E-3</v>
      </c>
      <c r="G347" s="165" t="str">
        <f t="shared" si="14"/>
        <v/>
      </c>
    </row>
    <row r="348" spans="1:7" x14ac:dyDescent="0.25">
      <c r="A348" s="151" t="s">
        <v>927</v>
      </c>
      <c r="B348" s="151" t="s">
        <v>798</v>
      </c>
      <c r="C348" s="232">
        <v>288</v>
      </c>
      <c r="D348" s="231" t="s">
        <v>1405</v>
      </c>
      <c r="F348" s="165">
        <f t="shared" si="13"/>
        <v>3.1722254042384455E-3</v>
      </c>
      <c r="G348" s="165" t="str">
        <f t="shared" si="14"/>
        <v/>
      </c>
    </row>
    <row r="349" spans="1:7" x14ac:dyDescent="0.25">
      <c r="A349" s="151" t="s">
        <v>928</v>
      </c>
      <c r="B349" s="151" t="s">
        <v>800</v>
      </c>
      <c r="C349" s="232">
        <v>362</v>
      </c>
      <c r="D349" s="231" t="s">
        <v>1405</v>
      </c>
      <c r="F349" s="165">
        <f t="shared" si="13"/>
        <v>3.987311098383046E-3</v>
      </c>
      <c r="G349" s="165" t="str">
        <f t="shared" si="14"/>
        <v/>
      </c>
    </row>
    <row r="350" spans="1:7" x14ac:dyDescent="0.25">
      <c r="A350" s="151" t="s">
        <v>929</v>
      </c>
      <c r="B350" s="181" t="s">
        <v>160</v>
      </c>
      <c r="C350" s="151">
        <f>SUM(C342:C349)</f>
        <v>90788</v>
      </c>
      <c r="D350" s="151">
        <f>SUM(D342:D349)</f>
        <v>0</v>
      </c>
      <c r="F350" s="167">
        <f>SUM(F342:F349)</f>
        <v>0.99999999999999989</v>
      </c>
      <c r="G350" s="167">
        <f>SUM(G342:G349)</f>
        <v>0</v>
      </c>
    </row>
    <row r="351" spans="1:7" outlineLevel="1" x14ac:dyDescent="0.25">
      <c r="A351" s="151" t="s">
        <v>930</v>
      </c>
      <c r="B351" s="168" t="s">
        <v>803</v>
      </c>
      <c r="C351" s="232">
        <v>116</v>
      </c>
      <c r="D351" s="231" t="s">
        <v>1405</v>
      </c>
      <c r="F351" s="165">
        <f t="shared" ref="F351:F356" si="15">IF($C$350=0,"",IF(C351="[for completion]","",C351/$C$350))</f>
        <v>1.2777018989293739E-3</v>
      </c>
      <c r="G351" s="165" t="str">
        <f t="shared" ref="G351:G356" si="16">IF($D$350=0,"",IF(D351="[for completion]","",D351/$D$350))</f>
        <v/>
      </c>
    </row>
    <row r="352" spans="1:7" outlineLevel="1" x14ac:dyDescent="0.25">
      <c r="A352" s="151" t="s">
        <v>931</v>
      </c>
      <c r="B352" s="168" t="s">
        <v>805</v>
      </c>
      <c r="C352" s="232">
        <v>107</v>
      </c>
      <c r="D352" s="231" t="s">
        <v>1405</v>
      </c>
      <c r="F352" s="165">
        <f t="shared" si="15"/>
        <v>1.1785698550469226E-3</v>
      </c>
      <c r="G352" s="165" t="str">
        <f t="shared" si="16"/>
        <v/>
      </c>
    </row>
    <row r="353" spans="1:7" outlineLevel="1" x14ac:dyDescent="0.25">
      <c r="A353" s="151" t="s">
        <v>932</v>
      </c>
      <c r="B353" s="168" t="s">
        <v>807</v>
      </c>
      <c r="C353" s="232">
        <v>54</v>
      </c>
      <c r="D353" s="231" t="s">
        <v>1405</v>
      </c>
      <c r="F353" s="165">
        <f t="shared" si="15"/>
        <v>5.9479226329470854E-4</v>
      </c>
      <c r="G353" s="165" t="str">
        <f t="shared" si="16"/>
        <v/>
      </c>
    </row>
    <row r="354" spans="1:7" outlineLevel="1" x14ac:dyDescent="0.25">
      <c r="A354" s="151" t="s">
        <v>933</v>
      </c>
      <c r="B354" s="168" t="s">
        <v>809</v>
      </c>
      <c r="C354" s="232">
        <v>24</v>
      </c>
      <c r="D354" s="231" t="s">
        <v>1405</v>
      </c>
      <c r="F354" s="165">
        <f t="shared" si="15"/>
        <v>2.6435211701987044E-4</v>
      </c>
      <c r="G354" s="165" t="str">
        <f t="shared" si="16"/>
        <v/>
      </c>
    </row>
    <row r="355" spans="1:7" outlineLevel="1" x14ac:dyDescent="0.25">
      <c r="A355" s="151" t="s">
        <v>934</v>
      </c>
      <c r="B355" s="168" t="s">
        <v>811</v>
      </c>
      <c r="C355" s="232">
        <v>16</v>
      </c>
      <c r="D355" s="231" t="s">
        <v>1405</v>
      </c>
      <c r="F355" s="165">
        <f t="shared" si="15"/>
        <v>1.7623474467991365E-4</v>
      </c>
      <c r="G355" s="165" t="str">
        <f t="shared" si="16"/>
        <v/>
      </c>
    </row>
    <row r="356" spans="1:7" outlineLevel="1" x14ac:dyDescent="0.25">
      <c r="A356" s="151" t="s">
        <v>935</v>
      </c>
      <c r="B356" s="168" t="s">
        <v>813</v>
      </c>
      <c r="C356" s="232">
        <v>46</v>
      </c>
      <c r="D356" s="231" t="s">
        <v>1405</v>
      </c>
      <c r="F356" s="165">
        <f t="shared" si="15"/>
        <v>5.0667489095475174E-4</v>
      </c>
      <c r="G356" s="165" t="str">
        <f t="shared" si="16"/>
        <v/>
      </c>
    </row>
    <row r="357" spans="1:7" outlineLevel="1" x14ac:dyDescent="0.25">
      <c r="A357" s="151" t="s">
        <v>936</v>
      </c>
      <c r="B357" s="168"/>
      <c r="F357" s="165"/>
      <c r="G357" s="165"/>
    </row>
    <row r="358" spans="1:7" outlineLevel="1" x14ac:dyDescent="0.25">
      <c r="A358" s="151" t="s">
        <v>937</v>
      </c>
      <c r="B358" s="168"/>
      <c r="F358" s="165"/>
      <c r="G358" s="165"/>
    </row>
    <row r="359" spans="1:7" outlineLevel="1" x14ac:dyDescent="0.25">
      <c r="A359" s="151" t="s">
        <v>938</v>
      </c>
      <c r="B359" s="168"/>
      <c r="F359" s="165"/>
      <c r="G359" s="167"/>
    </row>
    <row r="360" spans="1:7" ht="15" customHeight="1" x14ac:dyDescent="0.25">
      <c r="A360" s="162"/>
      <c r="B360" s="163" t="s">
        <v>939</v>
      </c>
      <c r="C360" s="162" t="s">
        <v>940</v>
      </c>
      <c r="D360" s="162"/>
      <c r="E360" s="162"/>
      <c r="F360" s="162"/>
      <c r="G360" s="164"/>
    </row>
    <row r="361" spans="1:7" x14ac:dyDescent="0.25">
      <c r="A361" s="151" t="s">
        <v>941</v>
      </c>
      <c r="B361" s="172" t="s">
        <v>942</v>
      </c>
      <c r="C361" s="233" t="s">
        <v>1787</v>
      </c>
      <c r="G361" s="151"/>
    </row>
    <row r="362" spans="1:7" x14ac:dyDescent="0.25">
      <c r="A362" s="151" t="s">
        <v>943</v>
      </c>
      <c r="B362" s="172" t="s">
        <v>944</v>
      </c>
      <c r="C362" s="233" t="s">
        <v>1787</v>
      </c>
      <c r="G362" s="151"/>
    </row>
    <row r="363" spans="1:7" x14ac:dyDescent="0.25">
      <c r="A363" s="151" t="s">
        <v>945</v>
      </c>
      <c r="B363" s="172" t="s">
        <v>946</v>
      </c>
      <c r="C363" s="233" t="s">
        <v>1787</v>
      </c>
      <c r="G363" s="151"/>
    </row>
    <row r="364" spans="1:7" x14ac:dyDescent="0.25">
      <c r="A364" s="151" t="s">
        <v>947</v>
      </c>
      <c r="B364" s="172" t="s">
        <v>948</v>
      </c>
      <c r="C364" s="233" t="s">
        <v>1787</v>
      </c>
      <c r="G364" s="151"/>
    </row>
    <row r="365" spans="1:7" x14ac:dyDescent="0.25">
      <c r="A365" s="151" t="s">
        <v>949</v>
      </c>
      <c r="B365" s="172" t="s">
        <v>950</v>
      </c>
      <c r="C365" s="233" t="s">
        <v>1787</v>
      </c>
      <c r="G365" s="151"/>
    </row>
    <row r="366" spans="1:7" x14ac:dyDescent="0.25">
      <c r="A366" s="151" t="s">
        <v>951</v>
      </c>
      <c r="B366" s="172" t="s">
        <v>952</v>
      </c>
      <c r="C366" s="233" t="s">
        <v>1787</v>
      </c>
      <c r="G366" s="151"/>
    </row>
    <row r="367" spans="1:7" x14ac:dyDescent="0.25">
      <c r="A367" s="151" t="s">
        <v>953</v>
      </c>
      <c r="B367" s="172" t="s">
        <v>954</v>
      </c>
      <c r="C367" s="233" t="s">
        <v>1787</v>
      </c>
      <c r="G367" s="151"/>
    </row>
    <row r="368" spans="1:7" x14ac:dyDescent="0.25">
      <c r="A368" s="151" t="s">
        <v>955</v>
      </c>
      <c r="B368" s="172" t="s">
        <v>956</v>
      </c>
      <c r="C368" s="233" t="s">
        <v>1787</v>
      </c>
      <c r="G368" s="151"/>
    </row>
    <row r="369" spans="1:7" x14ac:dyDescent="0.25">
      <c r="A369" s="151" t="s">
        <v>957</v>
      </c>
      <c r="B369" s="172" t="s">
        <v>958</v>
      </c>
      <c r="C369" s="233" t="s">
        <v>1787</v>
      </c>
      <c r="G369" s="151"/>
    </row>
    <row r="370" spans="1:7" x14ac:dyDescent="0.25">
      <c r="A370" s="151" t="s">
        <v>959</v>
      </c>
      <c r="B370" s="172" t="s">
        <v>158</v>
      </c>
      <c r="C370" s="186">
        <v>1</v>
      </c>
      <c r="G370" s="151"/>
    </row>
    <row r="371" spans="1:7" outlineLevel="1" x14ac:dyDescent="0.25">
      <c r="A371" s="151" t="s">
        <v>960</v>
      </c>
      <c r="B371" s="168" t="s">
        <v>961</v>
      </c>
      <c r="C371" s="232">
        <v>1.9595100674097898</v>
      </c>
      <c r="G371" s="151"/>
    </row>
    <row r="372" spans="1:7" outlineLevel="1" x14ac:dyDescent="0.25">
      <c r="A372" s="151" t="s">
        <v>962</v>
      </c>
      <c r="B372" s="234" t="s">
        <v>1807</v>
      </c>
      <c r="C372" s="235">
        <v>11.260298717892232</v>
      </c>
      <c r="G372" s="151"/>
    </row>
    <row r="373" spans="1:7" outlineLevel="1" x14ac:dyDescent="0.25">
      <c r="A373" s="151" t="s">
        <v>963</v>
      </c>
      <c r="B373" s="234" t="s">
        <v>1793</v>
      </c>
      <c r="C373" s="235">
        <v>36.44975106842314</v>
      </c>
      <c r="G373" s="151"/>
    </row>
    <row r="374" spans="1:7" outlineLevel="1" x14ac:dyDescent="0.25">
      <c r="A374" s="151" t="s">
        <v>964</v>
      </c>
      <c r="B374" s="234" t="s">
        <v>1808</v>
      </c>
      <c r="C374" s="235">
        <v>49.634312904789176</v>
      </c>
      <c r="G374" s="151"/>
    </row>
    <row r="375" spans="1:7" outlineLevel="1" x14ac:dyDescent="0.25">
      <c r="A375" s="151" t="s">
        <v>965</v>
      </c>
      <c r="B375" s="234" t="s">
        <v>1809</v>
      </c>
      <c r="C375" s="235">
        <v>0.69612724148565885</v>
      </c>
      <c r="G375" s="151"/>
    </row>
    <row r="376" spans="1:7" outlineLevel="1" x14ac:dyDescent="0.25">
      <c r="A376" s="151" t="s">
        <v>966</v>
      </c>
      <c r="B376" s="168" t="s">
        <v>162</v>
      </c>
      <c r="C376" s="186"/>
      <c r="G376" s="151"/>
    </row>
    <row r="377" spans="1:7" outlineLevel="1" x14ac:dyDescent="0.25">
      <c r="A377" s="151" t="s">
        <v>967</v>
      </c>
      <c r="B377" s="168" t="s">
        <v>162</v>
      </c>
      <c r="C377" s="186"/>
      <c r="G377" s="151"/>
    </row>
    <row r="378" spans="1:7" outlineLevel="1" x14ac:dyDescent="0.25">
      <c r="A378" s="151" t="s">
        <v>968</v>
      </c>
      <c r="B378" s="168" t="s">
        <v>162</v>
      </c>
      <c r="C378" s="186"/>
      <c r="G378" s="151"/>
    </row>
    <row r="379" spans="1:7" outlineLevel="1" x14ac:dyDescent="0.25">
      <c r="A379" s="151" t="s">
        <v>969</v>
      </c>
      <c r="B379" s="168" t="s">
        <v>162</v>
      </c>
      <c r="C379" s="186"/>
      <c r="G379" s="151"/>
    </row>
    <row r="380" spans="1:7" outlineLevel="1" x14ac:dyDescent="0.25">
      <c r="A380" s="151" t="s">
        <v>970</v>
      </c>
      <c r="B380" s="168" t="s">
        <v>162</v>
      </c>
      <c r="C380" s="186"/>
      <c r="G380" s="151"/>
    </row>
    <row r="381" spans="1:7" outlineLevel="1" x14ac:dyDescent="0.25">
      <c r="A381" s="151" t="s">
        <v>971</v>
      </c>
      <c r="B381" s="168" t="s">
        <v>162</v>
      </c>
      <c r="C381" s="186"/>
      <c r="G381" s="151"/>
    </row>
    <row r="382" spans="1:7" outlineLevel="1" x14ac:dyDescent="0.25">
      <c r="A382" s="151" t="s">
        <v>972</v>
      </c>
      <c r="B382" s="168" t="s">
        <v>162</v>
      </c>
      <c r="C382" s="186"/>
    </row>
    <row r="383" spans="1:7" outlineLevel="1" x14ac:dyDescent="0.25">
      <c r="A383" s="151" t="s">
        <v>973</v>
      </c>
      <c r="B383" s="168" t="s">
        <v>162</v>
      </c>
      <c r="C383" s="186"/>
    </row>
    <row r="384" spans="1:7" outlineLevel="1" x14ac:dyDescent="0.25">
      <c r="A384" s="151" t="s">
        <v>974</v>
      </c>
      <c r="B384" s="168" t="s">
        <v>162</v>
      </c>
      <c r="C384" s="186"/>
    </row>
    <row r="385" spans="1:3" outlineLevel="1" x14ac:dyDescent="0.25">
      <c r="A385" s="151" t="s">
        <v>975</v>
      </c>
      <c r="B385" s="168" t="s">
        <v>162</v>
      </c>
      <c r="C385" s="186"/>
    </row>
    <row r="386" spans="1:3" outlineLevel="1" x14ac:dyDescent="0.25">
      <c r="A386" s="151" t="s">
        <v>976</v>
      </c>
      <c r="B386" s="168" t="s">
        <v>162</v>
      </c>
      <c r="C386" s="186"/>
    </row>
    <row r="387" spans="1:3" outlineLevel="1" x14ac:dyDescent="0.25">
      <c r="A387" s="151" t="s">
        <v>977</v>
      </c>
      <c r="B387" s="168" t="s">
        <v>162</v>
      </c>
      <c r="C387" s="186"/>
    </row>
    <row r="388" spans="1:3" x14ac:dyDescent="0.25">
      <c r="C388" s="186"/>
    </row>
    <row r="389" spans="1:3" x14ac:dyDescent="0.25">
      <c r="C389" s="186"/>
    </row>
    <row r="390" spans="1:3" x14ac:dyDescent="0.25">
      <c r="C390" s="186"/>
    </row>
    <row r="391" spans="1:3" x14ac:dyDescent="0.25">
      <c r="C391" s="186"/>
    </row>
    <row r="392" spans="1:3" x14ac:dyDescent="0.25">
      <c r="C392" s="186"/>
    </row>
    <row r="393" spans="1:3" x14ac:dyDescent="0.25">
      <c r="C393" s="18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
    <cfRule type="cellIs" dxfId="41" priority="45" operator="equal">
      <formula>"[For completion]"</formula>
    </cfRule>
  </conditionalFormatting>
  <conditionalFormatting sqref="C13">
    <cfRule type="cellIs" dxfId="40" priority="44" operator="equal">
      <formula>"[For completion]"</formula>
    </cfRule>
  </conditionalFormatting>
  <conditionalFormatting sqref="C28">
    <cfRule type="cellIs" dxfId="39" priority="43" operator="equal">
      <formula>"[For completion]"</formula>
    </cfRule>
  </conditionalFormatting>
  <conditionalFormatting sqref="D28">
    <cfRule type="cellIs" dxfId="38" priority="42" operator="equal">
      <formula>"[For completion]"</formula>
    </cfRule>
  </conditionalFormatting>
  <conditionalFormatting sqref="C36">
    <cfRule type="cellIs" dxfId="37" priority="41" operator="equal">
      <formula>"[For completion]"</formula>
    </cfRule>
  </conditionalFormatting>
  <conditionalFormatting sqref="D36">
    <cfRule type="cellIs" dxfId="36" priority="40" operator="equal">
      <formula>"[For completion]"</formula>
    </cfRule>
  </conditionalFormatting>
  <conditionalFormatting sqref="F36">
    <cfRule type="cellIs" dxfId="35" priority="39" operator="equal">
      <formula>"[For completion]"</formula>
    </cfRule>
  </conditionalFormatting>
  <conditionalFormatting sqref="C16:C25">
    <cfRule type="cellIs" dxfId="34" priority="38" operator="equal">
      <formula>"[For completion]"</formula>
    </cfRule>
  </conditionalFormatting>
  <conditionalFormatting sqref="C99:D102 D103">
    <cfRule type="cellIs" dxfId="33" priority="37" operator="equal">
      <formula>"[For completion]"</formula>
    </cfRule>
  </conditionalFormatting>
  <conditionalFormatting sqref="F99:F103">
    <cfRule type="cellIs" dxfId="32" priority="36" operator="equal">
      <formula>"[For completion]"</formula>
    </cfRule>
  </conditionalFormatting>
  <conditionalFormatting sqref="C103">
    <cfRule type="cellIs" dxfId="31" priority="35" operator="equal">
      <formula>"[For completion]"</formula>
    </cfRule>
  </conditionalFormatting>
  <conditionalFormatting sqref="C150:D151">
    <cfRule type="cellIs" dxfId="30" priority="34" operator="equal">
      <formula>"[For completion]"</formula>
    </cfRule>
  </conditionalFormatting>
  <conditionalFormatting sqref="C161:D161 D160">
    <cfRule type="cellIs" dxfId="29" priority="32" operator="equal">
      <formula>"[For completion]"</formula>
    </cfRule>
  </conditionalFormatting>
  <conditionalFormatting sqref="C170:D174">
    <cfRule type="cellIs" dxfId="28" priority="30" operator="equal">
      <formula>"[For completion]"</formula>
    </cfRule>
  </conditionalFormatting>
  <conditionalFormatting sqref="C180:D180">
    <cfRule type="cellIs" dxfId="27" priority="29" operator="equal">
      <formula>"[For completion]"</formula>
    </cfRule>
  </conditionalFormatting>
  <conditionalFormatting sqref="F180">
    <cfRule type="cellIs" dxfId="26" priority="28" operator="equal">
      <formula>"[For completion]"</formula>
    </cfRule>
  </conditionalFormatting>
  <conditionalFormatting sqref="F170:F174">
    <cfRule type="cellIs" dxfId="25" priority="27" operator="equal">
      <formula>"[For completion]"</formula>
    </cfRule>
  </conditionalFormatting>
  <conditionalFormatting sqref="C190:D195">
    <cfRule type="cellIs" dxfId="24" priority="26" operator="equal">
      <formula>"[For completion]"</formula>
    </cfRule>
  </conditionalFormatting>
  <conditionalFormatting sqref="C187">
    <cfRule type="cellIs" dxfId="23" priority="25" operator="equal">
      <formula>"[For completion]"</formula>
    </cfRule>
  </conditionalFormatting>
  <conditionalFormatting sqref="C238">
    <cfRule type="cellIs" dxfId="22" priority="24" operator="equal">
      <formula>"[For completion]"</formula>
    </cfRule>
  </conditionalFormatting>
  <conditionalFormatting sqref="C241:C248">
    <cfRule type="cellIs" dxfId="21" priority="23" operator="equal">
      <formula>"[For completion]"</formula>
    </cfRule>
  </conditionalFormatting>
  <conditionalFormatting sqref="C250:C255">
    <cfRule type="cellIs" dxfId="20" priority="22" operator="equal">
      <formula>"[For completion]"</formula>
    </cfRule>
  </conditionalFormatting>
  <conditionalFormatting sqref="C260">
    <cfRule type="cellIs" dxfId="19" priority="21" operator="equal">
      <formula>"[For completion]"</formula>
    </cfRule>
  </conditionalFormatting>
  <conditionalFormatting sqref="C261">
    <cfRule type="cellIs" dxfId="18" priority="20" operator="equal">
      <formula>"[For completion]"</formula>
    </cfRule>
  </conditionalFormatting>
  <conditionalFormatting sqref="C264">
    <cfRule type="cellIs" dxfId="17" priority="19" operator="equal">
      <formula>"[For completion]"</formula>
    </cfRule>
  </conditionalFormatting>
  <conditionalFormatting sqref="C265">
    <cfRule type="cellIs" dxfId="16" priority="18" operator="equal">
      <formula>"[For completion]"</formula>
    </cfRule>
  </conditionalFormatting>
  <conditionalFormatting sqref="C266">
    <cfRule type="cellIs" dxfId="15" priority="17" operator="equal">
      <formula>"[For completion]"</formula>
    </cfRule>
  </conditionalFormatting>
  <conditionalFormatting sqref="C267">
    <cfRule type="cellIs" dxfId="14" priority="16" operator="equal">
      <formula>"[For completion]"</formula>
    </cfRule>
  </conditionalFormatting>
  <conditionalFormatting sqref="C288">
    <cfRule type="cellIs" dxfId="13" priority="15" operator="equal">
      <formula>"[For completion]"</formula>
    </cfRule>
  </conditionalFormatting>
  <conditionalFormatting sqref="C291:D296">
    <cfRule type="cellIs" dxfId="12" priority="14" operator="equal">
      <formula>"[For completion]"</formula>
    </cfRule>
  </conditionalFormatting>
  <conditionalFormatting sqref="C339">
    <cfRule type="cellIs" dxfId="11" priority="13" operator="equal">
      <formula>"[For completion]"</formula>
    </cfRule>
  </conditionalFormatting>
  <conditionalFormatting sqref="C342:C349">
    <cfRule type="cellIs" dxfId="10" priority="12" operator="equal">
      <formula>"[For completion]"</formula>
    </cfRule>
  </conditionalFormatting>
  <conditionalFormatting sqref="C351:C356">
    <cfRule type="cellIs" dxfId="9" priority="11" operator="equal">
      <formula>"[For completion]"</formula>
    </cfRule>
  </conditionalFormatting>
  <conditionalFormatting sqref="C371">
    <cfRule type="cellIs" dxfId="8" priority="10" operator="equal">
      <formula>"[For completion]"</formula>
    </cfRule>
  </conditionalFormatting>
  <conditionalFormatting sqref="C372">
    <cfRule type="cellIs" dxfId="7" priority="9" operator="equal">
      <formula>"[For completion]"</formula>
    </cfRule>
  </conditionalFormatting>
  <conditionalFormatting sqref="C373">
    <cfRule type="cellIs" dxfId="6" priority="8" operator="equal">
      <formula>"[For completion]"</formula>
    </cfRule>
  </conditionalFormatting>
  <conditionalFormatting sqref="C374">
    <cfRule type="cellIs" dxfId="5" priority="7" operator="equal">
      <formula>"[For completion]"</formula>
    </cfRule>
  </conditionalFormatting>
  <conditionalFormatting sqref="C375">
    <cfRule type="cellIs" dxfId="4" priority="6" operator="equal">
      <formula>"[For completion]"</formula>
    </cfRule>
  </conditionalFormatting>
  <conditionalFormatting sqref="C160">
    <cfRule type="cellIs" dxfId="3" priority="4" operator="equal">
      <formula>"[For completion]"</formula>
    </cfRule>
  </conditionalFormatting>
  <conditionalFormatting sqref="F151">
    <cfRule type="cellIs" dxfId="2" priority="3" operator="equal">
      <formula>"[For completion]"</formula>
    </cfRule>
  </conditionalFormatting>
  <conditionalFormatting sqref="F150">
    <cfRule type="cellIs" dxfId="1" priority="2" operator="equal">
      <formula>"[For completion]"</formula>
    </cfRule>
  </conditionalFormatting>
  <conditionalFormatting sqref="F160:F161">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978</v>
      </c>
      <c r="B1" s="191"/>
      <c r="C1" s="64"/>
      <c r="D1" s="64"/>
      <c r="E1" s="64"/>
      <c r="F1" s="199" t="s">
        <v>1767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195"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194"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83" t="s">
        <v>672</v>
      </c>
      <c r="C22" s="194" t="s">
        <v>94</v>
      </c>
      <c r="D22" s="195" t="s">
        <v>94</v>
      </c>
      <c r="E22" s="83"/>
      <c r="F22" s="92" t="str">
        <f>IF($C$37=0,"",IF(C22="[for completion]","",C22/$C$37))</f>
        <v/>
      </c>
      <c r="G22" s="92" t="str">
        <f>IF($D$37=0,"",IF(D22="[for completion]","",D22/$D$37))</f>
        <v/>
      </c>
      <c r="H22"/>
      <c r="I22" s="83"/>
      <c r="L22" s="83"/>
      <c r="M22" s="92"/>
      <c r="N22" s="92"/>
    </row>
    <row r="23" spans="1:14" x14ac:dyDescent="0.25">
      <c r="A23" s="66" t="s">
        <v>998</v>
      </c>
      <c r="B23" s="83" t="s">
        <v>672</v>
      </c>
      <c r="C23" s="194" t="s">
        <v>94</v>
      </c>
      <c r="D23" s="195"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83" t="s">
        <v>672</v>
      </c>
      <c r="C24" s="194" t="s">
        <v>94</v>
      </c>
      <c r="D24" s="195" t="s">
        <v>94</v>
      </c>
      <c r="F24" s="92" t="str">
        <f t="shared" si="0"/>
        <v/>
      </c>
      <c r="G24" s="92" t="str">
        <f t="shared" si="1"/>
        <v/>
      </c>
      <c r="H24"/>
      <c r="I24" s="83"/>
      <c r="M24" s="92"/>
      <c r="N24" s="92"/>
    </row>
    <row r="25" spans="1:14" x14ac:dyDescent="0.25">
      <c r="A25" s="66" t="s">
        <v>1000</v>
      </c>
      <c r="B25" s="83" t="s">
        <v>672</v>
      </c>
      <c r="C25" s="194" t="s">
        <v>94</v>
      </c>
      <c r="D25" s="195" t="s">
        <v>94</v>
      </c>
      <c r="E25" s="103"/>
      <c r="F25" s="92" t="str">
        <f t="shared" si="0"/>
        <v/>
      </c>
      <c r="G25" s="92" t="str">
        <f t="shared" si="1"/>
        <v/>
      </c>
      <c r="H25"/>
      <c r="I25" s="83"/>
      <c r="L25" s="103"/>
      <c r="M25" s="92"/>
      <c r="N25" s="92"/>
    </row>
    <row r="26" spans="1:14" x14ac:dyDescent="0.25">
      <c r="A26" s="66" t="s">
        <v>1001</v>
      </c>
      <c r="B26" s="83" t="s">
        <v>672</v>
      </c>
      <c r="C26" s="194" t="s">
        <v>94</v>
      </c>
      <c r="D26" s="195" t="s">
        <v>94</v>
      </c>
      <c r="E26" s="103"/>
      <c r="F26" s="92" t="str">
        <f t="shared" si="0"/>
        <v/>
      </c>
      <c r="G26" s="92" t="str">
        <f t="shared" si="1"/>
        <v/>
      </c>
      <c r="H26"/>
      <c r="I26" s="83"/>
      <c r="L26" s="103"/>
      <c r="M26" s="92"/>
      <c r="N26" s="92"/>
    </row>
    <row r="27" spans="1:14" x14ac:dyDescent="0.25">
      <c r="A27" s="66" t="s">
        <v>1002</v>
      </c>
      <c r="B27" s="83" t="s">
        <v>672</v>
      </c>
      <c r="C27" s="194" t="s">
        <v>94</v>
      </c>
      <c r="D27" s="195" t="s">
        <v>94</v>
      </c>
      <c r="E27" s="103"/>
      <c r="F27" s="92" t="str">
        <f t="shared" si="0"/>
        <v/>
      </c>
      <c r="G27" s="92" t="str">
        <f t="shared" si="1"/>
        <v/>
      </c>
      <c r="H27"/>
      <c r="I27" s="83"/>
      <c r="L27" s="103"/>
      <c r="M27" s="92"/>
      <c r="N27" s="92"/>
    </row>
    <row r="28" spans="1:14" x14ac:dyDescent="0.25">
      <c r="A28" s="66" t="s">
        <v>1003</v>
      </c>
      <c r="B28" s="83" t="s">
        <v>672</v>
      </c>
      <c r="C28" s="194" t="s">
        <v>94</v>
      </c>
      <c r="D28" s="195" t="s">
        <v>94</v>
      </c>
      <c r="E28" s="103"/>
      <c r="F28" s="92" t="str">
        <f t="shared" si="0"/>
        <v/>
      </c>
      <c r="G28" s="92" t="str">
        <f t="shared" si="1"/>
        <v/>
      </c>
      <c r="H28"/>
      <c r="I28" s="83"/>
      <c r="L28" s="103"/>
      <c r="M28" s="92"/>
      <c r="N28" s="92"/>
    </row>
    <row r="29" spans="1:14" x14ac:dyDescent="0.25">
      <c r="A29" s="66" t="s">
        <v>1004</v>
      </c>
      <c r="B29" s="83" t="s">
        <v>672</v>
      </c>
      <c r="C29" s="194" t="s">
        <v>94</v>
      </c>
      <c r="D29" s="195" t="s">
        <v>94</v>
      </c>
      <c r="E29" s="103"/>
      <c r="F29" s="92" t="str">
        <f t="shared" si="0"/>
        <v/>
      </c>
      <c r="G29" s="92" t="str">
        <f t="shared" si="1"/>
        <v/>
      </c>
      <c r="H29"/>
      <c r="I29" s="83"/>
      <c r="L29" s="103"/>
      <c r="M29" s="92"/>
      <c r="N29" s="92"/>
    </row>
    <row r="30" spans="1:14" x14ac:dyDescent="0.25">
      <c r="A30" s="66" t="s">
        <v>1005</v>
      </c>
      <c r="B30" s="83" t="s">
        <v>672</v>
      </c>
      <c r="C30" s="194" t="s">
        <v>94</v>
      </c>
      <c r="D30" s="195" t="s">
        <v>94</v>
      </c>
      <c r="E30" s="103"/>
      <c r="F30" s="92" t="str">
        <f t="shared" si="0"/>
        <v/>
      </c>
      <c r="G30" s="92" t="str">
        <f t="shared" si="1"/>
        <v/>
      </c>
      <c r="H30"/>
      <c r="I30" s="83"/>
      <c r="L30" s="103"/>
      <c r="M30" s="92"/>
      <c r="N30" s="92"/>
    </row>
    <row r="31" spans="1:14" x14ac:dyDescent="0.25">
      <c r="A31" s="66" t="s">
        <v>1006</v>
      </c>
      <c r="B31" s="83" t="s">
        <v>672</v>
      </c>
      <c r="C31" s="194" t="s">
        <v>94</v>
      </c>
      <c r="D31" s="195" t="s">
        <v>94</v>
      </c>
      <c r="E31" s="103"/>
      <c r="F31" s="92" t="str">
        <f t="shared" si="0"/>
        <v/>
      </c>
      <c r="G31" s="92" t="str">
        <f t="shared" si="1"/>
        <v/>
      </c>
      <c r="H31"/>
      <c r="I31" s="83"/>
      <c r="L31" s="103"/>
      <c r="M31" s="92"/>
      <c r="N31" s="92"/>
    </row>
    <row r="32" spans="1:14" x14ac:dyDescent="0.25">
      <c r="A32" s="66" t="s">
        <v>1007</v>
      </c>
      <c r="B32" s="83" t="s">
        <v>672</v>
      </c>
      <c r="C32" s="194" t="s">
        <v>94</v>
      </c>
      <c r="D32" s="195" t="s">
        <v>94</v>
      </c>
      <c r="E32" s="103"/>
      <c r="F32" s="92" t="str">
        <f t="shared" si="0"/>
        <v/>
      </c>
      <c r="G32" s="92" t="str">
        <f t="shared" si="1"/>
        <v/>
      </c>
      <c r="H32"/>
      <c r="I32" s="83"/>
      <c r="L32" s="103"/>
      <c r="M32" s="92"/>
      <c r="N32" s="92"/>
    </row>
    <row r="33" spans="1:14" x14ac:dyDescent="0.25">
      <c r="A33" s="66" t="s">
        <v>1008</v>
      </c>
      <c r="B33" s="83" t="s">
        <v>672</v>
      </c>
      <c r="C33" s="194" t="s">
        <v>94</v>
      </c>
      <c r="D33" s="195" t="s">
        <v>94</v>
      </c>
      <c r="E33" s="103"/>
      <c r="F33" s="92" t="str">
        <f t="shared" si="0"/>
        <v/>
      </c>
      <c r="G33" s="92" t="str">
        <f t="shared" si="1"/>
        <v/>
      </c>
      <c r="H33"/>
      <c r="I33" s="83"/>
      <c r="L33" s="103"/>
      <c r="M33" s="92"/>
      <c r="N33" s="92"/>
    </row>
    <row r="34" spans="1:14" x14ac:dyDescent="0.25">
      <c r="A34" s="66" t="s">
        <v>1009</v>
      </c>
      <c r="B34" s="83" t="s">
        <v>672</v>
      </c>
      <c r="C34" s="194" t="s">
        <v>94</v>
      </c>
      <c r="D34" s="195" t="s">
        <v>94</v>
      </c>
      <c r="E34" s="103"/>
      <c r="F34" s="92" t="str">
        <f t="shared" si="0"/>
        <v/>
      </c>
      <c r="G34" s="92" t="str">
        <f t="shared" si="1"/>
        <v/>
      </c>
      <c r="H34"/>
      <c r="I34" s="83"/>
      <c r="L34" s="103"/>
      <c r="M34" s="92"/>
      <c r="N34" s="92"/>
    </row>
    <row r="35" spans="1:14" x14ac:dyDescent="0.25">
      <c r="A35" s="66" t="s">
        <v>1010</v>
      </c>
      <c r="B35" s="83" t="s">
        <v>672</v>
      </c>
      <c r="C35" s="194" t="s">
        <v>94</v>
      </c>
      <c r="D35" s="195" t="s">
        <v>94</v>
      </c>
      <c r="E35" s="103"/>
      <c r="F35" s="92" t="str">
        <f t="shared" si="0"/>
        <v/>
      </c>
      <c r="G35" s="92" t="str">
        <f t="shared" si="1"/>
        <v/>
      </c>
      <c r="H35"/>
      <c r="I35" s="83"/>
      <c r="L35" s="103"/>
      <c r="M35" s="92"/>
      <c r="N35" s="92"/>
    </row>
    <row r="36" spans="1:14" x14ac:dyDescent="0.25">
      <c r="A36" s="66" t="s">
        <v>1011</v>
      </c>
      <c r="B36" s="83" t="s">
        <v>672</v>
      </c>
      <c r="C36" s="194" t="s">
        <v>94</v>
      </c>
      <c r="D36" s="195" t="s">
        <v>94</v>
      </c>
      <c r="E36" s="103"/>
      <c r="F36" s="92" t="str">
        <f t="shared" si="0"/>
        <v/>
      </c>
      <c r="G36" s="92" t="str">
        <f t="shared" si="1"/>
        <v/>
      </c>
      <c r="H36"/>
      <c r="I36" s="83"/>
      <c r="L36" s="103"/>
      <c r="M36" s="92"/>
      <c r="N36" s="92"/>
    </row>
    <row r="37" spans="1:14" x14ac:dyDescent="0.25">
      <c r="A37" s="66" t="s">
        <v>1012</v>
      </c>
      <c r="B37" s="93" t="s">
        <v>160</v>
      </c>
      <c r="C37" s="196">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194" t="s">
        <v>94</v>
      </c>
      <c r="E39" s="118"/>
      <c r="F39" s="92" t="str">
        <f>IF($C$42=0,"",IF(C39="[for completion]","",C39/$C$42))</f>
        <v/>
      </c>
      <c r="G39" s="91"/>
      <c r="H39"/>
      <c r="I39" s="83"/>
      <c r="L39" s="118"/>
      <c r="M39" s="92"/>
      <c r="N39" s="91"/>
    </row>
    <row r="40" spans="1:14" x14ac:dyDescent="0.25">
      <c r="A40" s="66" t="s">
        <v>1016</v>
      </c>
      <c r="B40" s="83" t="s">
        <v>1017</v>
      </c>
      <c r="C40" s="194" t="s">
        <v>94</v>
      </c>
      <c r="E40" s="118"/>
      <c r="F40" s="92" t="str">
        <f>IF($C$42=0,"",IF(C40="[for completion]","",C40/$C$42))</f>
        <v/>
      </c>
      <c r="G40" s="91"/>
      <c r="H40"/>
      <c r="I40" s="83"/>
      <c r="L40" s="118"/>
      <c r="M40" s="92"/>
      <c r="N40" s="91"/>
    </row>
    <row r="41" spans="1:14" x14ac:dyDescent="0.25">
      <c r="A41" s="66" t="s">
        <v>1018</v>
      </c>
      <c r="B41" s="83" t="s">
        <v>158</v>
      </c>
      <c r="C41" s="194" t="s">
        <v>94</v>
      </c>
      <c r="E41" s="103"/>
      <c r="F41" s="92" t="str">
        <f>IF($C$42=0,"",IF(C41="[for completion]","",C41/$C$42))</f>
        <v/>
      </c>
      <c r="G41" s="91"/>
      <c r="H41"/>
      <c r="I41" s="83"/>
      <c r="L41" s="103"/>
      <c r="M41" s="92"/>
      <c r="N41" s="91"/>
    </row>
    <row r="42" spans="1:14" x14ac:dyDescent="0.25">
      <c r="A42" s="66" t="s">
        <v>1019</v>
      </c>
      <c r="B42" s="93" t="s">
        <v>160</v>
      </c>
      <c r="C42" s="196">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8">
        <f>SUM(C50:C77)</f>
        <v>0</v>
      </c>
      <c r="G49" s="66"/>
      <c r="H49"/>
      <c r="I49" s="72"/>
      <c r="N49" s="66"/>
    </row>
    <row r="50" spans="1:14" x14ac:dyDescent="0.25">
      <c r="A50" s="66" t="s">
        <v>1026</v>
      </c>
      <c r="B50" s="66" t="s">
        <v>592</v>
      </c>
      <c r="C50" s="188" t="s">
        <v>94</v>
      </c>
      <c r="G50" s="66"/>
      <c r="H50"/>
      <c r="N50" s="66"/>
    </row>
    <row r="51" spans="1:14" x14ac:dyDescent="0.25">
      <c r="A51" s="66" t="s">
        <v>1027</v>
      </c>
      <c r="B51" s="66" t="s">
        <v>594</v>
      </c>
      <c r="C51" s="188" t="s">
        <v>94</v>
      </c>
      <c r="G51" s="66"/>
      <c r="H51"/>
      <c r="N51" s="66"/>
    </row>
    <row r="52" spans="1:14" x14ac:dyDescent="0.25">
      <c r="A52" s="66" t="s">
        <v>1028</v>
      </c>
      <c r="B52" s="66" t="s">
        <v>596</v>
      </c>
      <c r="C52" s="188" t="s">
        <v>94</v>
      </c>
      <c r="G52" s="66"/>
      <c r="H52"/>
      <c r="N52" s="66"/>
    </row>
    <row r="53" spans="1:14" x14ac:dyDescent="0.25">
      <c r="A53" s="66" t="s">
        <v>1029</v>
      </c>
      <c r="B53" s="66" t="s">
        <v>598</v>
      </c>
      <c r="C53" s="188" t="s">
        <v>94</v>
      </c>
      <c r="G53" s="66"/>
      <c r="H53"/>
      <c r="N53" s="66"/>
    </row>
    <row r="54" spans="1:14" x14ac:dyDescent="0.25">
      <c r="A54" s="66" t="s">
        <v>1030</v>
      </c>
      <c r="B54" s="66" t="s">
        <v>600</v>
      </c>
      <c r="C54" s="188" t="s">
        <v>94</v>
      </c>
      <c r="G54" s="66"/>
      <c r="H54"/>
      <c r="N54" s="66"/>
    </row>
    <row r="55" spans="1:14" x14ac:dyDescent="0.25">
      <c r="A55" s="66" t="s">
        <v>1031</v>
      </c>
      <c r="B55" s="66" t="s">
        <v>602</v>
      </c>
      <c r="C55" s="188" t="s">
        <v>94</v>
      </c>
      <c r="G55" s="66"/>
      <c r="H55"/>
      <c r="N55" s="66"/>
    </row>
    <row r="56" spans="1:14" x14ac:dyDescent="0.25">
      <c r="A56" s="66" t="s">
        <v>1032</v>
      </c>
      <c r="B56" s="66" t="s">
        <v>604</v>
      </c>
      <c r="C56" s="188" t="s">
        <v>94</v>
      </c>
      <c r="G56" s="66"/>
      <c r="H56"/>
      <c r="N56" s="66"/>
    </row>
    <row r="57" spans="1:14" x14ac:dyDescent="0.25">
      <c r="A57" s="66" t="s">
        <v>1033</v>
      </c>
      <c r="B57" s="66" t="s">
        <v>606</v>
      </c>
      <c r="C57" s="188" t="s">
        <v>94</v>
      </c>
      <c r="G57" s="66"/>
      <c r="H57"/>
      <c r="N57" s="66"/>
    </row>
    <row r="58" spans="1:14" x14ac:dyDescent="0.25">
      <c r="A58" s="66" t="s">
        <v>1034</v>
      </c>
      <c r="B58" s="66" t="s">
        <v>608</v>
      </c>
      <c r="C58" s="188" t="s">
        <v>94</v>
      </c>
      <c r="G58" s="66"/>
      <c r="H58"/>
      <c r="N58" s="66"/>
    </row>
    <row r="59" spans="1:14" x14ac:dyDescent="0.25">
      <c r="A59" s="66" t="s">
        <v>1035</v>
      </c>
      <c r="B59" s="66" t="s">
        <v>610</v>
      </c>
      <c r="C59" s="188" t="s">
        <v>94</v>
      </c>
      <c r="G59" s="66"/>
      <c r="H59"/>
      <c r="N59" s="66"/>
    </row>
    <row r="60" spans="1:14" x14ac:dyDescent="0.25">
      <c r="A60" s="66" t="s">
        <v>1036</v>
      </c>
      <c r="B60" s="66" t="s">
        <v>612</v>
      </c>
      <c r="C60" s="188" t="s">
        <v>94</v>
      </c>
      <c r="G60" s="66"/>
      <c r="H60"/>
      <c r="N60" s="66"/>
    </row>
    <row r="61" spans="1:14" x14ac:dyDescent="0.25">
      <c r="A61" s="66" t="s">
        <v>1037</v>
      </c>
      <c r="B61" s="66" t="s">
        <v>614</v>
      </c>
      <c r="C61" s="188" t="s">
        <v>94</v>
      </c>
      <c r="G61" s="66"/>
      <c r="H61"/>
      <c r="N61" s="66"/>
    </row>
    <row r="62" spans="1:14" x14ac:dyDescent="0.25">
      <c r="A62" s="66" t="s">
        <v>1038</v>
      </c>
      <c r="B62" s="66" t="s">
        <v>616</v>
      </c>
      <c r="C62" s="188" t="s">
        <v>94</v>
      </c>
      <c r="G62" s="66"/>
      <c r="H62"/>
      <c r="N62" s="66"/>
    </row>
    <row r="63" spans="1:14" x14ac:dyDescent="0.25">
      <c r="A63" s="66" t="s">
        <v>1039</v>
      </c>
      <c r="B63" s="66" t="s">
        <v>618</v>
      </c>
      <c r="C63" s="188" t="s">
        <v>94</v>
      </c>
      <c r="G63" s="66"/>
      <c r="H63"/>
      <c r="N63" s="66"/>
    </row>
    <row r="64" spans="1:14" x14ac:dyDescent="0.25">
      <c r="A64" s="66" t="s">
        <v>1040</v>
      </c>
      <c r="B64" s="66" t="s">
        <v>620</v>
      </c>
      <c r="C64" s="188" t="s">
        <v>94</v>
      </c>
      <c r="G64" s="66"/>
      <c r="H64"/>
      <c r="N64" s="66"/>
    </row>
    <row r="65" spans="1:14" x14ac:dyDescent="0.25">
      <c r="A65" s="66" t="s">
        <v>1041</v>
      </c>
      <c r="B65" s="66" t="s">
        <v>3</v>
      </c>
      <c r="C65" s="188" t="s">
        <v>94</v>
      </c>
      <c r="G65" s="66"/>
      <c r="H65"/>
      <c r="N65" s="66"/>
    </row>
    <row r="66" spans="1:14" x14ac:dyDescent="0.25">
      <c r="A66" s="66" t="s">
        <v>1042</v>
      </c>
      <c r="B66" s="66" t="s">
        <v>623</v>
      </c>
      <c r="C66" s="188" t="s">
        <v>94</v>
      </c>
      <c r="G66" s="66"/>
      <c r="H66"/>
      <c r="N66" s="66"/>
    </row>
    <row r="67" spans="1:14" x14ac:dyDescent="0.25">
      <c r="A67" s="66" t="s">
        <v>1043</v>
      </c>
      <c r="B67" s="66" t="s">
        <v>625</v>
      </c>
      <c r="C67" s="188" t="s">
        <v>94</v>
      </c>
      <c r="G67" s="66"/>
      <c r="H67"/>
      <c r="N67" s="66"/>
    </row>
    <row r="68" spans="1:14" x14ac:dyDescent="0.25">
      <c r="A68" s="66" t="s">
        <v>1044</v>
      </c>
      <c r="B68" s="66" t="s">
        <v>627</v>
      </c>
      <c r="C68" s="188" t="s">
        <v>94</v>
      </c>
      <c r="G68" s="66"/>
      <c r="H68"/>
      <c r="N68" s="66"/>
    </row>
    <row r="69" spans="1:14" x14ac:dyDescent="0.25">
      <c r="A69" s="66" t="s">
        <v>1045</v>
      </c>
      <c r="B69" s="66" t="s">
        <v>629</v>
      </c>
      <c r="C69" s="188" t="s">
        <v>94</v>
      </c>
      <c r="G69" s="66"/>
      <c r="H69"/>
      <c r="N69" s="66"/>
    </row>
    <row r="70" spans="1:14" x14ac:dyDescent="0.25">
      <c r="A70" s="66" t="s">
        <v>1046</v>
      </c>
      <c r="B70" s="66" t="s">
        <v>631</v>
      </c>
      <c r="C70" s="188" t="s">
        <v>94</v>
      </c>
      <c r="G70" s="66"/>
      <c r="H70"/>
      <c r="N70" s="66"/>
    </row>
    <row r="71" spans="1:14" x14ac:dyDescent="0.25">
      <c r="A71" s="66" t="s">
        <v>1047</v>
      </c>
      <c r="B71" s="66" t="s">
        <v>633</v>
      </c>
      <c r="C71" s="188" t="s">
        <v>94</v>
      </c>
      <c r="G71" s="66"/>
      <c r="H71"/>
      <c r="N71" s="66"/>
    </row>
    <row r="72" spans="1:14" x14ac:dyDescent="0.25">
      <c r="A72" s="66" t="s">
        <v>1048</v>
      </c>
      <c r="B72" s="66" t="s">
        <v>635</v>
      </c>
      <c r="C72" s="188" t="s">
        <v>94</v>
      </c>
      <c r="G72" s="66"/>
      <c r="H72"/>
      <c r="N72" s="66"/>
    </row>
    <row r="73" spans="1:14" x14ac:dyDescent="0.25">
      <c r="A73" s="66" t="s">
        <v>1049</v>
      </c>
      <c r="B73" s="66" t="s">
        <v>637</v>
      </c>
      <c r="C73" s="188" t="s">
        <v>94</v>
      </c>
      <c r="G73" s="66"/>
      <c r="H73"/>
      <c r="N73" s="66"/>
    </row>
    <row r="74" spans="1:14" x14ac:dyDescent="0.25">
      <c r="A74" s="66" t="s">
        <v>1050</v>
      </c>
      <c r="B74" s="66" t="s">
        <v>639</v>
      </c>
      <c r="C74" s="188" t="s">
        <v>94</v>
      </c>
      <c r="G74" s="66"/>
      <c r="H74"/>
      <c r="N74" s="66"/>
    </row>
    <row r="75" spans="1:14" x14ac:dyDescent="0.25">
      <c r="A75" s="66" t="s">
        <v>1051</v>
      </c>
      <c r="B75" s="66" t="s">
        <v>641</v>
      </c>
      <c r="C75" s="188" t="s">
        <v>94</v>
      </c>
      <c r="G75" s="66"/>
      <c r="H75"/>
      <c r="N75" s="66"/>
    </row>
    <row r="76" spans="1:14" x14ac:dyDescent="0.25">
      <c r="A76" s="66" t="s">
        <v>1052</v>
      </c>
      <c r="B76" s="66" t="s">
        <v>6</v>
      </c>
      <c r="C76" s="188" t="s">
        <v>94</v>
      </c>
      <c r="G76" s="66"/>
      <c r="H76"/>
      <c r="N76" s="66"/>
    </row>
    <row r="77" spans="1:14" x14ac:dyDescent="0.25">
      <c r="A77" s="66" t="s">
        <v>1053</v>
      </c>
      <c r="B77" s="66" t="s">
        <v>644</v>
      </c>
      <c r="C77" s="188" t="s">
        <v>94</v>
      </c>
      <c r="G77" s="66"/>
      <c r="H77"/>
      <c r="N77" s="66"/>
    </row>
    <row r="78" spans="1:14" x14ac:dyDescent="0.25">
      <c r="A78" s="66" t="s">
        <v>1054</v>
      </c>
      <c r="B78" s="115" t="s">
        <v>331</v>
      </c>
      <c r="C78" s="188">
        <f>SUM(C79:C81)</f>
        <v>0</v>
      </c>
      <c r="G78" s="66"/>
      <c r="H78"/>
      <c r="I78" s="72"/>
      <c r="N78" s="66"/>
    </row>
    <row r="79" spans="1:14" x14ac:dyDescent="0.25">
      <c r="A79" s="66" t="s">
        <v>1055</v>
      </c>
      <c r="B79" s="66" t="s">
        <v>647</v>
      </c>
      <c r="C79" s="188" t="s">
        <v>94</v>
      </c>
      <c r="G79" s="66"/>
      <c r="H79"/>
      <c r="N79" s="66"/>
    </row>
    <row r="80" spans="1:14" x14ac:dyDescent="0.25">
      <c r="A80" s="66" t="s">
        <v>1056</v>
      </c>
      <c r="B80" s="66" t="s">
        <v>649</v>
      </c>
      <c r="C80" s="188" t="s">
        <v>94</v>
      </c>
      <c r="G80" s="66"/>
      <c r="H80"/>
      <c r="N80" s="66"/>
    </row>
    <row r="81" spans="1:14" x14ac:dyDescent="0.25">
      <c r="A81" s="66" t="s">
        <v>1057</v>
      </c>
      <c r="B81" s="66" t="s">
        <v>2</v>
      </c>
      <c r="C81" s="188" t="s">
        <v>94</v>
      </c>
      <c r="G81" s="66"/>
      <c r="H81"/>
      <c r="N81" s="66"/>
    </row>
    <row r="82" spans="1:14" x14ac:dyDescent="0.25">
      <c r="A82" s="66" t="s">
        <v>1058</v>
      </c>
      <c r="B82" s="115" t="s">
        <v>158</v>
      </c>
      <c r="C82" s="188">
        <f>SUM(C83:C92)</f>
        <v>0</v>
      </c>
      <c r="G82" s="66"/>
      <c r="H82"/>
      <c r="I82" s="72"/>
      <c r="N82" s="66"/>
    </row>
    <row r="83" spans="1:14" x14ac:dyDescent="0.25">
      <c r="A83" s="66" t="s">
        <v>1059</v>
      </c>
      <c r="B83" s="83" t="s">
        <v>333</v>
      </c>
      <c r="C83" s="188" t="s">
        <v>94</v>
      </c>
      <c r="G83" s="66"/>
      <c r="H83"/>
      <c r="I83" s="83"/>
      <c r="N83" s="66"/>
    </row>
    <row r="84" spans="1:14" x14ac:dyDescent="0.25">
      <c r="A84" s="66" t="s">
        <v>1060</v>
      </c>
      <c r="B84" s="83" t="s">
        <v>335</v>
      </c>
      <c r="C84" s="188" t="s">
        <v>94</v>
      </c>
      <c r="G84" s="66"/>
      <c r="H84"/>
      <c r="I84" s="83"/>
      <c r="N84" s="66"/>
    </row>
    <row r="85" spans="1:14" x14ac:dyDescent="0.25">
      <c r="A85" s="66" t="s">
        <v>1061</v>
      </c>
      <c r="B85" s="83" t="s">
        <v>337</v>
      </c>
      <c r="C85" s="188" t="s">
        <v>94</v>
      </c>
      <c r="G85" s="66"/>
      <c r="H85"/>
      <c r="I85" s="83"/>
      <c r="N85" s="66"/>
    </row>
    <row r="86" spans="1:14" x14ac:dyDescent="0.25">
      <c r="A86" s="66" t="s">
        <v>1062</v>
      </c>
      <c r="B86" s="83" t="s">
        <v>12</v>
      </c>
      <c r="C86" s="188" t="s">
        <v>94</v>
      </c>
      <c r="G86" s="66"/>
      <c r="H86"/>
      <c r="I86" s="83"/>
      <c r="N86" s="66"/>
    </row>
    <row r="87" spans="1:14" x14ac:dyDescent="0.25">
      <c r="A87" s="66" t="s">
        <v>1063</v>
      </c>
      <c r="B87" s="83" t="s">
        <v>340</v>
      </c>
      <c r="C87" s="188" t="s">
        <v>94</v>
      </c>
      <c r="G87" s="66"/>
      <c r="H87"/>
      <c r="I87" s="83"/>
      <c r="N87" s="66"/>
    </row>
    <row r="88" spans="1:14" x14ac:dyDescent="0.25">
      <c r="A88" s="66" t="s">
        <v>1064</v>
      </c>
      <c r="B88" s="83" t="s">
        <v>342</v>
      </c>
      <c r="C88" s="188" t="s">
        <v>94</v>
      </c>
      <c r="G88" s="66"/>
      <c r="H88"/>
      <c r="I88" s="83"/>
      <c r="N88" s="66"/>
    </row>
    <row r="89" spans="1:14" x14ac:dyDescent="0.25">
      <c r="A89" s="66" t="s">
        <v>1065</v>
      </c>
      <c r="B89" s="83" t="s">
        <v>344</v>
      </c>
      <c r="C89" s="188" t="s">
        <v>94</v>
      </c>
      <c r="G89" s="66"/>
      <c r="H89"/>
      <c r="I89" s="83"/>
      <c r="N89" s="66"/>
    </row>
    <row r="90" spans="1:14" x14ac:dyDescent="0.25">
      <c r="A90" s="66" t="s">
        <v>1066</v>
      </c>
      <c r="B90" s="83" t="s">
        <v>346</v>
      </c>
      <c r="C90" s="188" t="s">
        <v>94</v>
      </c>
      <c r="G90" s="66"/>
      <c r="H90"/>
      <c r="I90" s="83"/>
      <c r="N90" s="66"/>
    </row>
    <row r="91" spans="1:14" x14ac:dyDescent="0.25">
      <c r="A91" s="66" t="s">
        <v>1067</v>
      </c>
      <c r="B91" s="83" t="s">
        <v>348</v>
      </c>
      <c r="C91" s="188" t="s">
        <v>94</v>
      </c>
      <c r="G91" s="66"/>
      <c r="H91"/>
      <c r="I91" s="83"/>
      <c r="N91" s="66"/>
    </row>
    <row r="92" spans="1:14" x14ac:dyDescent="0.25">
      <c r="A92" s="66" t="s">
        <v>1068</v>
      </c>
      <c r="B92" s="83" t="s">
        <v>158</v>
      </c>
      <c r="C92" s="188" t="s">
        <v>94</v>
      </c>
      <c r="G92" s="66"/>
      <c r="H92"/>
      <c r="I92" s="83"/>
      <c r="N92" s="66"/>
    </row>
    <row r="93" spans="1:14" outlineLevel="1" x14ac:dyDescent="0.25">
      <c r="A93" s="66" t="s">
        <v>1069</v>
      </c>
      <c r="B93" s="95" t="s">
        <v>162</v>
      </c>
      <c r="C93" s="188"/>
      <c r="G93" s="66"/>
      <c r="H93"/>
      <c r="I93" s="83"/>
      <c r="N93" s="66"/>
    </row>
    <row r="94" spans="1:14" outlineLevel="1" x14ac:dyDescent="0.25">
      <c r="A94" s="66" t="s">
        <v>1070</v>
      </c>
      <c r="B94" s="95" t="s">
        <v>162</v>
      </c>
      <c r="C94" s="188"/>
      <c r="G94" s="66"/>
      <c r="H94"/>
      <c r="I94" s="83"/>
      <c r="N94" s="66"/>
    </row>
    <row r="95" spans="1:14" outlineLevel="1" x14ac:dyDescent="0.25">
      <c r="A95" s="66" t="s">
        <v>1071</v>
      </c>
      <c r="B95" s="95" t="s">
        <v>162</v>
      </c>
      <c r="C95" s="188"/>
      <c r="G95" s="66"/>
      <c r="H95"/>
      <c r="I95" s="83"/>
      <c r="N95" s="66"/>
    </row>
    <row r="96" spans="1:14" outlineLevel="1" x14ac:dyDescent="0.25">
      <c r="A96" s="66" t="s">
        <v>1072</v>
      </c>
      <c r="B96" s="95" t="s">
        <v>162</v>
      </c>
      <c r="C96" s="188"/>
      <c r="G96" s="66"/>
      <c r="H96"/>
      <c r="I96" s="83"/>
      <c r="N96" s="66"/>
    </row>
    <row r="97" spans="1:14" outlineLevel="1" x14ac:dyDescent="0.25">
      <c r="A97" s="66" t="s">
        <v>1073</v>
      </c>
      <c r="B97" s="95" t="s">
        <v>162</v>
      </c>
      <c r="C97" s="188"/>
      <c r="G97" s="66"/>
      <c r="H97"/>
      <c r="I97" s="83"/>
      <c r="N97" s="66"/>
    </row>
    <row r="98" spans="1:14" outlineLevel="1" x14ac:dyDescent="0.25">
      <c r="A98" s="66" t="s">
        <v>1074</v>
      </c>
      <c r="B98" s="95" t="s">
        <v>162</v>
      </c>
      <c r="C98" s="188"/>
      <c r="G98" s="66"/>
      <c r="H98"/>
      <c r="I98" s="83"/>
      <c r="N98" s="66"/>
    </row>
    <row r="99" spans="1:14" outlineLevel="1" x14ac:dyDescent="0.25">
      <c r="A99" s="66" t="s">
        <v>1075</v>
      </c>
      <c r="B99" s="95" t="s">
        <v>162</v>
      </c>
      <c r="C99" s="188"/>
      <c r="G99" s="66"/>
      <c r="H99"/>
      <c r="I99" s="83"/>
      <c r="N99" s="66"/>
    </row>
    <row r="100" spans="1:14" outlineLevel="1" x14ac:dyDescent="0.25">
      <c r="A100" s="66" t="s">
        <v>1076</v>
      </c>
      <c r="B100" s="95" t="s">
        <v>162</v>
      </c>
      <c r="C100" s="188"/>
      <c r="G100" s="66"/>
      <c r="H100"/>
      <c r="I100" s="83"/>
      <c r="N100" s="66"/>
    </row>
    <row r="101" spans="1:14" outlineLevel="1" x14ac:dyDescent="0.25">
      <c r="A101" s="66" t="s">
        <v>1077</v>
      </c>
      <c r="B101" s="95" t="s">
        <v>162</v>
      </c>
      <c r="C101" s="188"/>
      <c r="G101" s="66"/>
      <c r="H101"/>
      <c r="I101" s="83"/>
      <c r="N101" s="66"/>
    </row>
    <row r="102" spans="1:14" outlineLevel="1" x14ac:dyDescent="0.25">
      <c r="A102" s="66" t="s">
        <v>1078</v>
      </c>
      <c r="B102" s="95" t="s">
        <v>162</v>
      </c>
      <c r="C102" s="188"/>
      <c r="G102" s="66"/>
      <c r="H102"/>
      <c r="I102" s="83"/>
      <c r="N102" s="66"/>
    </row>
    <row r="103" spans="1:14" ht="15" customHeight="1" x14ac:dyDescent="0.25">
      <c r="A103" s="85"/>
      <c r="B103" s="202" t="s">
        <v>1777</v>
      </c>
      <c r="C103" s="189" t="s">
        <v>993</v>
      </c>
      <c r="D103" s="85"/>
      <c r="E103" s="87"/>
      <c r="F103" s="85"/>
      <c r="G103" s="88"/>
      <c r="H103"/>
      <c r="I103" s="116"/>
      <c r="J103" s="80"/>
      <c r="K103" s="80"/>
      <c r="L103" s="72"/>
      <c r="M103" s="80"/>
      <c r="N103" s="99"/>
    </row>
    <row r="104" spans="1:14" x14ac:dyDescent="0.25">
      <c r="A104" s="66" t="s">
        <v>1079</v>
      </c>
      <c r="B104" s="83" t="s">
        <v>672</v>
      </c>
      <c r="C104" s="188" t="s">
        <v>94</v>
      </c>
      <c r="G104" s="66"/>
      <c r="H104"/>
      <c r="I104" s="83"/>
      <c r="N104" s="66"/>
    </row>
    <row r="105" spans="1:14" x14ac:dyDescent="0.25">
      <c r="A105" s="66" t="s">
        <v>1080</v>
      </c>
      <c r="B105" s="83" t="s">
        <v>672</v>
      </c>
      <c r="C105" s="188" t="s">
        <v>94</v>
      </c>
      <c r="G105" s="66"/>
      <c r="H105"/>
      <c r="I105" s="83"/>
      <c r="N105" s="66"/>
    </row>
    <row r="106" spans="1:14" x14ac:dyDescent="0.25">
      <c r="A106" s="66" t="s">
        <v>1081</v>
      </c>
      <c r="B106" s="83" t="s">
        <v>672</v>
      </c>
      <c r="C106" s="188" t="s">
        <v>94</v>
      </c>
      <c r="G106" s="66"/>
      <c r="H106"/>
      <c r="I106" s="83"/>
      <c r="N106" s="66"/>
    </row>
    <row r="107" spans="1:14" x14ac:dyDescent="0.25">
      <c r="A107" s="66" t="s">
        <v>1082</v>
      </c>
      <c r="B107" s="83" t="s">
        <v>672</v>
      </c>
      <c r="C107" s="188" t="s">
        <v>94</v>
      </c>
      <c r="G107" s="66"/>
      <c r="H107"/>
      <c r="I107" s="83"/>
      <c r="N107" s="66"/>
    </row>
    <row r="108" spans="1:14" x14ac:dyDescent="0.25">
      <c r="A108" s="66" t="s">
        <v>1083</v>
      </c>
      <c r="B108" s="83" t="s">
        <v>672</v>
      </c>
      <c r="C108" s="188" t="s">
        <v>94</v>
      </c>
      <c r="G108" s="66"/>
      <c r="H108"/>
      <c r="I108" s="83"/>
      <c r="N108" s="66"/>
    </row>
    <row r="109" spans="1:14" x14ac:dyDescent="0.25">
      <c r="A109" s="66" t="s">
        <v>1084</v>
      </c>
      <c r="B109" s="83" t="s">
        <v>672</v>
      </c>
      <c r="C109" s="188" t="s">
        <v>94</v>
      </c>
      <c r="G109" s="66"/>
      <c r="H109"/>
      <c r="I109" s="83"/>
      <c r="N109" s="66"/>
    </row>
    <row r="110" spans="1:14" x14ac:dyDescent="0.25">
      <c r="A110" s="66" t="s">
        <v>1085</v>
      </c>
      <c r="B110" s="83" t="s">
        <v>672</v>
      </c>
      <c r="C110" s="188" t="s">
        <v>94</v>
      </c>
      <c r="G110" s="66"/>
      <c r="H110"/>
      <c r="I110" s="83"/>
      <c r="N110" s="66"/>
    </row>
    <row r="111" spans="1:14" x14ac:dyDescent="0.25">
      <c r="A111" s="66" t="s">
        <v>1086</v>
      </c>
      <c r="B111" s="83" t="s">
        <v>672</v>
      </c>
      <c r="C111" s="188" t="s">
        <v>94</v>
      </c>
      <c r="G111" s="66"/>
      <c r="H111"/>
      <c r="I111" s="83"/>
      <c r="N111" s="66"/>
    </row>
    <row r="112" spans="1:14" x14ac:dyDescent="0.25">
      <c r="A112" s="66" t="s">
        <v>1087</v>
      </c>
      <c r="B112" s="83" t="s">
        <v>672</v>
      </c>
      <c r="C112" s="188" t="s">
        <v>94</v>
      </c>
      <c r="G112" s="66"/>
      <c r="H112"/>
      <c r="I112" s="83"/>
      <c r="N112" s="66"/>
    </row>
    <row r="113" spans="1:14" x14ac:dyDescent="0.25">
      <c r="A113" s="66" t="s">
        <v>1088</v>
      </c>
      <c r="B113" s="83" t="s">
        <v>672</v>
      </c>
      <c r="C113" s="188" t="s">
        <v>94</v>
      </c>
      <c r="G113" s="66"/>
      <c r="H113"/>
      <c r="I113" s="83"/>
      <c r="N113" s="66"/>
    </row>
    <row r="114" spans="1:14" x14ac:dyDescent="0.25">
      <c r="A114" s="66" t="s">
        <v>1089</v>
      </c>
      <c r="B114" s="83" t="s">
        <v>672</v>
      </c>
      <c r="C114" s="188" t="s">
        <v>94</v>
      </c>
      <c r="G114" s="66"/>
      <c r="H114"/>
      <c r="I114" s="83"/>
      <c r="N114" s="66"/>
    </row>
    <row r="115" spans="1:14" x14ac:dyDescent="0.25">
      <c r="A115" s="66" t="s">
        <v>1090</v>
      </c>
      <c r="B115" s="83" t="s">
        <v>672</v>
      </c>
      <c r="C115" s="188" t="s">
        <v>94</v>
      </c>
      <c r="G115" s="66"/>
      <c r="H115"/>
      <c r="I115" s="83"/>
      <c r="N115" s="66"/>
    </row>
    <row r="116" spans="1:14" x14ac:dyDescent="0.25">
      <c r="A116" s="66" t="s">
        <v>1091</v>
      </c>
      <c r="B116" s="83" t="s">
        <v>672</v>
      </c>
      <c r="C116" s="188" t="s">
        <v>94</v>
      </c>
      <c r="G116" s="66"/>
      <c r="H116"/>
      <c r="I116" s="83"/>
      <c r="N116" s="66"/>
    </row>
    <row r="117" spans="1:14" x14ac:dyDescent="0.25">
      <c r="A117" s="66" t="s">
        <v>1092</v>
      </c>
      <c r="B117" s="83" t="s">
        <v>672</v>
      </c>
      <c r="C117" s="188" t="s">
        <v>94</v>
      </c>
      <c r="G117" s="66"/>
      <c r="H117"/>
      <c r="I117" s="83"/>
      <c r="N117" s="66"/>
    </row>
    <row r="118" spans="1:14" x14ac:dyDescent="0.25">
      <c r="A118" s="66" t="s">
        <v>1093</v>
      </c>
      <c r="B118" s="83" t="s">
        <v>672</v>
      </c>
      <c r="C118" s="188" t="s">
        <v>94</v>
      </c>
      <c r="G118" s="66"/>
      <c r="H118"/>
      <c r="I118" s="83"/>
      <c r="N118" s="66"/>
    </row>
    <row r="119" spans="1:14" x14ac:dyDescent="0.25">
      <c r="A119" s="66" t="s">
        <v>1094</v>
      </c>
      <c r="B119" s="83" t="s">
        <v>672</v>
      </c>
      <c r="C119" s="188" t="s">
        <v>94</v>
      </c>
      <c r="G119" s="66"/>
      <c r="H119"/>
      <c r="I119" s="83"/>
      <c r="N119" s="66"/>
    </row>
    <row r="120" spans="1:14" x14ac:dyDescent="0.25">
      <c r="A120" s="66" t="s">
        <v>1095</v>
      </c>
      <c r="B120" s="83" t="s">
        <v>672</v>
      </c>
      <c r="C120" s="188" t="s">
        <v>94</v>
      </c>
      <c r="G120" s="66"/>
      <c r="H120"/>
      <c r="I120" s="83"/>
      <c r="N120" s="66"/>
    </row>
    <row r="121" spans="1:14" x14ac:dyDescent="0.25">
      <c r="A121" s="66" t="s">
        <v>1096</v>
      </c>
      <c r="B121" s="83" t="s">
        <v>672</v>
      </c>
      <c r="C121" s="188" t="s">
        <v>94</v>
      </c>
      <c r="G121" s="66"/>
      <c r="H121"/>
      <c r="I121" s="83"/>
      <c r="N121" s="66"/>
    </row>
    <row r="122" spans="1:14" x14ac:dyDescent="0.25">
      <c r="A122" s="66" t="s">
        <v>1097</v>
      </c>
      <c r="B122" s="83" t="s">
        <v>672</v>
      </c>
      <c r="C122" s="188" t="s">
        <v>94</v>
      </c>
      <c r="G122" s="66"/>
      <c r="H122"/>
      <c r="I122" s="83"/>
      <c r="N122" s="66"/>
    </row>
    <row r="123" spans="1:14" x14ac:dyDescent="0.25">
      <c r="A123" s="66" t="s">
        <v>1098</v>
      </c>
      <c r="B123" s="83" t="s">
        <v>672</v>
      </c>
      <c r="C123" s="188" t="s">
        <v>94</v>
      </c>
      <c r="G123" s="66"/>
      <c r="H123"/>
      <c r="I123" s="83"/>
      <c r="N123" s="66"/>
    </row>
    <row r="124" spans="1:14" x14ac:dyDescent="0.25">
      <c r="A124" s="66" t="s">
        <v>1099</v>
      </c>
      <c r="B124" s="83" t="s">
        <v>672</v>
      </c>
      <c r="C124" s="188" t="s">
        <v>94</v>
      </c>
      <c r="G124" s="66"/>
      <c r="H124"/>
      <c r="I124" s="83"/>
      <c r="N124" s="66"/>
    </row>
    <row r="125" spans="1:14" x14ac:dyDescent="0.25">
      <c r="A125" s="66" t="s">
        <v>1100</v>
      </c>
      <c r="B125" s="83" t="s">
        <v>672</v>
      </c>
      <c r="C125" s="188" t="s">
        <v>94</v>
      </c>
      <c r="G125" s="66"/>
      <c r="H125"/>
      <c r="I125" s="83"/>
      <c r="N125" s="66"/>
    </row>
    <row r="126" spans="1:14" x14ac:dyDescent="0.25">
      <c r="A126" s="66" t="s">
        <v>1101</v>
      </c>
      <c r="B126" s="83" t="s">
        <v>672</v>
      </c>
      <c r="C126" s="188" t="s">
        <v>94</v>
      </c>
      <c r="G126" s="66"/>
      <c r="H126"/>
      <c r="I126" s="83"/>
      <c r="N126" s="66"/>
    </row>
    <row r="127" spans="1:14" x14ac:dyDescent="0.25">
      <c r="A127" s="66" t="s">
        <v>1102</v>
      </c>
      <c r="B127" s="83" t="s">
        <v>672</v>
      </c>
      <c r="C127" s="188"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88" t="s">
        <v>94</v>
      </c>
      <c r="D130"/>
      <c r="E130"/>
      <c r="F130"/>
      <c r="G130"/>
      <c r="H130"/>
      <c r="K130" s="108"/>
      <c r="L130" s="108"/>
      <c r="M130" s="108"/>
      <c r="N130" s="108"/>
    </row>
    <row r="131" spans="1:14" x14ac:dyDescent="0.25">
      <c r="A131" s="66" t="s">
        <v>1105</v>
      </c>
      <c r="B131" s="66" t="s">
        <v>707</v>
      </c>
      <c r="C131" s="188" t="s">
        <v>94</v>
      </c>
      <c r="D131"/>
      <c r="E131"/>
      <c r="F131"/>
      <c r="G131"/>
      <c r="H131"/>
      <c r="K131" s="108"/>
      <c r="L131" s="108"/>
      <c r="M131" s="108"/>
      <c r="N131" s="108"/>
    </row>
    <row r="132" spans="1:14" x14ac:dyDescent="0.25">
      <c r="A132" s="66" t="s">
        <v>1106</v>
      </c>
      <c r="B132" s="66" t="s">
        <v>158</v>
      </c>
      <c r="C132" s="188" t="s">
        <v>94</v>
      </c>
      <c r="D132"/>
      <c r="E132"/>
      <c r="F132"/>
      <c r="G132"/>
      <c r="H132"/>
      <c r="K132" s="108"/>
      <c r="L132" s="108"/>
      <c r="M132" s="108"/>
      <c r="N132" s="108"/>
    </row>
    <row r="133" spans="1:14" outlineLevel="1" x14ac:dyDescent="0.25">
      <c r="A133" s="66" t="s">
        <v>1107</v>
      </c>
      <c r="C133" s="188"/>
      <c r="D133"/>
      <c r="E133"/>
      <c r="F133"/>
      <c r="G133"/>
      <c r="H133"/>
      <c r="K133" s="108"/>
      <c r="L133" s="108"/>
      <c r="M133" s="108"/>
      <c r="N133" s="108"/>
    </row>
    <row r="134" spans="1:14" outlineLevel="1" x14ac:dyDescent="0.25">
      <c r="A134" s="66" t="s">
        <v>1108</v>
      </c>
      <c r="C134" s="188"/>
      <c r="D134"/>
      <c r="E134"/>
      <c r="F134"/>
      <c r="G134"/>
      <c r="H134"/>
      <c r="K134" s="108"/>
      <c r="L134" s="108"/>
      <c r="M134" s="108"/>
      <c r="N134" s="108"/>
    </row>
    <row r="135" spans="1:14" outlineLevel="1" x14ac:dyDescent="0.25">
      <c r="A135" s="66" t="s">
        <v>1109</v>
      </c>
      <c r="C135" s="188"/>
      <c r="D135"/>
      <c r="E135"/>
      <c r="F135"/>
      <c r="G135"/>
      <c r="H135"/>
      <c r="K135" s="108"/>
      <c r="L135" s="108"/>
      <c r="M135" s="108"/>
      <c r="N135" s="108"/>
    </row>
    <row r="136" spans="1:14" outlineLevel="1" x14ac:dyDescent="0.25">
      <c r="A136" s="66" t="s">
        <v>1110</v>
      </c>
      <c r="C136" s="188"/>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88" t="s">
        <v>94</v>
      </c>
      <c r="D138" s="118"/>
      <c r="E138" s="118"/>
      <c r="F138" s="103"/>
      <c r="G138" s="91"/>
      <c r="H138"/>
      <c r="K138" s="118"/>
      <c r="L138" s="118"/>
      <c r="M138" s="103"/>
      <c r="N138" s="91"/>
    </row>
    <row r="139" spans="1:14" x14ac:dyDescent="0.25">
      <c r="A139" s="66" t="s">
        <v>1112</v>
      </c>
      <c r="B139" s="66" t="s">
        <v>719</v>
      </c>
      <c r="C139" s="188" t="s">
        <v>94</v>
      </c>
      <c r="D139" s="118"/>
      <c r="E139" s="118"/>
      <c r="F139" s="103"/>
      <c r="G139" s="91"/>
      <c r="H139"/>
      <c r="K139" s="118"/>
      <c r="L139" s="118"/>
      <c r="M139" s="103"/>
      <c r="N139" s="91"/>
    </row>
    <row r="140" spans="1:14" x14ac:dyDescent="0.25">
      <c r="A140" s="66" t="s">
        <v>1113</v>
      </c>
      <c r="B140" s="66" t="s">
        <v>158</v>
      </c>
      <c r="C140" s="188" t="s">
        <v>94</v>
      </c>
      <c r="D140" s="118"/>
      <c r="E140" s="118"/>
      <c r="F140" s="103"/>
      <c r="G140" s="91"/>
      <c r="H140"/>
      <c r="K140" s="118"/>
      <c r="L140" s="118"/>
      <c r="M140" s="103"/>
      <c r="N140" s="91"/>
    </row>
    <row r="141" spans="1:14" outlineLevel="1" x14ac:dyDescent="0.25">
      <c r="A141" s="66" t="s">
        <v>1114</v>
      </c>
      <c r="C141" s="188"/>
      <c r="D141" s="118"/>
      <c r="E141" s="118"/>
      <c r="F141" s="103"/>
      <c r="G141" s="91"/>
      <c r="H141"/>
      <c r="K141" s="118"/>
      <c r="L141" s="118"/>
      <c r="M141" s="103"/>
      <c r="N141" s="91"/>
    </row>
    <row r="142" spans="1:14" outlineLevel="1" x14ac:dyDescent="0.25">
      <c r="A142" s="66" t="s">
        <v>1115</v>
      </c>
      <c r="C142" s="188"/>
      <c r="D142" s="118"/>
      <c r="E142" s="118"/>
      <c r="F142" s="103"/>
      <c r="G142" s="91"/>
      <c r="H142"/>
      <c r="K142" s="118"/>
      <c r="L142" s="118"/>
      <c r="M142" s="103"/>
      <c r="N142" s="91"/>
    </row>
    <row r="143" spans="1:14" outlineLevel="1" x14ac:dyDescent="0.25">
      <c r="A143" s="66" t="s">
        <v>1116</v>
      </c>
      <c r="C143" s="188"/>
      <c r="D143" s="118"/>
      <c r="E143" s="118"/>
      <c r="F143" s="103"/>
      <c r="G143" s="91"/>
      <c r="H143"/>
      <c r="K143" s="118"/>
      <c r="L143" s="118"/>
      <c r="M143" s="103"/>
      <c r="N143" s="91"/>
    </row>
    <row r="144" spans="1:14" outlineLevel="1" x14ac:dyDescent="0.25">
      <c r="A144" s="66" t="s">
        <v>1117</v>
      </c>
      <c r="C144" s="188"/>
      <c r="D144" s="118"/>
      <c r="E144" s="118"/>
      <c r="F144" s="103"/>
      <c r="G144" s="91"/>
      <c r="H144"/>
      <c r="K144" s="118"/>
      <c r="L144" s="118"/>
      <c r="M144" s="103"/>
      <c r="N144" s="91"/>
    </row>
    <row r="145" spans="1:14" outlineLevel="1" x14ac:dyDescent="0.25">
      <c r="A145" s="66" t="s">
        <v>1118</v>
      </c>
      <c r="C145" s="188"/>
      <c r="D145" s="118"/>
      <c r="E145" s="118"/>
      <c r="F145" s="103"/>
      <c r="G145" s="91"/>
      <c r="H145"/>
      <c r="K145" s="118"/>
      <c r="L145" s="118"/>
      <c r="M145" s="103"/>
      <c r="N145" s="91"/>
    </row>
    <row r="146" spans="1:14" outlineLevel="1" x14ac:dyDescent="0.25">
      <c r="A146" s="66" t="s">
        <v>1119</v>
      </c>
      <c r="C146" s="188"/>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94" t="s">
        <v>94</v>
      </c>
      <c r="D148" s="118"/>
      <c r="E148" s="118"/>
      <c r="F148" s="92" t="str">
        <f>IF($C$152=0,"",IF(C148="[for completion]","",C148/$C$152))</f>
        <v/>
      </c>
      <c r="G148" s="91"/>
      <c r="H148"/>
      <c r="I148" s="83"/>
      <c r="K148" s="118"/>
      <c r="L148" s="118"/>
      <c r="M148" s="92"/>
      <c r="N148" s="91"/>
    </row>
    <row r="149" spans="1:14" x14ac:dyDescent="0.25">
      <c r="A149" s="66" t="s">
        <v>1123</v>
      </c>
      <c r="B149" s="83" t="s">
        <v>1124</v>
      </c>
      <c r="C149" s="194" t="s">
        <v>94</v>
      </c>
      <c r="D149" s="118"/>
      <c r="E149" s="118"/>
      <c r="F149" s="92" t="str">
        <f>IF($C$152=0,"",IF(C149="[for completion]","",C149/$C$152))</f>
        <v/>
      </c>
      <c r="G149" s="91"/>
      <c r="H149"/>
      <c r="I149" s="83"/>
      <c r="K149" s="118"/>
      <c r="L149" s="118"/>
      <c r="M149" s="92"/>
      <c r="N149" s="91"/>
    </row>
    <row r="150" spans="1:14" x14ac:dyDescent="0.25">
      <c r="A150" s="66" t="s">
        <v>1125</v>
      </c>
      <c r="B150" s="83" t="s">
        <v>1126</v>
      </c>
      <c r="C150" s="194"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94"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6">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88"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88"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1165</v>
      </c>
      <c r="B1" s="191"/>
      <c r="C1" s="64"/>
      <c r="D1" s="64"/>
      <c r="E1" s="64"/>
      <c r="F1" s="199" t="s">
        <v>1767</v>
      </c>
    </row>
    <row r="2" spans="1:7" ht="15.75" thickBot="1" x14ac:dyDescent="0.3">
      <c r="A2" s="64"/>
      <c r="B2" s="64"/>
      <c r="C2" s="64"/>
      <c r="D2" s="64"/>
      <c r="E2" s="64"/>
      <c r="F2" s="64"/>
    </row>
    <row r="3" spans="1:7" ht="19.5" thickBot="1" x14ac:dyDescent="0.3">
      <c r="A3" s="67"/>
      <c r="B3" s="68" t="s">
        <v>82</v>
      </c>
      <c r="C3" s="69" t="s">
        <v>83</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95" t="s">
        <v>94</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88" t="s">
        <v>94</v>
      </c>
    </row>
    <row r="19" spans="1:7" outlineLevel="1" x14ac:dyDescent="0.25">
      <c r="A19" s="66" t="s">
        <v>1180</v>
      </c>
      <c r="C19" s="188"/>
    </row>
    <row r="20" spans="1:7" outlineLevel="1" x14ac:dyDescent="0.25">
      <c r="A20" s="66" t="s">
        <v>1181</v>
      </c>
      <c r="C20" s="188"/>
    </row>
    <row r="21" spans="1:7" outlineLevel="1" x14ac:dyDescent="0.25">
      <c r="A21" s="66" t="s">
        <v>1182</v>
      </c>
      <c r="C21" s="188"/>
    </row>
    <row r="22" spans="1:7" outlineLevel="1" x14ac:dyDescent="0.25">
      <c r="A22" s="66" t="s">
        <v>1183</v>
      </c>
      <c r="C22" s="188"/>
    </row>
    <row r="23" spans="1:7" outlineLevel="1" x14ac:dyDescent="0.25">
      <c r="A23" s="66" t="s">
        <v>1184</v>
      </c>
      <c r="C23" s="188"/>
    </row>
    <row r="24" spans="1:7" outlineLevel="1" x14ac:dyDescent="0.25">
      <c r="A24" s="66" t="s">
        <v>1185</v>
      </c>
      <c r="C24" s="188"/>
    </row>
    <row r="25" spans="1:7" ht="15" customHeight="1" x14ac:dyDescent="0.25">
      <c r="A25" s="85"/>
      <c r="B25" s="86" t="s">
        <v>1186</v>
      </c>
      <c r="C25" s="85" t="s">
        <v>1178</v>
      </c>
      <c r="D25" s="85"/>
      <c r="E25" s="87"/>
      <c r="F25" s="88"/>
      <c r="G25" s="88"/>
    </row>
    <row r="26" spans="1:7" x14ac:dyDescent="0.25">
      <c r="A26" s="66" t="s">
        <v>1187</v>
      </c>
      <c r="B26" s="115" t="s">
        <v>590</v>
      </c>
      <c r="C26" s="188">
        <f>SUM(C27:C54)</f>
        <v>0</v>
      </c>
      <c r="D26" s="115"/>
      <c r="F26" s="115"/>
      <c r="G26" s="66"/>
    </row>
    <row r="27" spans="1:7" x14ac:dyDescent="0.25">
      <c r="A27" s="66" t="s">
        <v>1188</v>
      </c>
      <c r="B27" s="66" t="s">
        <v>592</v>
      </c>
      <c r="C27" s="188" t="s">
        <v>94</v>
      </c>
      <c r="D27" s="115"/>
      <c r="F27" s="115"/>
      <c r="G27" s="66"/>
    </row>
    <row r="28" spans="1:7" x14ac:dyDescent="0.25">
      <c r="A28" s="66" t="s">
        <v>1189</v>
      </c>
      <c r="B28" s="66" t="s">
        <v>594</v>
      </c>
      <c r="C28" s="188" t="s">
        <v>94</v>
      </c>
      <c r="D28" s="115"/>
      <c r="F28" s="115"/>
      <c r="G28" s="66"/>
    </row>
    <row r="29" spans="1:7" x14ac:dyDescent="0.25">
      <c r="A29" s="66" t="s">
        <v>1190</v>
      </c>
      <c r="B29" s="66" t="s">
        <v>596</v>
      </c>
      <c r="C29" s="188" t="s">
        <v>94</v>
      </c>
      <c r="D29" s="115"/>
      <c r="F29" s="115"/>
      <c r="G29" s="66"/>
    </row>
    <row r="30" spans="1:7" x14ac:dyDescent="0.25">
      <c r="A30" s="66" t="s">
        <v>1191</v>
      </c>
      <c r="B30" s="66" t="s">
        <v>598</v>
      </c>
      <c r="C30" s="188" t="s">
        <v>94</v>
      </c>
      <c r="D30" s="115"/>
      <c r="F30" s="115"/>
      <c r="G30" s="66"/>
    </row>
    <row r="31" spans="1:7" x14ac:dyDescent="0.25">
      <c r="A31" s="66" t="s">
        <v>1192</v>
      </c>
      <c r="B31" s="66" t="s">
        <v>600</v>
      </c>
      <c r="C31" s="188" t="s">
        <v>94</v>
      </c>
      <c r="D31" s="115"/>
      <c r="F31" s="115"/>
      <c r="G31" s="66"/>
    </row>
    <row r="32" spans="1:7" x14ac:dyDescent="0.25">
      <c r="A32" s="66" t="s">
        <v>1193</v>
      </c>
      <c r="B32" s="66" t="s">
        <v>602</v>
      </c>
      <c r="C32" s="188" t="s">
        <v>94</v>
      </c>
      <c r="D32" s="115"/>
      <c r="F32" s="115"/>
      <c r="G32" s="66"/>
    </row>
    <row r="33" spans="1:7" x14ac:dyDescent="0.25">
      <c r="A33" s="66" t="s">
        <v>1194</v>
      </c>
      <c r="B33" s="66" t="s">
        <v>604</v>
      </c>
      <c r="C33" s="188" t="s">
        <v>94</v>
      </c>
      <c r="D33" s="115"/>
      <c r="F33" s="115"/>
      <c r="G33" s="66"/>
    </row>
    <row r="34" spans="1:7" x14ac:dyDescent="0.25">
      <c r="A34" s="66" t="s">
        <v>1195</v>
      </c>
      <c r="B34" s="66" t="s">
        <v>606</v>
      </c>
      <c r="C34" s="188" t="s">
        <v>94</v>
      </c>
      <c r="D34" s="115"/>
      <c r="F34" s="115"/>
      <c r="G34" s="66"/>
    </row>
    <row r="35" spans="1:7" x14ac:dyDescent="0.25">
      <c r="A35" s="66" t="s">
        <v>1196</v>
      </c>
      <c r="B35" s="66" t="s">
        <v>608</v>
      </c>
      <c r="C35" s="188" t="s">
        <v>94</v>
      </c>
      <c r="D35" s="115"/>
      <c r="F35" s="115"/>
      <c r="G35" s="66"/>
    </row>
    <row r="36" spans="1:7" x14ac:dyDescent="0.25">
      <c r="A36" s="66" t="s">
        <v>1197</v>
      </c>
      <c r="B36" s="66" t="s">
        <v>610</v>
      </c>
      <c r="C36" s="188" t="s">
        <v>94</v>
      </c>
      <c r="D36" s="115"/>
      <c r="F36" s="115"/>
      <c r="G36" s="66"/>
    </row>
    <row r="37" spans="1:7" x14ac:dyDescent="0.25">
      <c r="A37" s="66" t="s">
        <v>1198</v>
      </c>
      <c r="B37" s="66" t="s">
        <v>612</v>
      </c>
      <c r="C37" s="188" t="s">
        <v>94</v>
      </c>
      <c r="D37" s="115"/>
      <c r="F37" s="115"/>
      <c r="G37" s="66"/>
    </row>
    <row r="38" spans="1:7" x14ac:dyDescent="0.25">
      <c r="A38" s="66" t="s">
        <v>1199</v>
      </c>
      <c r="B38" s="66" t="s">
        <v>614</v>
      </c>
      <c r="C38" s="188" t="s">
        <v>94</v>
      </c>
      <c r="D38" s="115"/>
      <c r="F38" s="115"/>
      <c r="G38" s="66"/>
    </row>
    <row r="39" spans="1:7" x14ac:dyDescent="0.25">
      <c r="A39" s="66" t="s">
        <v>1200</v>
      </c>
      <c r="B39" s="66" t="s">
        <v>616</v>
      </c>
      <c r="C39" s="188" t="s">
        <v>94</v>
      </c>
      <c r="D39" s="115"/>
      <c r="F39" s="115"/>
      <c r="G39" s="66"/>
    </row>
    <row r="40" spans="1:7" x14ac:dyDescent="0.25">
      <c r="A40" s="66" t="s">
        <v>1201</v>
      </c>
      <c r="B40" s="66" t="s">
        <v>618</v>
      </c>
      <c r="C40" s="188" t="s">
        <v>94</v>
      </c>
      <c r="D40" s="115"/>
      <c r="F40" s="115"/>
      <c r="G40" s="66"/>
    </row>
    <row r="41" spans="1:7" x14ac:dyDescent="0.25">
      <c r="A41" s="66" t="s">
        <v>1202</v>
      </c>
      <c r="B41" s="66" t="s">
        <v>620</v>
      </c>
      <c r="C41" s="188" t="s">
        <v>94</v>
      </c>
      <c r="D41" s="115"/>
      <c r="F41" s="115"/>
      <c r="G41" s="66"/>
    </row>
    <row r="42" spans="1:7" x14ac:dyDescent="0.25">
      <c r="A42" s="66" t="s">
        <v>1203</v>
      </c>
      <c r="B42" s="66" t="s">
        <v>3</v>
      </c>
      <c r="C42" s="188" t="s">
        <v>94</v>
      </c>
      <c r="D42" s="115"/>
      <c r="F42" s="115"/>
      <c r="G42" s="66"/>
    </row>
    <row r="43" spans="1:7" x14ac:dyDescent="0.25">
      <c r="A43" s="66" t="s">
        <v>1204</v>
      </c>
      <c r="B43" s="66" t="s">
        <v>623</v>
      </c>
      <c r="C43" s="188" t="s">
        <v>94</v>
      </c>
      <c r="D43" s="115"/>
      <c r="F43" s="115"/>
      <c r="G43" s="66"/>
    </row>
    <row r="44" spans="1:7" x14ac:dyDescent="0.25">
      <c r="A44" s="66" t="s">
        <v>1205</v>
      </c>
      <c r="B44" s="66" t="s">
        <v>625</v>
      </c>
      <c r="C44" s="188" t="s">
        <v>94</v>
      </c>
      <c r="D44" s="115"/>
      <c r="F44" s="115"/>
      <c r="G44" s="66"/>
    </row>
    <row r="45" spans="1:7" x14ac:dyDescent="0.25">
      <c r="A45" s="66" t="s">
        <v>1206</v>
      </c>
      <c r="B45" s="66" t="s">
        <v>627</v>
      </c>
      <c r="C45" s="188" t="s">
        <v>94</v>
      </c>
      <c r="D45" s="115"/>
      <c r="F45" s="115"/>
      <c r="G45" s="66"/>
    </row>
    <row r="46" spans="1:7" x14ac:dyDescent="0.25">
      <c r="A46" s="66" t="s">
        <v>1207</v>
      </c>
      <c r="B46" s="66" t="s">
        <v>629</v>
      </c>
      <c r="C46" s="188" t="s">
        <v>94</v>
      </c>
      <c r="D46" s="115"/>
      <c r="F46" s="115"/>
      <c r="G46" s="66"/>
    </row>
    <row r="47" spans="1:7" x14ac:dyDescent="0.25">
      <c r="A47" s="66" t="s">
        <v>1208</v>
      </c>
      <c r="B47" s="66" t="s">
        <v>631</v>
      </c>
      <c r="C47" s="188" t="s">
        <v>94</v>
      </c>
      <c r="D47" s="115"/>
      <c r="F47" s="115"/>
      <c r="G47" s="66"/>
    </row>
    <row r="48" spans="1:7" x14ac:dyDescent="0.25">
      <c r="A48" s="66" t="s">
        <v>1209</v>
      </c>
      <c r="B48" s="66" t="s">
        <v>633</v>
      </c>
      <c r="C48" s="188" t="s">
        <v>94</v>
      </c>
      <c r="D48" s="115"/>
      <c r="F48" s="115"/>
      <c r="G48" s="66"/>
    </row>
    <row r="49" spans="1:7" x14ac:dyDescent="0.25">
      <c r="A49" s="66" t="s">
        <v>1210</v>
      </c>
      <c r="B49" s="66" t="s">
        <v>635</v>
      </c>
      <c r="C49" s="188" t="s">
        <v>94</v>
      </c>
      <c r="D49" s="115"/>
      <c r="F49" s="115"/>
      <c r="G49" s="66"/>
    </row>
    <row r="50" spans="1:7" x14ac:dyDescent="0.25">
      <c r="A50" s="66" t="s">
        <v>1211</v>
      </c>
      <c r="B50" s="66" t="s">
        <v>637</v>
      </c>
      <c r="C50" s="188" t="s">
        <v>94</v>
      </c>
      <c r="D50" s="115"/>
      <c r="F50" s="115"/>
      <c r="G50" s="66"/>
    </row>
    <row r="51" spans="1:7" x14ac:dyDescent="0.25">
      <c r="A51" s="66" t="s">
        <v>1212</v>
      </c>
      <c r="B51" s="66" t="s">
        <v>639</v>
      </c>
      <c r="C51" s="188" t="s">
        <v>94</v>
      </c>
      <c r="D51" s="115"/>
      <c r="F51" s="115"/>
      <c r="G51" s="66"/>
    </row>
    <row r="52" spans="1:7" x14ac:dyDescent="0.25">
      <c r="A52" s="66" t="s">
        <v>1213</v>
      </c>
      <c r="B52" s="66" t="s">
        <v>641</v>
      </c>
      <c r="C52" s="188" t="s">
        <v>94</v>
      </c>
      <c r="D52" s="115"/>
      <c r="F52" s="115"/>
      <c r="G52" s="66"/>
    </row>
    <row r="53" spans="1:7" x14ac:dyDescent="0.25">
      <c r="A53" s="66" t="s">
        <v>1214</v>
      </c>
      <c r="B53" s="66" t="s">
        <v>6</v>
      </c>
      <c r="C53" s="188" t="s">
        <v>94</v>
      </c>
      <c r="D53" s="115"/>
      <c r="F53" s="115"/>
      <c r="G53" s="66"/>
    </row>
    <row r="54" spans="1:7" x14ac:dyDescent="0.25">
      <c r="A54" s="66" t="s">
        <v>1215</v>
      </c>
      <c r="B54" s="66" t="s">
        <v>644</v>
      </c>
      <c r="C54" s="188" t="s">
        <v>94</v>
      </c>
      <c r="D54" s="115"/>
      <c r="F54" s="115"/>
      <c r="G54" s="66"/>
    </row>
    <row r="55" spans="1:7" x14ac:dyDescent="0.25">
      <c r="A55" s="66" t="s">
        <v>1216</v>
      </c>
      <c r="B55" s="115" t="s">
        <v>331</v>
      </c>
      <c r="C55" s="190">
        <f>SUM(C56:C58)</f>
        <v>0</v>
      </c>
      <c r="D55" s="115"/>
      <c r="F55" s="115"/>
      <c r="G55" s="66"/>
    </row>
    <row r="56" spans="1:7" x14ac:dyDescent="0.25">
      <c r="A56" s="66" t="s">
        <v>1217</v>
      </c>
      <c r="B56" s="66" t="s">
        <v>647</v>
      </c>
      <c r="C56" s="188" t="s">
        <v>94</v>
      </c>
      <c r="D56" s="115"/>
      <c r="F56" s="115"/>
      <c r="G56" s="66"/>
    </row>
    <row r="57" spans="1:7" x14ac:dyDescent="0.25">
      <c r="A57" s="66" t="s">
        <v>1218</v>
      </c>
      <c r="B57" s="66" t="s">
        <v>649</v>
      </c>
      <c r="C57" s="188" t="s">
        <v>94</v>
      </c>
      <c r="D57" s="115"/>
      <c r="F57" s="115"/>
      <c r="G57" s="66"/>
    </row>
    <row r="58" spans="1:7" x14ac:dyDescent="0.25">
      <c r="A58" s="66" t="s">
        <v>1219</v>
      </c>
      <c r="B58" s="66" t="s">
        <v>2</v>
      </c>
      <c r="C58" s="188" t="s">
        <v>94</v>
      </c>
      <c r="D58" s="115"/>
      <c r="F58" s="115"/>
      <c r="G58" s="66"/>
    </row>
    <row r="59" spans="1:7" x14ac:dyDescent="0.25">
      <c r="A59" s="66" t="s">
        <v>1220</v>
      </c>
      <c r="B59" s="115" t="s">
        <v>158</v>
      </c>
      <c r="C59" s="190">
        <f>SUM(C60:C69)</f>
        <v>0</v>
      </c>
      <c r="D59" s="115"/>
      <c r="F59" s="115"/>
      <c r="G59" s="66"/>
    </row>
    <row r="60" spans="1:7" x14ac:dyDescent="0.25">
      <c r="A60" s="66" t="s">
        <v>1221</v>
      </c>
      <c r="B60" s="83" t="s">
        <v>333</v>
      </c>
      <c r="C60" s="188" t="s">
        <v>94</v>
      </c>
      <c r="D60" s="115"/>
      <c r="F60" s="115"/>
      <c r="G60" s="66"/>
    </row>
    <row r="61" spans="1:7" x14ac:dyDescent="0.25">
      <c r="A61" s="66" t="s">
        <v>1222</v>
      </c>
      <c r="B61" s="83" t="s">
        <v>335</v>
      </c>
      <c r="C61" s="188" t="s">
        <v>94</v>
      </c>
      <c r="D61" s="115"/>
      <c r="F61" s="115"/>
      <c r="G61" s="66"/>
    </row>
    <row r="62" spans="1:7" x14ac:dyDescent="0.25">
      <c r="A62" s="66" t="s">
        <v>1223</v>
      </c>
      <c r="B62" s="83" t="s">
        <v>337</v>
      </c>
      <c r="C62" s="188" t="s">
        <v>94</v>
      </c>
      <c r="D62" s="115"/>
      <c r="F62" s="115"/>
      <c r="G62" s="66"/>
    </row>
    <row r="63" spans="1:7" x14ac:dyDescent="0.25">
      <c r="A63" s="66" t="s">
        <v>1224</v>
      </c>
      <c r="B63" s="83" t="s">
        <v>12</v>
      </c>
      <c r="C63" s="188" t="s">
        <v>94</v>
      </c>
      <c r="D63" s="115"/>
      <c r="F63" s="115"/>
      <c r="G63" s="66"/>
    </row>
    <row r="64" spans="1:7" x14ac:dyDescent="0.25">
      <c r="A64" s="66" t="s">
        <v>1225</v>
      </c>
      <c r="B64" s="83" t="s">
        <v>340</v>
      </c>
      <c r="C64" s="188" t="s">
        <v>94</v>
      </c>
      <c r="D64" s="115"/>
      <c r="F64" s="115"/>
      <c r="G64" s="66"/>
    </row>
    <row r="65" spans="1:7" x14ac:dyDescent="0.25">
      <c r="A65" s="66" t="s">
        <v>1226</v>
      </c>
      <c r="B65" s="83" t="s">
        <v>342</v>
      </c>
      <c r="C65" s="188" t="s">
        <v>94</v>
      </c>
      <c r="D65" s="115"/>
      <c r="F65" s="115"/>
      <c r="G65" s="66"/>
    </row>
    <row r="66" spans="1:7" x14ac:dyDescent="0.25">
      <c r="A66" s="66" t="s">
        <v>1227</v>
      </c>
      <c r="B66" s="83" t="s">
        <v>344</v>
      </c>
      <c r="C66" s="188" t="s">
        <v>94</v>
      </c>
      <c r="D66" s="115"/>
      <c r="F66" s="115"/>
      <c r="G66" s="66"/>
    </row>
    <row r="67" spans="1:7" x14ac:dyDescent="0.25">
      <c r="A67" s="66" t="s">
        <v>1228</v>
      </c>
      <c r="B67" s="83" t="s">
        <v>346</v>
      </c>
      <c r="C67" s="188" t="s">
        <v>94</v>
      </c>
      <c r="D67" s="115"/>
      <c r="F67" s="115"/>
      <c r="G67" s="66"/>
    </row>
    <row r="68" spans="1:7" x14ac:dyDescent="0.25">
      <c r="A68" s="66" t="s">
        <v>1229</v>
      </c>
      <c r="B68" s="83" t="s">
        <v>348</v>
      </c>
      <c r="C68" s="188" t="s">
        <v>94</v>
      </c>
      <c r="D68" s="115"/>
      <c r="F68" s="115"/>
      <c r="G68" s="66"/>
    </row>
    <row r="69" spans="1:7" x14ac:dyDescent="0.25">
      <c r="A69" s="66" t="s">
        <v>1230</v>
      </c>
      <c r="B69" s="83" t="s">
        <v>158</v>
      </c>
      <c r="C69" s="188" t="s">
        <v>94</v>
      </c>
      <c r="D69" s="115"/>
      <c r="F69" s="115"/>
      <c r="G69" s="66"/>
    </row>
    <row r="70" spans="1:7" outlineLevel="1" x14ac:dyDescent="0.25">
      <c r="A70" s="66" t="s">
        <v>1231</v>
      </c>
      <c r="B70" s="95" t="s">
        <v>162</v>
      </c>
      <c r="C70" s="188"/>
      <c r="G70" s="66"/>
    </row>
    <row r="71" spans="1:7" outlineLevel="1" x14ac:dyDescent="0.25">
      <c r="A71" s="66" t="s">
        <v>1232</v>
      </c>
      <c r="B71" s="95" t="s">
        <v>162</v>
      </c>
      <c r="C71" s="188"/>
      <c r="G71" s="66"/>
    </row>
    <row r="72" spans="1:7" outlineLevel="1" x14ac:dyDescent="0.25">
      <c r="A72" s="66" t="s">
        <v>1233</v>
      </c>
      <c r="B72" s="95" t="s">
        <v>162</v>
      </c>
      <c r="C72" s="188"/>
      <c r="G72" s="66"/>
    </row>
    <row r="73" spans="1:7" outlineLevel="1" x14ac:dyDescent="0.25">
      <c r="A73" s="66" t="s">
        <v>1234</v>
      </c>
      <c r="B73" s="95" t="s">
        <v>162</v>
      </c>
      <c r="C73" s="188"/>
      <c r="G73" s="66"/>
    </row>
    <row r="74" spans="1:7" outlineLevel="1" x14ac:dyDescent="0.25">
      <c r="A74" s="66" t="s">
        <v>1235</v>
      </c>
      <c r="B74" s="95" t="s">
        <v>162</v>
      </c>
      <c r="C74" s="188"/>
      <c r="G74" s="66"/>
    </row>
    <row r="75" spans="1:7" outlineLevel="1" x14ac:dyDescent="0.25">
      <c r="A75" s="66" t="s">
        <v>1236</v>
      </c>
      <c r="B75" s="95" t="s">
        <v>162</v>
      </c>
      <c r="C75" s="188"/>
      <c r="G75" s="66"/>
    </row>
    <row r="76" spans="1:7" outlineLevel="1" x14ac:dyDescent="0.25">
      <c r="A76" s="66" t="s">
        <v>1237</v>
      </c>
      <c r="B76" s="95" t="s">
        <v>162</v>
      </c>
      <c r="C76" s="188"/>
      <c r="G76" s="66"/>
    </row>
    <row r="77" spans="1:7" outlineLevel="1" x14ac:dyDescent="0.25">
      <c r="A77" s="66" t="s">
        <v>1238</v>
      </c>
      <c r="B77" s="95" t="s">
        <v>162</v>
      </c>
      <c r="C77" s="188"/>
      <c r="G77" s="66"/>
    </row>
    <row r="78" spans="1:7" outlineLevel="1" x14ac:dyDescent="0.25">
      <c r="A78" s="66" t="s">
        <v>1239</v>
      </c>
      <c r="B78" s="95" t="s">
        <v>162</v>
      </c>
      <c r="C78" s="188"/>
      <c r="G78" s="66"/>
    </row>
    <row r="79" spans="1:7" outlineLevel="1" x14ac:dyDescent="0.25">
      <c r="A79" s="66" t="s">
        <v>1240</v>
      </c>
      <c r="B79" s="95" t="s">
        <v>162</v>
      </c>
      <c r="C79" s="188"/>
      <c r="G79" s="66"/>
    </row>
    <row r="80" spans="1:7" ht="15" customHeight="1" x14ac:dyDescent="0.25">
      <c r="A80" s="85"/>
      <c r="B80" s="86" t="s">
        <v>1241</v>
      </c>
      <c r="C80" s="85" t="s">
        <v>1178</v>
      </c>
      <c r="D80" s="85"/>
      <c r="E80" s="87"/>
      <c r="F80" s="88"/>
      <c r="G80" s="88"/>
    </row>
    <row r="81" spans="1:7" x14ac:dyDescent="0.25">
      <c r="A81" s="66" t="s">
        <v>1242</v>
      </c>
      <c r="B81" s="66" t="s">
        <v>705</v>
      </c>
      <c r="C81" s="188" t="s">
        <v>94</v>
      </c>
      <c r="E81" s="64"/>
    </row>
    <row r="82" spans="1:7" x14ac:dyDescent="0.25">
      <c r="A82" s="66" t="s">
        <v>1243</v>
      </c>
      <c r="B82" s="66" t="s">
        <v>707</v>
      </c>
      <c r="C82" s="188" t="s">
        <v>94</v>
      </c>
      <c r="E82" s="64"/>
    </row>
    <row r="83" spans="1:7" x14ac:dyDescent="0.25">
      <c r="A83" s="66" t="s">
        <v>1244</v>
      </c>
      <c r="B83" s="66" t="s">
        <v>158</v>
      </c>
      <c r="C83" s="188" t="s">
        <v>94</v>
      </c>
      <c r="E83" s="64"/>
    </row>
    <row r="84" spans="1:7" outlineLevel="1" x14ac:dyDescent="0.25">
      <c r="A84" s="66" t="s">
        <v>1245</v>
      </c>
      <c r="C84" s="188"/>
      <c r="E84" s="64"/>
    </row>
    <row r="85" spans="1:7" outlineLevel="1" x14ac:dyDescent="0.25">
      <c r="A85" s="66" t="s">
        <v>1246</v>
      </c>
      <c r="C85" s="188"/>
      <c r="E85" s="64"/>
    </row>
    <row r="86" spans="1:7" outlineLevel="1" x14ac:dyDescent="0.25">
      <c r="A86" s="66" t="s">
        <v>1247</v>
      </c>
      <c r="C86" s="188"/>
      <c r="E86" s="64"/>
    </row>
    <row r="87" spans="1:7" outlineLevel="1" x14ac:dyDescent="0.25">
      <c r="A87" s="66" t="s">
        <v>1248</v>
      </c>
      <c r="C87" s="188"/>
      <c r="E87" s="64"/>
    </row>
    <row r="88" spans="1:7" outlineLevel="1" x14ac:dyDescent="0.25">
      <c r="A88" s="66" t="s">
        <v>1249</v>
      </c>
      <c r="C88" s="188"/>
      <c r="E88" s="64"/>
    </row>
    <row r="89" spans="1:7" outlineLevel="1" x14ac:dyDescent="0.25">
      <c r="A89" s="66" t="s">
        <v>1250</v>
      </c>
      <c r="C89" s="188"/>
      <c r="E89" s="64"/>
    </row>
    <row r="90" spans="1:7" ht="15" customHeight="1" x14ac:dyDescent="0.25">
      <c r="A90" s="85"/>
      <c r="B90" s="86" t="s">
        <v>1251</v>
      </c>
      <c r="C90" s="85" t="s">
        <v>1178</v>
      </c>
      <c r="D90" s="85"/>
      <c r="E90" s="87"/>
      <c r="F90" s="88"/>
      <c r="G90" s="88"/>
    </row>
    <row r="91" spans="1:7" x14ac:dyDescent="0.25">
      <c r="A91" s="66" t="s">
        <v>1252</v>
      </c>
      <c r="B91" s="66" t="s">
        <v>717</v>
      </c>
      <c r="C91" s="188" t="s">
        <v>94</v>
      </c>
      <c r="E91" s="64"/>
    </row>
    <row r="92" spans="1:7" x14ac:dyDescent="0.25">
      <c r="A92" s="66" t="s">
        <v>1253</v>
      </c>
      <c r="B92" s="66" t="s">
        <v>719</v>
      </c>
      <c r="C92" s="188" t="s">
        <v>94</v>
      </c>
      <c r="E92" s="64"/>
    </row>
    <row r="93" spans="1:7" x14ac:dyDescent="0.25">
      <c r="A93" s="66" t="s">
        <v>1254</v>
      </c>
      <c r="B93" s="66" t="s">
        <v>158</v>
      </c>
      <c r="C93" s="188" t="s">
        <v>94</v>
      </c>
      <c r="E93" s="64"/>
    </row>
    <row r="94" spans="1:7" outlineLevel="1" x14ac:dyDescent="0.25">
      <c r="A94" s="66" t="s">
        <v>1255</v>
      </c>
      <c r="C94" s="188"/>
      <c r="E94" s="64"/>
    </row>
    <row r="95" spans="1:7" outlineLevel="1" x14ac:dyDescent="0.25">
      <c r="A95" s="66" t="s">
        <v>1256</v>
      </c>
      <c r="C95" s="188"/>
      <c r="E95" s="64"/>
    </row>
    <row r="96" spans="1:7" outlineLevel="1" x14ac:dyDescent="0.25">
      <c r="A96" s="66" t="s">
        <v>1257</v>
      </c>
      <c r="C96" s="188"/>
      <c r="E96" s="64"/>
    </row>
    <row r="97" spans="1:7" outlineLevel="1" x14ac:dyDescent="0.25">
      <c r="A97" s="66" t="s">
        <v>1258</v>
      </c>
      <c r="C97" s="188"/>
      <c r="E97" s="64"/>
    </row>
    <row r="98" spans="1:7" outlineLevel="1" x14ac:dyDescent="0.25">
      <c r="A98" s="66" t="s">
        <v>1259</v>
      </c>
      <c r="C98" s="188"/>
      <c r="E98" s="64"/>
    </row>
    <row r="99" spans="1:7" outlineLevel="1" x14ac:dyDescent="0.25">
      <c r="A99" s="66" t="s">
        <v>1260</v>
      </c>
      <c r="C99" s="188"/>
      <c r="E99" s="64"/>
    </row>
    <row r="100" spans="1:7" ht="15" customHeight="1" x14ac:dyDescent="0.25">
      <c r="A100" s="85"/>
      <c r="B100" s="86" t="s">
        <v>1261</v>
      </c>
      <c r="C100" s="85" t="s">
        <v>1178</v>
      </c>
      <c r="D100" s="85"/>
      <c r="E100" s="87"/>
      <c r="F100" s="88"/>
      <c r="G100" s="88"/>
    </row>
    <row r="101" spans="1:7" x14ac:dyDescent="0.25">
      <c r="A101" s="66" t="s">
        <v>1262</v>
      </c>
      <c r="B101" s="62" t="s">
        <v>729</v>
      </c>
      <c r="C101" s="188" t="s">
        <v>94</v>
      </c>
      <c r="E101" s="64"/>
    </row>
    <row r="102" spans="1:7" x14ac:dyDescent="0.25">
      <c r="A102" s="66" t="s">
        <v>1263</v>
      </c>
      <c r="B102" s="62" t="s">
        <v>731</v>
      </c>
      <c r="C102" s="188" t="s">
        <v>94</v>
      </c>
      <c r="E102" s="64"/>
    </row>
    <row r="103" spans="1:7" x14ac:dyDescent="0.25">
      <c r="A103" s="66" t="s">
        <v>1264</v>
      </c>
      <c r="B103" s="62" t="s">
        <v>733</v>
      </c>
      <c r="C103" s="188" t="s">
        <v>94</v>
      </c>
    </row>
    <row r="104" spans="1:7" x14ac:dyDescent="0.25">
      <c r="A104" s="66" t="s">
        <v>1265</v>
      </c>
      <c r="B104" s="62" t="s">
        <v>735</v>
      </c>
      <c r="C104" s="188" t="s">
        <v>94</v>
      </c>
    </row>
    <row r="105" spans="1:7" x14ac:dyDescent="0.25">
      <c r="A105" s="66" t="s">
        <v>1266</v>
      </c>
      <c r="B105" s="62" t="s">
        <v>737</v>
      </c>
      <c r="C105" s="188" t="s">
        <v>94</v>
      </c>
    </row>
    <row r="106" spans="1:7" outlineLevel="1" x14ac:dyDescent="0.25">
      <c r="A106" s="66" t="s">
        <v>1267</v>
      </c>
      <c r="B106" s="62"/>
      <c r="C106" s="188"/>
    </row>
    <row r="107" spans="1:7" outlineLevel="1" x14ac:dyDescent="0.25">
      <c r="A107" s="66" t="s">
        <v>1268</v>
      </c>
      <c r="B107" s="62"/>
      <c r="C107" s="188"/>
    </row>
    <row r="108" spans="1:7" outlineLevel="1" x14ac:dyDescent="0.25">
      <c r="A108" s="66" t="s">
        <v>1269</v>
      </c>
      <c r="B108" s="62"/>
      <c r="C108" s="188"/>
    </row>
    <row r="109" spans="1:7" outlineLevel="1" x14ac:dyDescent="0.25">
      <c r="A109" s="66" t="s">
        <v>1270</v>
      </c>
      <c r="B109" s="62"/>
      <c r="C109" s="188"/>
    </row>
    <row r="110" spans="1:7" ht="15" customHeight="1" x14ac:dyDescent="0.25">
      <c r="A110" s="85"/>
      <c r="B110" s="86" t="s">
        <v>1271</v>
      </c>
      <c r="C110" s="85" t="s">
        <v>1178</v>
      </c>
      <c r="D110" s="85"/>
      <c r="E110" s="87"/>
      <c r="F110" s="88"/>
      <c r="G110" s="88"/>
    </row>
    <row r="111" spans="1:7" x14ac:dyDescent="0.25">
      <c r="A111" s="66" t="s">
        <v>1272</v>
      </c>
      <c r="B111" s="66" t="s">
        <v>744</v>
      </c>
      <c r="C111" s="188" t="s">
        <v>94</v>
      </c>
      <c r="E111" s="64"/>
    </row>
    <row r="112" spans="1:7" outlineLevel="1" x14ac:dyDescent="0.25">
      <c r="A112" s="66" t="s">
        <v>1273</v>
      </c>
      <c r="C112" s="188"/>
      <c r="E112" s="64"/>
    </row>
    <row r="113" spans="1:7" outlineLevel="1" x14ac:dyDescent="0.25">
      <c r="A113" s="66" t="s">
        <v>1274</v>
      </c>
      <c r="C113" s="188"/>
      <c r="E113" s="64"/>
    </row>
    <row r="114" spans="1:7" outlineLevel="1" x14ac:dyDescent="0.25">
      <c r="A114" s="66" t="s">
        <v>1275</v>
      </c>
      <c r="C114" s="188"/>
      <c r="E114" s="64"/>
    </row>
    <row r="115" spans="1:7" outlineLevel="1" x14ac:dyDescent="0.25">
      <c r="A115" s="66" t="s">
        <v>1276</v>
      </c>
      <c r="C115" s="188"/>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94" t="s">
        <v>94</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94" t="s">
        <v>94</v>
      </c>
      <c r="D120" s="194" t="s">
        <v>94</v>
      </c>
      <c r="E120" s="80"/>
      <c r="F120" s="92" t="str">
        <f t="shared" ref="F120:F143" si="0">IF($C$144=0,"",IF(C120="[for completion]","",C120/$C$144))</f>
        <v/>
      </c>
      <c r="G120" s="92" t="str">
        <f t="shared" ref="G120:G143" si="1">IF($D$144=0,"",IF(D120="[for completion]","",D120/$D$144))</f>
        <v/>
      </c>
    </row>
    <row r="121" spans="1:7" x14ac:dyDescent="0.25">
      <c r="A121" s="66" t="s">
        <v>1280</v>
      </c>
      <c r="B121" s="83" t="s">
        <v>672</v>
      </c>
      <c r="C121" s="194" t="s">
        <v>94</v>
      </c>
      <c r="D121" s="194" t="s">
        <v>94</v>
      </c>
      <c r="E121" s="80"/>
      <c r="F121" s="92" t="str">
        <f t="shared" si="0"/>
        <v/>
      </c>
      <c r="G121" s="92" t="str">
        <f t="shared" si="1"/>
        <v/>
      </c>
    </row>
    <row r="122" spans="1:7" x14ac:dyDescent="0.25">
      <c r="A122" s="66" t="s">
        <v>1281</v>
      </c>
      <c r="B122" s="83" t="s">
        <v>672</v>
      </c>
      <c r="C122" s="194" t="s">
        <v>94</v>
      </c>
      <c r="D122" s="194" t="s">
        <v>94</v>
      </c>
      <c r="E122" s="80"/>
      <c r="F122" s="92" t="str">
        <f t="shared" si="0"/>
        <v/>
      </c>
      <c r="G122" s="92" t="str">
        <f t="shared" si="1"/>
        <v/>
      </c>
    </row>
    <row r="123" spans="1:7" x14ac:dyDescent="0.25">
      <c r="A123" s="66" t="s">
        <v>1282</v>
      </c>
      <c r="B123" s="83" t="s">
        <v>672</v>
      </c>
      <c r="C123" s="194" t="s">
        <v>94</v>
      </c>
      <c r="D123" s="194" t="s">
        <v>94</v>
      </c>
      <c r="E123" s="80"/>
      <c r="F123" s="92" t="str">
        <f t="shared" si="0"/>
        <v/>
      </c>
      <c r="G123" s="92" t="str">
        <f t="shared" si="1"/>
        <v/>
      </c>
    </row>
    <row r="124" spans="1:7" x14ac:dyDescent="0.25">
      <c r="A124" s="66" t="s">
        <v>1283</v>
      </c>
      <c r="B124" s="83" t="s">
        <v>672</v>
      </c>
      <c r="C124" s="194" t="s">
        <v>94</v>
      </c>
      <c r="D124" s="194" t="s">
        <v>94</v>
      </c>
      <c r="E124" s="80"/>
      <c r="F124" s="92" t="str">
        <f t="shared" si="0"/>
        <v/>
      </c>
      <c r="G124" s="92" t="str">
        <f t="shared" si="1"/>
        <v/>
      </c>
    </row>
    <row r="125" spans="1:7" x14ac:dyDescent="0.25">
      <c r="A125" s="66" t="s">
        <v>1284</v>
      </c>
      <c r="B125" s="83" t="s">
        <v>672</v>
      </c>
      <c r="C125" s="194" t="s">
        <v>94</v>
      </c>
      <c r="D125" s="194" t="s">
        <v>94</v>
      </c>
      <c r="E125" s="80"/>
      <c r="F125" s="92" t="str">
        <f t="shared" si="0"/>
        <v/>
      </c>
      <c r="G125" s="92" t="str">
        <f t="shared" si="1"/>
        <v/>
      </c>
    </row>
    <row r="126" spans="1:7" x14ac:dyDescent="0.25">
      <c r="A126" s="66" t="s">
        <v>1285</v>
      </c>
      <c r="B126" s="83" t="s">
        <v>672</v>
      </c>
      <c r="C126" s="194" t="s">
        <v>94</v>
      </c>
      <c r="D126" s="194" t="s">
        <v>94</v>
      </c>
      <c r="E126" s="80"/>
      <c r="F126" s="92" t="str">
        <f t="shared" si="0"/>
        <v/>
      </c>
      <c r="G126" s="92" t="str">
        <f t="shared" si="1"/>
        <v/>
      </c>
    </row>
    <row r="127" spans="1:7" x14ac:dyDescent="0.25">
      <c r="A127" s="66" t="s">
        <v>1286</v>
      </c>
      <c r="B127" s="83" t="s">
        <v>672</v>
      </c>
      <c r="C127" s="194" t="s">
        <v>94</v>
      </c>
      <c r="D127" s="194" t="s">
        <v>94</v>
      </c>
      <c r="E127" s="80"/>
      <c r="F127" s="92" t="str">
        <f t="shared" si="0"/>
        <v/>
      </c>
      <c r="G127" s="92" t="str">
        <f t="shared" si="1"/>
        <v/>
      </c>
    </row>
    <row r="128" spans="1:7" x14ac:dyDescent="0.25">
      <c r="A128" s="66" t="s">
        <v>1287</v>
      </c>
      <c r="B128" s="83" t="s">
        <v>672</v>
      </c>
      <c r="C128" s="194" t="s">
        <v>94</v>
      </c>
      <c r="D128" s="194" t="s">
        <v>94</v>
      </c>
      <c r="E128" s="80"/>
      <c r="F128" s="92" t="str">
        <f t="shared" si="0"/>
        <v/>
      </c>
      <c r="G128" s="92" t="str">
        <f t="shared" si="1"/>
        <v/>
      </c>
    </row>
    <row r="129" spans="1:7" x14ac:dyDescent="0.25">
      <c r="A129" s="66" t="s">
        <v>1288</v>
      </c>
      <c r="B129" s="83" t="s">
        <v>672</v>
      </c>
      <c r="C129" s="194" t="s">
        <v>94</v>
      </c>
      <c r="D129" s="194" t="s">
        <v>94</v>
      </c>
      <c r="E129" s="83"/>
      <c r="F129" s="92" t="str">
        <f t="shared" si="0"/>
        <v/>
      </c>
      <c r="G129" s="92" t="str">
        <f t="shared" si="1"/>
        <v/>
      </c>
    </row>
    <row r="130" spans="1:7" x14ac:dyDescent="0.25">
      <c r="A130" s="66" t="s">
        <v>1289</v>
      </c>
      <c r="B130" s="83" t="s">
        <v>672</v>
      </c>
      <c r="C130" s="194" t="s">
        <v>94</v>
      </c>
      <c r="D130" s="194" t="s">
        <v>94</v>
      </c>
      <c r="E130" s="83"/>
      <c r="F130" s="92" t="str">
        <f t="shared" si="0"/>
        <v/>
      </c>
      <c r="G130" s="92" t="str">
        <f t="shared" si="1"/>
        <v/>
      </c>
    </row>
    <row r="131" spans="1:7" x14ac:dyDescent="0.25">
      <c r="A131" s="66" t="s">
        <v>1290</v>
      </c>
      <c r="B131" s="83" t="s">
        <v>672</v>
      </c>
      <c r="C131" s="194" t="s">
        <v>94</v>
      </c>
      <c r="D131" s="194" t="s">
        <v>94</v>
      </c>
      <c r="E131" s="83"/>
      <c r="F131" s="92" t="str">
        <f t="shared" si="0"/>
        <v/>
      </c>
      <c r="G131" s="92" t="str">
        <f t="shared" si="1"/>
        <v/>
      </c>
    </row>
    <row r="132" spans="1:7" x14ac:dyDescent="0.25">
      <c r="A132" s="66" t="s">
        <v>1291</v>
      </c>
      <c r="B132" s="83" t="s">
        <v>672</v>
      </c>
      <c r="C132" s="194" t="s">
        <v>94</v>
      </c>
      <c r="D132" s="194" t="s">
        <v>94</v>
      </c>
      <c r="E132" s="83"/>
      <c r="F132" s="92" t="str">
        <f t="shared" si="0"/>
        <v/>
      </c>
      <c r="G132" s="92" t="str">
        <f t="shared" si="1"/>
        <v/>
      </c>
    </row>
    <row r="133" spans="1:7" x14ac:dyDescent="0.25">
      <c r="A133" s="66" t="s">
        <v>1292</v>
      </c>
      <c r="B133" s="83" t="s">
        <v>672</v>
      </c>
      <c r="C133" s="194" t="s">
        <v>94</v>
      </c>
      <c r="D133" s="194" t="s">
        <v>94</v>
      </c>
      <c r="E133" s="83"/>
      <c r="F133" s="92" t="str">
        <f t="shared" si="0"/>
        <v/>
      </c>
      <c r="G133" s="92" t="str">
        <f t="shared" si="1"/>
        <v/>
      </c>
    </row>
    <row r="134" spans="1:7" x14ac:dyDescent="0.25">
      <c r="A134" s="66" t="s">
        <v>1293</v>
      </c>
      <c r="B134" s="83" t="s">
        <v>672</v>
      </c>
      <c r="C134" s="194" t="s">
        <v>94</v>
      </c>
      <c r="D134" s="194" t="s">
        <v>94</v>
      </c>
      <c r="E134" s="83"/>
      <c r="F134" s="92" t="str">
        <f t="shared" si="0"/>
        <v/>
      </c>
      <c r="G134" s="92" t="str">
        <f t="shared" si="1"/>
        <v/>
      </c>
    </row>
    <row r="135" spans="1:7" x14ac:dyDescent="0.25">
      <c r="A135" s="66" t="s">
        <v>1294</v>
      </c>
      <c r="B135" s="83" t="s">
        <v>672</v>
      </c>
      <c r="C135" s="194" t="s">
        <v>94</v>
      </c>
      <c r="D135" s="194" t="s">
        <v>94</v>
      </c>
      <c r="F135" s="92" t="str">
        <f t="shared" si="0"/>
        <v/>
      </c>
      <c r="G135" s="92" t="str">
        <f t="shared" si="1"/>
        <v/>
      </c>
    </row>
    <row r="136" spans="1:7" x14ac:dyDescent="0.25">
      <c r="A136" s="66" t="s">
        <v>1295</v>
      </c>
      <c r="B136" s="83" t="s">
        <v>672</v>
      </c>
      <c r="C136" s="194" t="s">
        <v>94</v>
      </c>
      <c r="D136" s="194" t="s">
        <v>94</v>
      </c>
      <c r="E136" s="103"/>
      <c r="F136" s="92" t="str">
        <f t="shared" si="0"/>
        <v/>
      </c>
      <c r="G136" s="92" t="str">
        <f t="shared" si="1"/>
        <v/>
      </c>
    </row>
    <row r="137" spans="1:7" x14ac:dyDescent="0.25">
      <c r="A137" s="66" t="s">
        <v>1296</v>
      </c>
      <c r="B137" s="83" t="s">
        <v>672</v>
      </c>
      <c r="C137" s="194" t="s">
        <v>94</v>
      </c>
      <c r="D137" s="194" t="s">
        <v>94</v>
      </c>
      <c r="E137" s="103"/>
      <c r="F137" s="92" t="str">
        <f t="shared" si="0"/>
        <v/>
      </c>
      <c r="G137" s="92" t="str">
        <f t="shared" si="1"/>
        <v/>
      </c>
    </row>
    <row r="138" spans="1:7" x14ac:dyDescent="0.25">
      <c r="A138" s="66" t="s">
        <v>1297</v>
      </c>
      <c r="B138" s="83" t="s">
        <v>672</v>
      </c>
      <c r="C138" s="194" t="s">
        <v>94</v>
      </c>
      <c r="D138" s="194" t="s">
        <v>94</v>
      </c>
      <c r="E138" s="103"/>
      <c r="F138" s="92" t="str">
        <f t="shared" si="0"/>
        <v/>
      </c>
      <c r="G138" s="92" t="str">
        <f t="shared" si="1"/>
        <v/>
      </c>
    </row>
    <row r="139" spans="1:7" x14ac:dyDescent="0.25">
      <c r="A139" s="66" t="s">
        <v>1298</v>
      </c>
      <c r="B139" s="83" t="s">
        <v>672</v>
      </c>
      <c r="C139" s="194" t="s">
        <v>94</v>
      </c>
      <c r="D139" s="194" t="s">
        <v>94</v>
      </c>
      <c r="E139" s="103"/>
      <c r="F139" s="92" t="str">
        <f t="shared" si="0"/>
        <v/>
      </c>
      <c r="G139" s="92" t="str">
        <f t="shared" si="1"/>
        <v/>
      </c>
    </row>
    <row r="140" spans="1:7" x14ac:dyDescent="0.25">
      <c r="A140" s="66" t="s">
        <v>1299</v>
      </c>
      <c r="B140" s="83" t="s">
        <v>672</v>
      </c>
      <c r="C140" s="194" t="s">
        <v>94</v>
      </c>
      <c r="D140" s="194" t="s">
        <v>94</v>
      </c>
      <c r="E140" s="103"/>
      <c r="F140" s="92" t="str">
        <f t="shared" si="0"/>
        <v/>
      </c>
      <c r="G140" s="92" t="str">
        <f t="shared" si="1"/>
        <v/>
      </c>
    </row>
    <row r="141" spans="1:7" x14ac:dyDescent="0.25">
      <c r="A141" s="66" t="s">
        <v>1300</v>
      </c>
      <c r="B141" s="83" t="s">
        <v>672</v>
      </c>
      <c r="C141" s="194" t="s">
        <v>94</v>
      </c>
      <c r="D141" s="194" t="s">
        <v>94</v>
      </c>
      <c r="E141" s="103"/>
      <c r="F141" s="92" t="str">
        <f t="shared" si="0"/>
        <v/>
      </c>
      <c r="G141" s="92" t="str">
        <f t="shared" si="1"/>
        <v/>
      </c>
    </row>
    <row r="142" spans="1:7" x14ac:dyDescent="0.25">
      <c r="A142" s="66" t="s">
        <v>1301</v>
      </c>
      <c r="B142" s="83" t="s">
        <v>672</v>
      </c>
      <c r="C142" s="194" t="s">
        <v>94</v>
      </c>
      <c r="D142" s="194" t="s">
        <v>94</v>
      </c>
      <c r="E142" s="103"/>
      <c r="F142" s="92" t="str">
        <f t="shared" si="0"/>
        <v/>
      </c>
      <c r="G142" s="92" t="str">
        <f t="shared" si="1"/>
        <v/>
      </c>
    </row>
    <row r="143" spans="1:7" x14ac:dyDescent="0.25">
      <c r="A143" s="66" t="s">
        <v>1302</v>
      </c>
      <c r="B143" s="83" t="s">
        <v>672</v>
      </c>
      <c r="C143" s="194" t="s">
        <v>94</v>
      </c>
      <c r="D143" s="194" t="s">
        <v>94</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88" t="s">
        <v>94</v>
      </c>
      <c r="G146" s="66"/>
    </row>
    <row r="147" spans="1:7" x14ac:dyDescent="0.25">
      <c r="G147" s="66"/>
    </row>
    <row r="148" spans="1:7" x14ac:dyDescent="0.25">
      <c r="B148" s="83" t="s">
        <v>784</v>
      </c>
      <c r="G148" s="66"/>
    </row>
    <row r="149" spans="1:7" x14ac:dyDescent="0.25">
      <c r="A149" s="66" t="s">
        <v>1306</v>
      </c>
      <c r="B149" s="66" t="s">
        <v>786</v>
      </c>
      <c r="C149" s="194" t="s">
        <v>94</v>
      </c>
      <c r="D149" s="194" t="s">
        <v>94</v>
      </c>
      <c r="F149" s="92" t="str">
        <f t="shared" ref="F149:F163" si="2">IF($C$157=0,"",IF(C149="[for completion]","",C149/$C$157))</f>
        <v/>
      </c>
      <c r="G149" s="92" t="str">
        <f t="shared" ref="G149:G163" si="3">IF($D$157=0,"",IF(D149="[for completion]","",D149/$D$157))</f>
        <v/>
      </c>
    </row>
    <row r="150" spans="1:7" x14ac:dyDescent="0.25">
      <c r="A150" s="66" t="s">
        <v>1307</v>
      </c>
      <c r="B150" s="66" t="s">
        <v>788</v>
      </c>
      <c r="C150" s="194" t="s">
        <v>94</v>
      </c>
      <c r="D150" s="194" t="s">
        <v>94</v>
      </c>
      <c r="F150" s="92" t="str">
        <f t="shared" si="2"/>
        <v/>
      </c>
      <c r="G150" s="92" t="str">
        <f t="shared" si="3"/>
        <v/>
      </c>
    </row>
    <row r="151" spans="1:7" x14ac:dyDescent="0.25">
      <c r="A151" s="66" t="s">
        <v>1308</v>
      </c>
      <c r="B151" s="66" t="s">
        <v>790</v>
      </c>
      <c r="C151" s="194" t="s">
        <v>94</v>
      </c>
      <c r="D151" s="194" t="s">
        <v>94</v>
      </c>
      <c r="F151" s="92" t="str">
        <f t="shared" si="2"/>
        <v/>
      </c>
      <c r="G151" s="92" t="str">
        <f t="shared" si="3"/>
        <v/>
      </c>
    </row>
    <row r="152" spans="1:7" x14ac:dyDescent="0.25">
      <c r="A152" s="66" t="s">
        <v>1309</v>
      </c>
      <c r="B152" s="66" t="s">
        <v>792</v>
      </c>
      <c r="C152" s="194" t="s">
        <v>94</v>
      </c>
      <c r="D152" s="194" t="s">
        <v>94</v>
      </c>
      <c r="F152" s="92" t="str">
        <f t="shared" si="2"/>
        <v/>
      </c>
      <c r="G152" s="92" t="str">
        <f t="shared" si="3"/>
        <v/>
      </c>
    </row>
    <row r="153" spans="1:7" x14ac:dyDescent="0.25">
      <c r="A153" s="66" t="s">
        <v>1310</v>
      </c>
      <c r="B153" s="66" t="s">
        <v>794</v>
      </c>
      <c r="C153" s="194" t="s">
        <v>94</v>
      </c>
      <c r="D153" s="194" t="s">
        <v>94</v>
      </c>
      <c r="F153" s="92" t="str">
        <f t="shared" si="2"/>
        <v/>
      </c>
      <c r="G153" s="92" t="str">
        <f t="shared" si="3"/>
        <v/>
      </c>
    </row>
    <row r="154" spans="1:7" x14ac:dyDescent="0.25">
      <c r="A154" s="66" t="s">
        <v>1311</v>
      </c>
      <c r="B154" s="66" t="s">
        <v>796</v>
      </c>
      <c r="C154" s="194" t="s">
        <v>94</v>
      </c>
      <c r="D154" s="194" t="s">
        <v>94</v>
      </c>
      <c r="F154" s="92" t="str">
        <f t="shared" si="2"/>
        <v/>
      </c>
      <c r="G154" s="92" t="str">
        <f t="shared" si="3"/>
        <v/>
      </c>
    </row>
    <row r="155" spans="1:7" x14ac:dyDescent="0.25">
      <c r="A155" s="66" t="s">
        <v>1312</v>
      </c>
      <c r="B155" s="66" t="s">
        <v>798</v>
      </c>
      <c r="C155" s="194" t="s">
        <v>94</v>
      </c>
      <c r="D155" s="194" t="s">
        <v>94</v>
      </c>
      <c r="F155" s="92" t="str">
        <f t="shared" si="2"/>
        <v/>
      </c>
      <c r="G155" s="92" t="str">
        <f t="shared" si="3"/>
        <v/>
      </c>
    </row>
    <row r="156" spans="1:7" x14ac:dyDescent="0.25">
      <c r="A156" s="66" t="s">
        <v>1313</v>
      </c>
      <c r="B156" s="66" t="s">
        <v>800</v>
      </c>
      <c r="C156" s="194" t="s">
        <v>94</v>
      </c>
      <c r="D156" s="194" t="s">
        <v>94</v>
      </c>
      <c r="F156" s="92" t="str">
        <f t="shared" si="2"/>
        <v/>
      </c>
      <c r="G156" s="92" t="str">
        <f t="shared" si="3"/>
        <v/>
      </c>
    </row>
    <row r="157" spans="1:7" x14ac:dyDescent="0.25">
      <c r="A157" s="66" t="s">
        <v>1314</v>
      </c>
      <c r="B157" s="93" t="s">
        <v>160</v>
      </c>
      <c r="C157" s="194">
        <f>SUM(C149:C156)</f>
        <v>0</v>
      </c>
      <c r="D157" s="195">
        <f>SUM(D149:D156)</f>
        <v>0</v>
      </c>
      <c r="F157" s="103">
        <f>SUM(F149:F156)</f>
        <v>0</v>
      </c>
      <c r="G157" s="103">
        <f>SUM(G149:G156)</f>
        <v>0</v>
      </c>
    </row>
    <row r="158" spans="1:7" outlineLevel="1" x14ac:dyDescent="0.25">
      <c r="A158" s="66" t="s">
        <v>1315</v>
      </c>
      <c r="B158" s="95" t="s">
        <v>803</v>
      </c>
      <c r="F158" s="92" t="str">
        <f t="shared" si="2"/>
        <v/>
      </c>
      <c r="G158" s="92" t="str">
        <f t="shared" si="3"/>
        <v/>
      </c>
    </row>
    <row r="159" spans="1:7" outlineLevel="1" x14ac:dyDescent="0.25">
      <c r="A159" s="66" t="s">
        <v>1316</v>
      </c>
      <c r="B159" s="95" t="s">
        <v>805</v>
      </c>
      <c r="F159" s="92" t="str">
        <f t="shared" si="2"/>
        <v/>
      </c>
      <c r="G159" s="92" t="str">
        <f t="shared" si="3"/>
        <v/>
      </c>
    </row>
    <row r="160" spans="1:7" outlineLevel="1" x14ac:dyDescent="0.25">
      <c r="A160" s="66" t="s">
        <v>1317</v>
      </c>
      <c r="B160" s="95" t="s">
        <v>807</v>
      </c>
      <c r="F160" s="92" t="str">
        <f t="shared" si="2"/>
        <v/>
      </c>
      <c r="G160" s="92" t="str">
        <f t="shared" si="3"/>
        <v/>
      </c>
    </row>
    <row r="161" spans="1:7" outlineLevel="1" x14ac:dyDescent="0.25">
      <c r="A161" s="66" t="s">
        <v>1318</v>
      </c>
      <c r="B161" s="95" t="s">
        <v>809</v>
      </c>
      <c r="F161" s="92" t="str">
        <f t="shared" si="2"/>
        <v/>
      </c>
      <c r="G161" s="92" t="str">
        <f t="shared" si="3"/>
        <v/>
      </c>
    </row>
    <row r="162" spans="1:7" outlineLevel="1" x14ac:dyDescent="0.25">
      <c r="A162" s="66" t="s">
        <v>1319</v>
      </c>
      <c r="B162" s="95" t="s">
        <v>811</v>
      </c>
      <c r="F162" s="92" t="str">
        <f t="shared" si="2"/>
        <v/>
      </c>
      <c r="G162" s="92" t="str">
        <f t="shared" si="3"/>
        <v/>
      </c>
    </row>
    <row r="163" spans="1:7" outlineLevel="1" x14ac:dyDescent="0.25">
      <c r="A163" s="66" t="s">
        <v>1320</v>
      </c>
      <c r="B163" s="95" t="s">
        <v>813</v>
      </c>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88" t="s">
        <v>129</v>
      </c>
      <c r="G168" s="66"/>
    </row>
    <row r="169" spans="1:7" x14ac:dyDescent="0.25">
      <c r="G169" s="66"/>
    </row>
    <row r="170" spans="1:7" x14ac:dyDescent="0.25">
      <c r="B170" s="83" t="s">
        <v>784</v>
      </c>
      <c r="G170" s="66"/>
    </row>
    <row r="171" spans="1:7" x14ac:dyDescent="0.25">
      <c r="A171" s="66" t="s">
        <v>1326</v>
      </c>
      <c r="B171" s="66" t="s">
        <v>786</v>
      </c>
      <c r="C171" s="194" t="s">
        <v>129</v>
      </c>
      <c r="D171" s="195" t="s">
        <v>129</v>
      </c>
      <c r="F171" s="92" t="str">
        <f>IF($C$179=0,"",IF(C171="[Mark as ND1 if not relevant]","",C171/$C$179))</f>
        <v/>
      </c>
      <c r="G171" s="92" t="str">
        <f>IF($D$179=0,"",IF(D171="[Mark as ND1 if not relevant]","",D171/$D$179))</f>
        <v/>
      </c>
    </row>
    <row r="172" spans="1:7" x14ac:dyDescent="0.25">
      <c r="A172" s="66" t="s">
        <v>1327</v>
      </c>
      <c r="B172" s="66" t="s">
        <v>788</v>
      </c>
      <c r="C172" s="194" t="s">
        <v>129</v>
      </c>
      <c r="D172" s="195" t="s">
        <v>129</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94" t="s">
        <v>129</v>
      </c>
      <c r="D173" s="195" t="s">
        <v>129</v>
      </c>
      <c r="F173" s="92" t="str">
        <f t="shared" si="4"/>
        <v/>
      </c>
      <c r="G173" s="92" t="str">
        <f t="shared" si="5"/>
        <v/>
      </c>
    </row>
    <row r="174" spans="1:7" x14ac:dyDescent="0.25">
      <c r="A174" s="66" t="s">
        <v>1329</v>
      </c>
      <c r="B174" s="66" t="s">
        <v>792</v>
      </c>
      <c r="C174" s="194" t="s">
        <v>129</v>
      </c>
      <c r="D174" s="195" t="s">
        <v>129</v>
      </c>
      <c r="F174" s="92" t="str">
        <f t="shared" si="4"/>
        <v/>
      </c>
      <c r="G174" s="92" t="str">
        <f t="shared" si="5"/>
        <v/>
      </c>
    </row>
    <row r="175" spans="1:7" x14ac:dyDescent="0.25">
      <c r="A175" s="66" t="s">
        <v>1330</v>
      </c>
      <c r="B175" s="66" t="s">
        <v>794</v>
      </c>
      <c r="C175" s="194" t="s">
        <v>129</v>
      </c>
      <c r="D175" s="195" t="s">
        <v>129</v>
      </c>
      <c r="F175" s="92" t="str">
        <f t="shared" si="4"/>
        <v/>
      </c>
      <c r="G175" s="92" t="str">
        <f t="shared" si="5"/>
        <v/>
      </c>
    </row>
    <row r="176" spans="1:7" x14ac:dyDescent="0.25">
      <c r="A176" s="66" t="s">
        <v>1331</v>
      </c>
      <c r="B176" s="66" t="s">
        <v>796</v>
      </c>
      <c r="C176" s="194" t="s">
        <v>129</v>
      </c>
      <c r="D176" s="195" t="s">
        <v>129</v>
      </c>
      <c r="F176" s="92" t="str">
        <f t="shared" si="4"/>
        <v/>
      </c>
      <c r="G176" s="92" t="str">
        <f t="shared" si="5"/>
        <v/>
      </c>
    </row>
    <row r="177" spans="1:7" x14ac:dyDescent="0.25">
      <c r="A177" s="66" t="s">
        <v>1332</v>
      </c>
      <c r="B177" s="66" t="s">
        <v>798</v>
      </c>
      <c r="C177" s="194" t="s">
        <v>129</v>
      </c>
      <c r="D177" s="195" t="s">
        <v>129</v>
      </c>
      <c r="F177" s="92" t="str">
        <f t="shared" si="4"/>
        <v/>
      </c>
      <c r="G177" s="92" t="str">
        <f t="shared" si="5"/>
        <v/>
      </c>
    </row>
    <row r="178" spans="1:7" x14ac:dyDescent="0.25">
      <c r="A178" s="66" t="s">
        <v>1333</v>
      </c>
      <c r="B178" s="66" t="s">
        <v>800</v>
      </c>
      <c r="C178" s="194" t="s">
        <v>129</v>
      </c>
      <c r="D178" s="195" t="s">
        <v>129</v>
      </c>
      <c r="F178" s="92" t="str">
        <f t="shared" si="4"/>
        <v/>
      </c>
      <c r="G178" s="92" t="str">
        <f t="shared" si="5"/>
        <v/>
      </c>
    </row>
    <row r="179" spans="1:7" x14ac:dyDescent="0.25">
      <c r="A179" s="66" t="s">
        <v>1334</v>
      </c>
      <c r="B179" s="93" t="s">
        <v>160</v>
      </c>
      <c r="C179" s="194">
        <f>SUM(C171:C178)</f>
        <v>0</v>
      </c>
      <c r="D179" s="195">
        <f>SUM(D171:D178)</f>
        <v>0</v>
      </c>
      <c r="F179" s="103">
        <f>SUM(F171:F178)</f>
        <v>0</v>
      </c>
      <c r="G179" s="103">
        <f>SUM(G171:G178)</f>
        <v>0</v>
      </c>
    </row>
    <row r="180" spans="1:7" outlineLevel="1" x14ac:dyDescent="0.25">
      <c r="A180" s="66" t="s">
        <v>1335</v>
      </c>
      <c r="B180" s="95" t="s">
        <v>803</v>
      </c>
      <c r="F180" s="92" t="str">
        <f t="shared" ref="F180:F185" si="6">IF($C$179=0,"",IF(C180="[for completion]","",C180/$C$179))</f>
        <v/>
      </c>
      <c r="G180" s="92" t="str">
        <f t="shared" ref="G180:G185" si="7">IF($D$179=0,"",IF(D180="[for completion]","",D180/$D$179))</f>
        <v/>
      </c>
    </row>
    <row r="181" spans="1:7" outlineLevel="1" x14ac:dyDescent="0.25">
      <c r="A181" s="66" t="s">
        <v>1336</v>
      </c>
      <c r="B181" s="95" t="s">
        <v>805</v>
      </c>
      <c r="F181" s="92" t="str">
        <f t="shared" si="6"/>
        <v/>
      </c>
      <c r="G181" s="92" t="str">
        <f t="shared" si="7"/>
        <v/>
      </c>
    </row>
    <row r="182" spans="1:7" outlineLevel="1" x14ac:dyDescent="0.25">
      <c r="A182" s="66" t="s">
        <v>1337</v>
      </c>
      <c r="B182" s="95" t="s">
        <v>807</v>
      </c>
      <c r="F182" s="92" t="str">
        <f t="shared" si="6"/>
        <v/>
      </c>
      <c r="G182" s="92" t="str">
        <f t="shared" si="7"/>
        <v/>
      </c>
    </row>
    <row r="183" spans="1:7" outlineLevel="1" x14ac:dyDescent="0.25">
      <c r="A183" s="66" t="s">
        <v>1338</v>
      </c>
      <c r="B183" s="95" t="s">
        <v>809</v>
      </c>
      <c r="F183" s="92" t="str">
        <f t="shared" si="6"/>
        <v/>
      </c>
      <c r="G183" s="92" t="str">
        <f t="shared" si="7"/>
        <v/>
      </c>
    </row>
    <row r="184" spans="1:7" outlineLevel="1" x14ac:dyDescent="0.25">
      <c r="A184" s="66" t="s">
        <v>1339</v>
      </c>
      <c r="B184" s="95" t="s">
        <v>811</v>
      </c>
      <c r="F184" s="92" t="str">
        <f t="shared" si="6"/>
        <v/>
      </c>
      <c r="G184" s="92" t="str">
        <f t="shared" si="7"/>
        <v/>
      </c>
    </row>
    <row r="185" spans="1:7" outlineLevel="1" x14ac:dyDescent="0.25">
      <c r="A185" s="66" t="s">
        <v>1340</v>
      </c>
      <c r="B185" s="95" t="s">
        <v>813</v>
      </c>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83" t="s">
        <v>672</v>
      </c>
      <c r="C190" s="188" t="s">
        <v>94</v>
      </c>
      <c r="E190" s="103"/>
      <c r="F190" s="103"/>
      <c r="G190" s="103"/>
    </row>
    <row r="191" spans="1:7" x14ac:dyDescent="0.25">
      <c r="A191" s="66" t="s">
        <v>1346</v>
      </c>
      <c r="B191" s="83" t="s">
        <v>672</v>
      </c>
      <c r="C191" s="188" t="s">
        <v>94</v>
      </c>
      <c r="E191" s="103"/>
      <c r="F191" s="103"/>
      <c r="G191" s="103"/>
    </row>
    <row r="192" spans="1:7" x14ac:dyDescent="0.25">
      <c r="A192" s="66" t="s">
        <v>1347</v>
      </c>
      <c r="B192" s="83" t="s">
        <v>672</v>
      </c>
      <c r="C192" s="188" t="s">
        <v>94</v>
      </c>
      <c r="E192" s="103"/>
      <c r="F192" s="103"/>
      <c r="G192" s="103"/>
    </row>
    <row r="193" spans="1:7" x14ac:dyDescent="0.25">
      <c r="A193" s="66" t="s">
        <v>1348</v>
      </c>
      <c r="B193" s="83" t="s">
        <v>672</v>
      </c>
      <c r="C193" s="188" t="s">
        <v>94</v>
      </c>
      <c r="E193" s="103"/>
      <c r="F193" s="103"/>
      <c r="G193" s="103"/>
    </row>
    <row r="194" spans="1:7" x14ac:dyDescent="0.25">
      <c r="A194" s="66" t="s">
        <v>1349</v>
      </c>
      <c r="B194" s="83" t="s">
        <v>672</v>
      </c>
      <c r="C194" s="188" t="s">
        <v>94</v>
      </c>
      <c r="E194" s="103"/>
      <c r="F194" s="103"/>
      <c r="G194" s="103"/>
    </row>
    <row r="195" spans="1:7" x14ac:dyDescent="0.25">
      <c r="A195" s="66" t="s">
        <v>1350</v>
      </c>
      <c r="B195" s="172" t="s">
        <v>672</v>
      </c>
      <c r="C195" s="188" t="s">
        <v>94</v>
      </c>
      <c r="E195" s="103"/>
      <c r="F195" s="103"/>
      <c r="G195" s="103"/>
    </row>
    <row r="196" spans="1:7" x14ac:dyDescent="0.25">
      <c r="A196" s="66" t="s">
        <v>1351</v>
      </c>
      <c r="B196" s="83" t="s">
        <v>672</v>
      </c>
      <c r="C196" s="188" t="s">
        <v>94</v>
      </c>
      <c r="E196" s="103"/>
      <c r="F196" s="103"/>
      <c r="G196" s="103"/>
    </row>
    <row r="197" spans="1:7" x14ac:dyDescent="0.25">
      <c r="A197" s="66" t="s">
        <v>1352</v>
      </c>
      <c r="B197" s="83" t="s">
        <v>672</v>
      </c>
      <c r="C197" s="188" t="s">
        <v>94</v>
      </c>
      <c r="E197" s="103"/>
      <c r="F197" s="103"/>
    </row>
    <row r="198" spans="1:7" x14ac:dyDescent="0.25">
      <c r="A198" s="66" t="s">
        <v>1353</v>
      </c>
      <c r="B198" s="83" t="s">
        <v>672</v>
      </c>
      <c r="C198" s="188" t="s">
        <v>94</v>
      </c>
      <c r="E198" s="103"/>
      <c r="F198" s="103"/>
    </row>
    <row r="199" spans="1:7" x14ac:dyDescent="0.25">
      <c r="A199" s="66" t="s">
        <v>1354</v>
      </c>
      <c r="B199" s="83" t="s">
        <v>672</v>
      </c>
      <c r="C199" s="188" t="s">
        <v>94</v>
      </c>
      <c r="E199" s="103"/>
      <c r="F199" s="103"/>
    </row>
    <row r="200" spans="1:7" x14ac:dyDescent="0.25">
      <c r="A200" s="66" t="s">
        <v>1355</v>
      </c>
      <c r="B200" s="83" t="s">
        <v>672</v>
      </c>
      <c r="C200" s="188" t="s">
        <v>94</v>
      </c>
      <c r="E200" s="103"/>
      <c r="F200" s="103"/>
    </row>
    <row r="201" spans="1:7" x14ac:dyDescent="0.25">
      <c r="A201" s="66" t="s">
        <v>1356</v>
      </c>
      <c r="B201" s="83" t="s">
        <v>672</v>
      </c>
      <c r="C201" s="188" t="s">
        <v>94</v>
      </c>
      <c r="E201" s="103"/>
      <c r="F201" s="103"/>
    </row>
    <row r="202" spans="1:7" x14ac:dyDescent="0.25">
      <c r="A202" s="66" t="s">
        <v>1357</v>
      </c>
      <c r="B202" s="83" t="s">
        <v>672</v>
      </c>
      <c r="C202" s="188" t="s">
        <v>94</v>
      </c>
    </row>
    <row r="203" spans="1:7" x14ac:dyDescent="0.25">
      <c r="A203" s="66" t="s">
        <v>1358</v>
      </c>
      <c r="B203" s="83" t="s">
        <v>672</v>
      </c>
      <c r="C203" s="188" t="s">
        <v>94</v>
      </c>
    </row>
    <row r="204" spans="1:7" x14ac:dyDescent="0.25">
      <c r="A204" s="66" t="s">
        <v>1359</v>
      </c>
      <c r="B204" s="83" t="s">
        <v>672</v>
      </c>
      <c r="C204" s="188" t="s">
        <v>94</v>
      </c>
    </row>
    <row r="205" spans="1:7" x14ac:dyDescent="0.25">
      <c r="A205" s="66" t="s">
        <v>1360</v>
      </c>
      <c r="B205" s="83" t="s">
        <v>672</v>
      </c>
      <c r="C205" s="188" t="s">
        <v>94</v>
      </c>
    </row>
    <row r="206" spans="1:7" x14ac:dyDescent="0.25">
      <c r="A206" s="66" t="s">
        <v>1361</v>
      </c>
      <c r="B206" s="83" t="s">
        <v>672</v>
      </c>
      <c r="C206" s="188" t="s">
        <v>94</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1367</v>
      </c>
      <c r="B1" s="191"/>
      <c r="C1" s="199" t="s">
        <v>1767</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1781</v>
      </c>
    </row>
    <row r="6" spans="1:13" x14ac:dyDescent="0.25">
      <c r="A6" s="1" t="s">
        <v>1370</v>
      </c>
      <c r="B6" s="80" t="s">
        <v>1371</v>
      </c>
      <c r="C6" s="66" t="s">
        <v>94</v>
      </c>
    </row>
    <row r="7" spans="1:13" x14ac:dyDescent="0.25">
      <c r="A7" s="1" t="s">
        <v>1372</v>
      </c>
      <c r="B7" s="80" t="s">
        <v>1373</v>
      </c>
      <c r="C7" s="66" t="s">
        <v>94</v>
      </c>
    </row>
    <row r="8" spans="1:13" x14ac:dyDescent="0.25">
      <c r="A8" s="1" t="s">
        <v>1374</v>
      </c>
      <c r="B8" s="80" t="s">
        <v>1375</v>
      </c>
      <c r="C8" s="66" t="s">
        <v>94</v>
      </c>
    </row>
    <row r="9" spans="1:13" x14ac:dyDescent="0.25">
      <c r="A9" s="1" t="s">
        <v>1376</v>
      </c>
      <c r="B9" s="80" t="s">
        <v>1377</v>
      </c>
      <c r="C9" s="66" t="s">
        <v>94</v>
      </c>
    </row>
    <row r="10" spans="1:13" ht="44.25" customHeight="1" x14ac:dyDescent="0.25">
      <c r="A10" s="1" t="s">
        <v>1378</v>
      </c>
      <c r="B10" s="80" t="s">
        <v>1597</v>
      </c>
      <c r="C10" s="66" t="s">
        <v>94</v>
      </c>
    </row>
    <row r="11" spans="1:13" ht="54.75" customHeight="1" x14ac:dyDescent="0.25">
      <c r="A11" s="1" t="s">
        <v>1379</v>
      </c>
      <c r="B11" s="80" t="s">
        <v>1380</v>
      </c>
      <c r="C11" s="66" t="s">
        <v>94</v>
      </c>
    </row>
    <row r="12" spans="1:13" x14ac:dyDescent="0.25">
      <c r="A12" s="1" t="s">
        <v>1381</v>
      </c>
      <c r="B12" s="80" t="s">
        <v>1382</v>
      </c>
      <c r="C12" s="66" t="s">
        <v>94</v>
      </c>
    </row>
    <row r="13" spans="1:13" x14ac:dyDescent="0.25">
      <c r="A13" s="1" t="s">
        <v>1383</v>
      </c>
      <c r="B13" s="80" t="s">
        <v>1384</v>
      </c>
      <c r="C13" s="66"/>
    </row>
    <row r="14" spans="1:13" ht="30" x14ac:dyDescent="0.25">
      <c r="A14" s="1" t="s">
        <v>1385</v>
      </c>
      <c r="B14" s="80" t="s">
        <v>1386</v>
      </c>
      <c r="C14" s="66"/>
    </row>
    <row r="15" spans="1:13" x14ac:dyDescent="0.25">
      <c r="A15" s="1" t="s">
        <v>1387</v>
      </c>
      <c r="B15" s="80" t="s">
        <v>1388</v>
      </c>
      <c r="C15" s="66"/>
    </row>
    <row r="16" spans="1:13" ht="30" x14ac:dyDescent="0.25">
      <c r="A16" s="1" t="s">
        <v>1389</v>
      </c>
      <c r="B16" s="84" t="s">
        <v>1390</v>
      </c>
      <c r="C16" s="66" t="s">
        <v>94</v>
      </c>
    </row>
    <row r="17" spans="1:3" ht="30" customHeight="1" x14ac:dyDescent="0.25">
      <c r="A17" s="1" t="s">
        <v>1391</v>
      </c>
      <c r="B17" s="84" t="s">
        <v>1392</v>
      </c>
      <c r="C17" s="66" t="s">
        <v>94</v>
      </c>
    </row>
    <row r="18" spans="1:3" x14ac:dyDescent="0.25">
      <c r="A18" s="1" t="s">
        <v>1393</v>
      </c>
      <c r="B18" s="84" t="s">
        <v>1394</v>
      </c>
      <c r="C18" s="66" t="s">
        <v>94</v>
      </c>
    </row>
    <row r="19" spans="1:3" outlineLevel="1" x14ac:dyDescent="0.25">
      <c r="A19" s="1" t="s">
        <v>1395</v>
      </c>
      <c r="B19" s="81" t="s">
        <v>1396</v>
      </c>
      <c r="C19" s="66"/>
    </row>
    <row r="20" spans="1:3" outlineLevel="1" x14ac:dyDescent="0.25">
      <c r="A20" s="1" t="s">
        <v>1397</v>
      </c>
      <c r="B20" s="116"/>
      <c r="C20" s="66"/>
    </row>
    <row r="21" spans="1:3" outlineLevel="1" x14ac:dyDescent="0.25">
      <c r="A21" s="1" t="s">
        <v>1398</v>
      </c>
      <c r="B21" s="116"/>
      <c r="C21" s="66"/>
    </row>
    <row r="22" spans="1:3" outlineLevel="1" x14ac:dyDescent="0.25">
      <c r="A22" s="1" t="s">
        <v>1399</v>
      </c>
      <c r="B22" s="116"/>
      <c r="C22" s="66"/>
    </row>
    <row r="23" spans="1:3" outlineLevel="1" x14ac:dyDescent="0.25">
      <c r="A23" s="1" t="s">
        <v>1400</v>
      </c>
      <c r="B23" s="116"/>
      <c r="C23" s="66"/>
    </row>
    <row r="24" spans="1:3" ht="18.75"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1766</v>
      </c>
      <c r="B30" s="84"/>
      <c r="C30" s="66"/>
    </row>
    <row r="31" spans="1:3" ht="18.75" x14ac:dyDescent="0.25">
      <c r="A31" s="77"/>
      <c r="B31" s="77" t="s">
        <v>1414</v>
      </c>
      <c r="C31" s="123" t="s">
        <v>1781</v>
      </c>
    </row>
    <row r="32" spans="1:3" x14ac:dyDescent="0.25">
      <c r="A32" s="1" t="s">
        <v>1415</v>
      </c>
      <c r="B32" s="80" t="s">
        <v>1416</v>
      </c>
      <c r="C32" s="66" t="s">
        <v>94</v>
      </c>
    </row>
    <row r="33" spans="1:2" x14ac:dyDescent="0.25">
      <c r="A33" s="1" t="s">
        <v>1417</v>
      </c>
      <c r="B33" s="83"/>
    </row>
    <row r="34" spans="1:2" x14ac:dyDescent="0.25">
      <c r="A34" s="1" t="s">
        <v>1418</v>
      </c>
      <c r="B34" s="83"/>
    </row>
    <row r="35" spans="1:2" x14ac:dyDescent="0.25">
      <c r="A35" s="1" t="s">
        <v>1419</v>
      </c>
      <c r="B35" s="83"/>
    </row>
    <row r="36" spans="1:2" x14ac:dyDescent="0.25">
      <c r="A36" s="1" t="s">
        <v>1420</v>
      </c>
      <c r="B36" s="83"/>
    </row>
    <row r="37" spans="1:2" x14ac:dyDescent="0.25">
      <c r="A37" s="1" t="s">
        <v>1421</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Q3 2018 CC2</dc:title>
  <dc:creator>Nordea Kredit Realkreditaktieselskab</dc:creator>
  <cp:lastModifiedBy>Aahøj, Bettina</cp:lastModifiedBy>
  <cp:lastPrinted>2016-05-20T08:25:54Z</cp:lastPrinted>
  <dcterms:created xsi:type="dcterms:W3CDTF">2016-04-21T08:07:20Z</dcterms:created>
  <dcterms:modified xsi:type="dcterms:W3CDTF">2021-06-03T16:44:28Z</dcterms:modified>
</cp:coreProperties>
</file>